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anderschaafenkoo.sharepoint.com/Bedrijfslocatie.NL/Gedeelde  documenten/DSK 2/VERKOOP 2016/Stukken/nieuwe stukken/"/>
    </mc:Choice>
  </mc:AlternateContent>
  <bookViews>
    <workbookView xWindow="0" yWindow="0" windowWidth="13620" windowHeight="7230"/>
  </bookViews>
  <sheets>
    <sheet name="Rekenvoorbeeld" sheetId="4" r:id="rId1"/>
  </sheets>
  <calcPr calcId="171027"/>
</workbook>
</file>

<file path=xl/calcChain.xml><?xml version="1.0" encoding="utf-8"?>
<calcChain xmlns="http://schemas.openxmlformats.org/spreadsheetml/2006/main">
  <c r="C19" i="4" l="1"/>
  <c r="C27" i="4"/>
  <c r="D27" i="4" s="1"/>
  <c r="C47" i="4" l="1"/>
  <c r="C46" i="4"/>
  <c r="C44" i="4"/>
  <c r="C43" i="4"/>
  <c r="C42" i="4"/>
  <c r="C40" i="4"/>
  <c r="C39" i="4"/>
  <c r="C38" i="4"/>
  <c r="C45" i="4"/>
  <c r="C41" i="4"/>
  <c r="D38" i="4" l="1"/>
  <c r="E38" i="4" s="1"/>
  <c r="D42" i="4"/>
  <c r="E42" i="4" s="1"/>
  <c r="D46" i="4"/>
  <c r="D39" i="4"/>
  <c r="E39" i="4" s="1"/>
  <c r="D47" i="4"/>
  <c r="E47" i="4" s="1"/>
  <c r="D40" i="4"/>
  <c r="E40" i="4" s="1"/>
  <c r="D44" i="4"/>
  <c r="E44" i="4" s="1"/>
  <c r="D41" i="4"/>
  <c r="D45" i="4"/>
  <c r="D43" i="4"/>
  <c r="F47" i="4"/>
  <c r="F46" i="4"/>
  <c r="G46" i="4" s="1"/>
  <c r="C18" i="4" s="1"/>
  <c r="E43" i="4"/>
  <c r="E46" i="4"/>
  <c r="E41" i="4"/>
  <c r="E45" i="4"/>
  <c r="C24" i="4"/>
  <c r="C25" i="4"/>
  <c r="C26" i="4"/>
  <c r="E27" i="4"/>
  <c r="B13" i="4" s="1"/>
  <c r="C28" i="4"/>
  <c r="C29" i="4"/>
  <c r="C30" i="4"/>
  <c r="C31" i="4"/>
  <c r="C32" i="4"/>
  <c r="C33" i="4"/>
  <c r="D31" i="4" l="1"/>
  <c r="E31" i="4" s="1"/>
  <c r="B17" i="4" s="1"/>
  <c r="D30" i="4"/>
  <c r="E30" i="4" s="1"/>
  <c r="B16" i="4" s="1"/>
  <c r="D26" i="4"/>
  <c r="E26" i="4" s="1"/>
  <c r="B12" i="4" s="1"/>
  <c r="D33" i="4"/>
  <c r="E33" i="4" s="1"/>
  <c r="B19" i="4" s="1"/>
  <c r="D19" i="4" s="1"/>
  <c r="D29" i="4"/>
  <c r="E29" i="4" s="1"/>
  <c r="B15" i="4" s="1"/>
  <c r="D25" i="4"/>
  <c r="E25" i="4" s="1"/>
  <c r="B11" i="4" s="1"/>
  <c r="D32" i="4"/>
  <c r="E32" i="4" s="1"/>
  <c r="B18" i="4" s="1"/>
  <c r="D18" i="4" s="1"/>
  <c r="D28" i="4"/>
  <c r="E28" i="4" s="1"/>
  <c r="B14" i="4" s="1"/>
  <c r="D24" i="4"/>
  <c r="E24" i="4" s="1"/>
  <c r="B10" i="4" s="1"/>
  <c r="F38" i="4"/>
  <c r="G38" i="4" s="1"/>
  <c r="C10" i="4" s="1"/>
  <c r="F42" i="4"/>
  <c r="G42" i="4" s="1"/>
  <c r="C14" i="4" s="1"/>
  <c r="F44" i="4"/>
  <c r="G44" i="4" s="1"/>
  <c r="C16" i="4" s="1"/>
  <c r="F39" i="4"/>
  <c r="G39" i="4" s="1"/>
  <c r="C11" i="4" s="1"/>
  <c r="F40" i="4"/>
  <c r="G40" i="4" s="1"/>
  <c r="C12" i="4" s="1"/>
  <c r="F43" i="4"/>
  <c r="G43" i="4" s="1"/>
  <c r="C15" i="4" s="1"/>
  <c r="F41" i="4"/>
  <c r="G41" i="4" s="1"/>
  <c r="C13" i="4" s="1"/>
  <c r="D13" i="4" s="1"/>
  <c r="F45" i="4"/>
  <c r="G45" i="4" s="1"/>
  <c r="C17" i="4" s="1"/>
  <c r="D11" i="4" l="1"/>
  <c r="D17" i="4"/>
  <c r="D15" i="4"/>
  <c r="D14" i="4"/>
  <c r="D12" i="4"/>
  <c r="D10" i="4"/>
  <c r="D16" i="4"/>
  <c r="E16" i="4" l="1"/>
  <c r="E10" i="4"/>
  <c r="E13" i="4"/>
  <c r="E19" i="4"/>
  <c r="E18" i="4"/>
  <c r="E14" i="4"/>
  <c r="E17" i="4"/>
  <c r="E12" i="4"/>
  <c r="E15" i="4"/>
  <c r="E11" i="4"/>
</calcChain>
</file>

<file path=xl/sharedStrings.xml><?xml version="1.0" encoding="utf-8"?>
<sst xmlns="http://schemas.openxmlformats.org/spreadsheetml/2006/main" count="64" uniqueCount="33">
  <si>
    <t>A</t>
  </si>
  <si>
    <t>B</t>
  </si>
  <si>
    <t>C</t>
  </si>
  <si>
    <t>D</t>
  </si>
  <si>
    <t>E</t>
  </si>
  <si>
    <t>EPC</t>
  </si>
  <si>
    <t>uit invultabel inschrijfformulier</t>
  </si>
  <si>
    <t>F</t>
  </si>
  <si>
    <t>G</t>
  </si>
  <si>
    <t>H</t>
  </si>
  <si>
    <t>I</t>
  </si>
  <si>
    <t>J</t>
  </si>
  <si>
    <t>Inschrijver</t>
  </si>
  <si>
    <t>Hoogste bieding</t>
  </si>
  <si>
    <t>Bieding</t>
  </si>
  <si>
    <t>Relatieve score</t>
  </si>
  <si>
    <t>Totaal</t>
  </si>
  <si>
    <t>Ranking</t>
  </si>
  <si>
    <t>EPC-score</t>
  </si>
  <si>
    <t>Score</t>
  </si>
  <si>
    <t>Gunningscriterium</t>
  </si>
  <si>
    <t>Weging</t>
  </si>
  <si>
    <t>(maximale score is 10*10=100)</t>
  </si>
  <si>
    <t>Hoogste EPC-score</t>
  </si>
  <si>
    <t>Hoogste 100 punten, laagste 10</t>
  </si>
  <si>
    <t>Hoogste 100 punten, laagste relatieve score t.o.v. hoogste bieding</t>
  </si>
  <si>
    <t>maximale score is 100</t>
  </si>
  <si>
    <t>TOTAAL SCORE (inclusief weging)</t>
  </si>
  <si>
    <t>EPC-verschil</t>
  </si>
  <si>
    <t>t.o.v. Bouwbesluit (0,4)</t>
  </si>
  <si>
    <t>bieding inschrijver ten opzichte van hoogste bieding</t>
  </si>
  <si>
    <t>Rekenvoorbeeld gunning verkoop bij inschrijving DSK II DSK II</t>
  </si>
  <si>
    <t>* all genoemde getallen en aantallen in dit voorbeeld zijn fictief met uitzondering van de wegingspercentages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</si>
</sst>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8" x14ac:knownFonts="1">
    <font>
      <sz val="10"/>
      <name val="Arial"/>
    </font>
    <font>
      <sz val="8"/>
      <name val="Arial"/>
    </font>
    <font>
      <b/>
      <sz val="10"/>
      <name val="Corbel"/>
      <family val="2"/>
    </font>
    <font>
      <sz val="10"/>
      <name val="Corbel"/>
      <family val="2"/>
    </font>
    <font>
      <sz val="10.5"/>
      <name val="Corbel"/>
      <family val="2"/>
    </font>
    <font>
      <i/>
      <sz val="10"/>
      <name val="Corbel"/>
      <family val="2"/>
    </font>
    <font>
      <b/>
      <sz val="14"/>
      <name val="Corbe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/>
    <xf numFmtId="0" fontId="3" fillId="0" borderId="1" xfId="0" applyFont="1" applyFill="1" applyBorder="1" applyAlignment="1">
      <alignment horizontal="center"/>
    </xf>
    <xf numFmtId="0" fontId="2" fillId="0" borderId="0" xfId="0" applyFont="1"/>
    <xf numFmtId="9" fontId="3" fillId="0" borderId="0" xfId="1" applyFont="1" applyAlignment="1">
      <alignment horizontal="left"/>
    </xf>
    <xf numFmtId="164" fontId="3" fillId="0" borderId="1" xfId="2" applyNumberFormat="1" applyFont="1" applyBorder="1" applyAlignment="1">
      <alignment horizont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Normal="100" workbookViewId="0">
      <selection activeCell="A2" sqref="A2"/>
    </sheetView>
  </sheetViews>
  <sheetFormatPr defaultColWidth="9.1796875" defaultRowHeight="13" x14ac:dyDescent="0.3"/>
  <cols>
    <col min="1" max="1" width="10.453125" style="3" customWidth="1"/>
    <col min="2" max="2" width="15" style="3" customWidth="1"/>
    <col min="3" max="3" width="14.26953125" style="3" bestFit="1" customWidth="1"/>
    <col min="4" max="4" width="18.26953125" style="3" bestFit="1" customWidth="1"/>
    <col min="5" max="5" width="18.7265625" style="3" bestFit="1" customWidth="1"/>
    <col min="6" max="6" width="23" style="3" customWidth="1"/>
    <col min="7" max="7" width="15.1796875" style="3" bestFit="1" customWidth="1"/>
    <col min="8" max="16384" width="9.1796875" style="3"/>
  </cols>
  <sheetData>
    <row r="1" spans="1:8" ht="18.5" x14ac:dyDescent="0.45">
      <c r="A1" s="14" t="s">
        <v>31</v>
      </c>
      <c r="B1" s="1"/>
      <c r="C1" s="1"/>
      <c r="D1" s="1"/>
      <c r="E1" s="1"/>
      <c r="F1" s="1"/>
      <c r="G1" s="1"/>
      <c r="H1" s="1"/>
    </row>
    <row r="2" spans="1:8" x14ac:dyDescent="0.3">
      <c r="A2" s="10"/>
    </row>
    <row r="3" spans="1:8" x14ac:dyDescent="0.3">
      <c r="A3" s="10" t="s">
        <v>20</v>
      </c>
      <c r="C3" s="16" t="s">
        <v>21</v>
      </c>
    </row>
    <row r="4" spans="1:8" x14ac:dyDescent="0.3">
      <c r="A4" s="2" t="s">
        <v>14</v>
      </c>
      <c r="C4" s="17">
        <v>0.7</v>
      </c>
      <c r="D4" s="3" t="s">
        <v>25</v>
      </c>
    </row>
    <row r="5" spans="1:8" x14ac:dyDescent="0.3">
      <c r="A5" s="2" t="s">
        <v>5</v>
      </c>
      <c r="C5" s="17">
        <v>0.3</v>
      </c>
      <c r="D5" s="3" t="s">
        <v>24</v>
      </c>
    </row>
    <row r="6" spans="1:8" x14ac:dyDescent="0.3">
      <c r="A6" s="2"/>
      <c r="C6" s="17"/>
    </row>
    <row r="7" spans="1:8" x14ac:dyDescent="0.3">
      <c r="A7" s="10"/>
    </row>
    <row r="8" spans="1:8" x14ac:dyDescent="0.3">
      <c r="A8" s="10" t="s">
        <v>27</v>
      </c>
      <c r="B8" s="2"/>
      <c r="C8" s="2"/>
      <c r="D8" s="2"/>
      <c r="E8" s="2"/>
    </row>
    <row r="9" spans="1:8" x14ac:dyDescent="0.3">
      <c r="A9" s="4" t="s">
        <v>12</v>
      </c>
      <c r="B9" s="4" t="s">
        <v>14</v>
      </c>
      <c r="C9" s="4" t="s">
        <v>5</v>
      </c>
      <c r="D9" s="4" t="s">
        <v>16</v>
      </c>
      <c r="E9" s="4" t="s">
        <v>17</v>
      </c>
    </row>
    <row r="10" spans="1:8" x14ac:dyDescent="0.3">
      <c r="A10" s="5" t="s">
        <v>0</v>
      </c>
      <c r="B10" s="7">
        <f t="shared" ref="B10:B19" si="0">E24*$C$4</f>
        <v>59.499999999999993</v>
      </c>
      <c r="C10" s="7">
        <f t="shared" ref="C10:C19" si="1">G38*$C$5</f>
        <v>9</v>
      </c>
      <c r="D10" s="7">
        <f t="shared" ref="D10:D19" si="2">SUM(B10:C10)</f>
        <v>68.5</v>
      </c>
      <c r="E10" s="7">
        <f t="shared" ref="E10:E19" si="3">_xlfn.RANK.EQ(D10,$D$10:$D$19)</f>
        <v>7</v>
      </c>
    </row>
    <row r="11" spans="1:8" x14ac:dyDescent="0.3">
      <c r="A11" s="5" t="s">
        <v>1</v>
      </c>
      <c r="B11" s="7">
        <f t="shared" si="0"/>
        <v>35</v>
      </c>
      <c r="C11" s="7">
        <f t="shared" si="1"/>
        <v>12</v>
      </c>
      <c r="D11" s="7">
        <f t="shared" si="2"/>
        <v>47</v>
      </c>
      <c r="E11" s="7">
        <f t="shared" si="3"/>
        <v>10</v>
      </c>
    </row>
    <row r="12" spans="1:8" x14ac:dyDescent="0.3">
      <c r="A12" s="5" t="s">
        <v>2</v>
      </c>
      <c r="B12" s="7">
        <f t="shared" si="0"/>
        <v>42</v>
      </c>
      <c r="C12" s="7">
        <f t="shared" si="1"/>
        <v>30</v>
      </c>
      <c r="D12" s="7">
        <f t="shared" si="2"/>
        <v>72</v>
      </c>
      <c r="E12" s="7">
        <f t="shared" si="3"/>
        <v>5</v>
      </c>
    </row>
    <row r="13" spans="1:8" x14ac:dyDescent="0.3">
      <c r="A13" s="5" t="s">
        <v>3</v>
      </c>
      <c r="B13" s="7">
        <f t="shared" si="0"/>
        <v>70</v>
      </c>
      <c r="C13" s="7">
        <f t="shared" si="1"/>
        <v>6</v>
      </c>
      <c r="D13" s="7">
        <f t="shared" si="2"/>
        <v>76</v>
      </c>
      <c r="E13" s="7">
        <f t="shared" si="3"/>
        <v>4</v>
      </c>
    </row>
    <row r="14" spans="1:8" x14ac:dyDescent="0.3">
      <c r="A14" s="5" t="s">
        <v>4</v>
      </c>
      <c r="B14" s="7">
        <f t="shared" si="0"/>
        <v>66.5</v>
      </c>
      <c r="C14" s="7">
        <f t="shared" si="1"/>
        <v>24</v>
      </c>
      <c r="D14" s="7">
        <f t="shared" si="2"/>
        <v>90.5</v>
      </c>
      <c r="E14" s="7">
        <f t="shared" si="3"/>
        <v>1</v>
      </c>
    </row>
    <row r="15" spans="1:8" x14ac:dyDescent="0.3">
      <c r="A15" s="5" t="s">
        <v>7</v>
      </c>
      <c r="B15" s="7">
        <f t="shared" si="0"/>
        <v>62.999999999999993</v>
      </c>
      <c r="C15" s="7">
        <f t="shared" si="1"/>
        <v>27</v>
      </c>
      <c r="D15" s="7">
        <f t="shared" si="2"/>
        <v>90</v>
      </c>
      <c r="E15" s="7">
        <f t="shared" si="3"/>
        <v>2</v>
      </c>
    </row>
    <row r="16" spans="1:8" x14ac:dyDescent="0.3">
      <c r="A16" s="5" t="s">
        <v>8</v>
      </c>
      <c r="B16" s="7">
        <f t="shared" si="0"/>
        <v>35</v>
      </c>
      <c r="C16" s="7">
        <f t="shared" si="1"/>
        <v>21</v>
      </c>
      <c r="D16" s="7">
        <f t="shared" si="2"/>
        <v>56</v>
      </c>
      <c r="E16" s="7">
        <f t="shared" si="3"/>
        <v>9</v>
      </c>
      <c r="F16" s="11"/>
      <c r="G16" s="11"/>
      <c r="H16" s="11"/>
    </row>
    <row r="17" spans="1:8" x14ac:dyDescent="0.3">
      <c r="A17" s="5" t="s">
        <v>9</v>
      </c>
      <c r="B17" s="7">
        <f t="shared" si="0"/>
        <v>70</v>
      </c>
      <c r="C17" s="7">
        <f t="shared" si="1"/>
        <v>15</v>
      </c>
      <c r="D17" s="7">
        <f t="shared" si="2"/>
        <v>85</v>
      </c>
      <c r="E17" s="7">
        <f t="shared" si="3"/>
        <v>3</v>
      </c>
    </row>
    <row r="18" spans="1:8" x14ac:dyDescent="0.3">
      <c r="A18" s="5" t="s">
        <v>10</v>
      </c>
      <c r="B18" s="7">
        <f t="shared" si="0"/>
        <v>42</v>
      </c>
      <c r="C18" s="7">
        <f t="shared" si="1"/>
        <v>18</v>
      </c>
      <c r="D18" s="7">
        <f t="shared" si="2"/>
        <v>60</v>
      </c>
      <c r="E18" s="7">
        <f t="shared" si="3"/>
        <v>8</v>
      </c>
    </row>
    <row r="19" spans="1:8" x14ac:dyDescent="0.3">
      <c r="A19" s="5" t="s">
        <v>11</v>
      </c>
      <c r="B19" s="7">
        <f t="shared" si="0"/>
        <v>70</v>
      </c>
      <c r="C19" s="7">
        <f t="shared" si="1"/>
        <v>0</v>
      </c>
      <c r="D19" s="7">
        <f t="shared" si="2"/>
        <v>70</v>
      </c>
      <c r="E19" s="7">
        <f t="shared" si="3"/>
        <v>6</v>
      </c>
    </row>
    <row r="21" spans="1:8" x14ac:dyDescent="0.3">
      <c r="A21" s="10" t="s">
        <v>14</v>
      </c>
    </row>
    <row r="22" spans="1:8" x14ac:dyDescent="0.3">
      <c r="A22" s="4" t="s">
        <v>12</v>
      </c>
      <c r="B22" s="4" t="s">
        <v>14</v>
      </c>
      <c r="C22" s="8" t="s">
        <v>13</v>
      </c>
      <c r="D22" s="4" t="s">
        <v>19</v>
      </c>
      <c r="E22" s="4" t="s">
        <v>19</v>
      </c>
    </row>
    <row r="23" spans="1:8" ht="39" x14ac:dyDescent="0.3">
      <c r="A23" s="12"/>
      <c r="B23" s="13" t="s">
        <v>6</v>
      </c>
      <c r="C23" s="13"/>
      <c r="D23" s="13" t="s">
        <v>30</v>
      </c>
      <c r="E23" s="13" t="s">
        <v>26</v>
      </c>
    </row>
    <row r="24" spans="1:8" s="11" customFormat="1" x14ac:dyDescent="0.3">
      <c r="A24" s="5" t="s">
        <v>0</v>
      </c>
      <c r="B24" s="18">
        <v>1700000</v>
      </c>
      <c r="C24" s="18">
        <f>MAX(B24:B33)</f>
        <v>2000000</v>
      </c>
      <c r="D24" s="6">
        <f t="shared" ref="D24:D33" si="4">B24/C24</f>
        <v>0.85</v>
      </c>
      <c r="E24" s="7">
        <f t="shared" ref="E24:E33" si="5">D24*100</f>
        <v>85</v>
      </c>
      <c r="F24" s="3"/>
      <c r="G24" s="3"/>
      <c r="H24" s="3"/>
    </row>
    <row r="25" spans="1:8" x14ac:dyDescent="0.3">
      <c r="A25" s="5" t="s">
        <v>1</v>
      </c>
      <c r="B25" s="18">
        <v>1000000</v>
      </c>
      <c r="C25" s="18">
        <f>MAX(B24:B33)</f>
        <v>2000000</v>
      </c>
      <c r="D25" s="6">
        <f t="shared" si="4"/>
        <v>0.5</v>
      </c>
      <c r="E25" s="7">
        <f t="shared" si="5"/>
        <v>50</v>
      </c>
    </row>
    <row r="26" spans="1:8" x14ac:dyDescent="0.3">
      <c r="A26" s="5" t="s">
        <v>2</v>
      </c>
      <c r="B26" s="18">
        <v>1200000</v>
      </c>
      <c r="C26" s="18">
        <f>MAX(B24:B33)</f>
        <v>2000000</v>
      </c>
      <c r="D26" s="6">
        <f t="shared" si="4"/>
        <v>0.6</v>
      </c>
      <c r="E26" s="7">
        <f t="shared" si="5"/>
        <v>60</v>
      </c>
    </row>
    <row r="27" spans="1:8" x14ac:dyDescent="0.3">
      <c r="A27" s="5" t="s">
        <v>3</v>
      </c>
      <c r="B27" s="18">
        <v>2000000</v>
      </c>
      <c r="C27" s="18">
        <f>MAX(B24:B33)</f>
        <v>2000000</v>
      </c>
      <c r="D27" s="6">
        <f t="shared" si="4"/>
        <v>1</v>
      </c>
      <c r="E27" s="7">
        <f t="shared" si="5"/>
        <v>100</v>
      </c>
    </row>
    <row r="28" spans="1:8" x14ac:dyDescent="0.3">
      <c r="A28" s="5" t="s">
        <v>4</v>
      </c>
      <c r="B28" s="18">
        <v>1900000</v>
      </c>
      <c r="C28" s="18">
        <f>MAX(B24:B33)</f>
        <v>2000000</v>
      </c>
      <c r="D28" s="6">
        <f t="shared" si="4"/>
        <v>0.95</v>
      </c>
      <c r="E28" s="7">
        <f t="shared" si="5"/>
        <v>95</v>
      </c>
    </row>
    <row r="29" spans="1:8" x14ac:dyDescent="0.3">
      <c r="A29" s="5" t="s">
        <v>7</v>
      </c>
      <c r="B29" s="18">
        <v>1800000</v>
      </c>
      <c r="C29" s="18">
        <f>MAX(B24:B33)</f>
        <v>2000000</v>
      </c>
      <c r="D29" s="6">
        <f t="shared" si="4"/>
        <v>0.9</v>
      </c>
      <c r="E29" s="7">
        <f t="shared" si="5"/>
        <v>90</v>
      </c>
    </row>
    <row r="30" spans="1:8" x14ac:dyDescent="0.3">
      <c r="A30" s="5" t="s">
        <v>8</v>
      </c>
      <c r="B30" s="18">
        <v>1000000</v>
      </c>
      <c r="C30" s="18">
        <f>MAX(B24:B33)</f>
        <v>2000000</v>
      </c>
      <c r="D30" s="6">
        <f t="shared" si="4"/>
        <v>0.5</v>
      </c>
      <c r="E30" s="7">
        <f t="shared" si="5"/>
        <v>50</v>
      </c>
    </row>
    <row r="31" spans="1:8" x14ac:dyDescent="0.3">
      <c r="A31" s="5" t="s">
        <v>9</v>
      </c>
      <c r="B31" s="18">
        <v>2000000</v>
      </c>
      <c r="C31" s="18">
        <f>MAX(B24:B33)</f>
        <v>2000000</v>
      </c>
      <c r="D31" s="6">
        <f t="shared" si="4"/>
        <v>1</v>
      </c>
      <c r="E31" s="7">
        <f t="shared" si="5"/>
        <v>100</v>
      </c>
    </row>
    <row r="32" spans="1:8" x14ac:dyDescent="0.3">
      <c r="A32" s="5" t="s">
        <v>10</v>
      </c>
      <c r="B32" s="18">
        <v>1200000</v>
      </c>
      <c r="C32" s="18">
        <f>MAX(B24:B33)</f>
        <v>2000000</v>
      </c>
      <c r="D32" s="6">
        <f t="shared" si="4"/>
        <v>0.6</v>
      </c>
      <c r="E32" s="7">
        <f t="shared" si="5"/>
        <v>60</v>
      </c>
    </row>
    <row r="33" spans="1:11" x14ac:dyDescent="0.3">
      <c r="A33" s="5" t="s">
        <v>11</v>
      </c>
      <c r="B33" s="18">
        <v>2000000</v>
      </c>
      <c r="C33" s="18">
        <f>MAX(B24:B33)</f>
        <v>2000000</v>
      </c>
      <c r="D33" s="6">
        <f t="shared" si="4"/>
        <v>1</v>
      </c>
      <c r="E33" s="7">
        <f t="shared" si="5"/>
        <v>100</v>
      </c>
    </row>
    <row r="35" spans="1:11" x14ac:dyDescent="0.3">
      <c r="A35" s="10" t="s">
        <v>18</v>
      </c>
      <c r="B35" s="2"/>
      <c r="C35" s="2"/>
      <c r="D35" s="2"/>
      <c r="E35" s="2"/>
    </row>
    <row r="36" spans="1:11" x14ac:dyDescent="0.3">
      <c r="A36" s="4" t="s">
        <v>12</v>
      </c>
      <c r="B36" s="4" t="s">
        <v>5</v>
      </c>
      <c r="C36" s="4" t="s">
        <v>28</v>
      </c>
      <c r="D36" s="4" t="s">
        <v>23</v>
      </c>
      <c r="E36" s="4" t="s">
        <v>15</v>
      </c>
      <c r="F36" s="4" t="s">
        <v>17</v>
      </c>
      <c r="G36" s="4" t="s">
        <v>19</v>
      </c>
    </row>
    <row r="37" spans="1:11" ht="26" x14ac:dyDescent="0.3">
      <c r="A37" s="12"/>
      <c r="B37" s="13" t="s">
        <v>6</v>
      </c>
      <c r="C37" s="13" t="s">
        <v>29</v>
      </c>
      <c r="D37" s="13"/>
      <c r="E37" s="13"/>
      <c r="F37" s="13"/>
      <c r="G37" s="13" t="s">
        <v>22</v>
      </c>
    </row>
    <row r="38" spans="1:11" x14ac:dyDescent="0.3">
      <c r="A38" s="5" t="s">
        <v>0</v>
      </c>
      <c r="B38" s="15">
        <v>0.2</v>
      </c>
      <c r="C38" s="6">
        <f t="shared" ref="C38:C47" si="6">-(B38-0.4)</f>
        <v>0.2</v>
      </c>
      <c r="D38" s="6">
        <f>MAX($C$38:$C$47)</f>
        <v>0.55000000000000004</v>
      </c>
      <c r="E38" s="6">
        <f t="shared" ref="E38:E47" si="7">(C38/D38)</f>
        <v>0.36363636363636365</v>
      </c>
      <c r="F38" s="7">
        <f t="shared" ref="F38:F45" si="8">_xlfn.RANK.EQ(E38,$E$38:$E$47)*1</f>
        <v>8</v>
      </c>
      <c r="G38" s="7">
        <f t="shared" ref="G38:G46" si="9">(10-(F38-1))*10</f>
        <v>30</v>
      </c>
    </row>
    <row r="39" spans="1:11" x14ac:dyDescent="0.3">
      <c r="A39" s="5" t="s">
        <v>1</v>
      </c>
      <c r="B39" s="15">
        <v>0.15</v>
      </c>
      <c r="C39" s="6">
        <f t="shared" si="6"/>
        <v>0.25</v>
      </c>
      <c r="D39" s="6">
        <f t="shared" ref="D39:D47" si="10">MAX($C$38:$C$47)</f>
        <v>0.55000000000000004</v>
      </c>
      <c r="E39" s="6">
        <f t="shared" si="7"/>
        <v>0.45454545454545453</v>
      </c>
      <c r="F39" s="7">
        <f t="shared" si="8"/>
        <v>7</v>
      </c>
      <c r="G39" s="7">
        <f t="shared" si="9"/>
        <v>40</v>
      </c>
      <c r="J39" s="11"/>
      <c r="K39" s="11"/>
    </row>
    <row r="40" spans="1:11" x14ac:dyDescent="0.3">
      <c r="A40" s="5" t="s">
        <v>2</v>
      </c>
      <c r="B40" s="15">
        <v>-0.15</v>
      </c>
      <c r="C40" s="6">
        <f t="shared" si="6"/>
        <v>0.55000000000000004</v>
      </c>
      <c r="D40" s="6">
        <f t="shared" si="10"/>
        <v>0.55000000000000004</v>
      </c>
      <c r="E40" s="6">
        <f t="shared" si="7"/>
        <v>1</v>
      </c>
      <c r="F40" s="7">
        <f t="shared" si="8"/>
        <v>1</v>
      </c>
      <c r="G40" s="7">
        <f t="shared" si="9"/>
        <v>100</v>
      </c>
    </row>
    <row r="41" spans="1:11" x14ac:dyDescent="0.3">
      <c r="A41" s="5" t="s">
        <v>3</v>
      </c>
      <c r="B41" s="15">
        <v>0.25</v>
      </c>
      <c r="C41" s="6">
        <f t="shared" si="6"/>
        <v>0.15000000000000002</v>
      </c>
      <c r="D41" s="6">
        <f t="shared" si="10"/>
        <v>0.55000000000000004</v>
      </c>
      <c r="E41" s="6">
        <f t="shared" si="7"/>
        <v>0.27272727272727276</v>
      </c>
      <c r="F41" s="7">
        <f t="shared" si="8"/>
        <v>9</v>
      </c>
      <c r="G41" s="7">
        <f t="shared" si="9"/>
        <v>20</v>
      </c>
    </row>
    <row r="42" spans="1:11" x14ac:dyDescent="0.3">
      <c r="A42" s="5" t="s">
        <v>4</v>
      </c>
      <c r="B42" s="15">
        <v>-0.1</v>
      </c>
      <c r="C42" s="6">
        <f t="shared" si="6"/>
        <v>0.5</v>
      </c>
      <c r="D42" s="6">
        <f t="shared" si="10"/>
        <v>0.55000000000000004</v>
      </c>
      <c r="E42" s="6">
        <f t="shared" si="7"/>
        <v>0.90909090909090906</v>
      </c>
      <c r="F42" s="7">
        <f t="shared" si="8"/>
        <v>3</v>
      </c>
      <c r="G42" s="7">
        <f t="shared" si="9"/>
        <v>80</v>
      </c>
    </row>
    <row r="43" spans="1:11" x14ac:dyDescent="0.3">
      <c r="A43" s="5" t="s">
        <v>7</v>
      </c>
      <c r="B43" s="15">
        <v>-0.12</v>
      </c>
      <c r="C43" s="6">
        <f t="shared" si="6"/>
        <v>0.52</v>
      </c>
      <c r="D43" s="6">
        <f t="shared" si="10"/>
        <v>0.55000000000000004</v>
      </c>
      <c r="E43" s="6">
        <f t="shared" si="7"/>
        <v>0.94545454545454544</v>
      </c>
      <c r="F43" s="7">
        <f t="shared" si="8"/>
        <v>2</v>
      </c>
      <c r="G43" s="7">
        <f t="shared" si="9"/>
        <v>90</v>
      </c>
    </row>
    <row r="44" spans="1:11" x14ac:dyDescent="0.3">
      <c r="A44" s="5" t="s">
        <v>8</v>
      </c>
      <c r="B44" s="15">
        <v>-0.04</v>
      </c>
      <c r="C44" s="6">
        <f t="shared" si="6"/>
        <v>0.44</v>
      </c>
      <c r="D44" s="6">
        <f t="shared" si="10"/>
        <v>0.55000000000000004</v>
      </c>
      <c r="E44" s="6">
        <f t="shared" si="7"/>
        <v>0.79999999999999993</v>
      </c>
      <c r="F44" s="7">
        <f t="shared" si="8"/>
        <v>4</v>
      </c>
      <c r="G44" s="7">
        <f t="shared" si="9"/>
        <v>70</v>
      </c>
    </row>
    <row r="45" spans="1:11" x14ac:dyDescent="0.3">
      <c r="A45" s="5" t="s">
        <v>9</v>
      </c>
      <c r="B45" s="15">
        <v>0.12</v>
      </c>
      <c r="C45" s="6">
        <f t="shared" si="6"/>
        <v>0.28000000000000003</v>
      </c>
      <c r="D45" s="6">
        <f t="shared" si="10"/>
        <v>0.55000000000000004</v>
      </c>
      <c r="E45" s="6">
        <f t="shared" si="7"/>
        <v>0.50909090909090915</v>
      </c>
      <c r="F45" s="7">
        <f t="shared" si="8"/>
        <v>6</v>
      </c>
      <c r="G45" s="7">
        <f t="shared" si="9"/>
        <v>50</v>
      </c>
    </row>
    <row r="46" spans="1:11" x14ac:dyDescent="0.3">
      <c r="A46" s="5" t="s">
        <v>10</v>
      </c>
      <c r="B46" s="15">
        <v>0</v>
      </c>
      <c r="C46" s="6">
        <f t="shared" si="6"/>
        <v>0.4</v>
      </c>
      <c r="D46" s="6">
        <f t="shared" si="10"/>
        <v>0.55000000000000004</v>
      </c>
      <c r="E46" s="6">
        <f t="shared" si="7"/>
        <v>0.72727272727272729</v>
      </c>
      <c r="F46" s="7">
        <f>_xlfn.RANK.EQ(C46,$C$38:$C$47)</f>
        <v>5</v>
      </c>
      <c r="G46" s="7">
        <f t="shared" si="9"/>
        <v>60</v>
      </c>
    </row>
    <row r="47" spans="1:11" x14ac:dyDescent="0.3">
      <c r="A47" s="5" t="s">
        <v>11</v>
      </c>
      <c r="B47" s="15">
        <v>0.4</v>
      </c>
      <c r="C47" s="6">
        <f t="shared" si="6"/>
        <v>0</v>
      </c>
      <c r="D47" s="6">
        <f t="shared" si="10"/>
        <v>0.55000000000000004</v>
      </c>
      <c r="E47" s="6">
        <f t="shared" si="7"/>
        <v>0</v>
      </c>
      <c r="F47" s="7">
        <f>_xlfn.RANK.EQ(C47,$C$38:$C$47)</f>
        <v>10</v>
      </c>
      <c r="G47" s="7">
        <v>0</v>
      </c>
    </row>
    <row r="49" spans="1:1" x14ac:dyDescent="0.3">
      <c r="A49" s="9" t="s">
        <v>32</v>
      </c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410CCF7BC2B4A8CA258EDC8263973" ma:contentTypeVersion="4" ma:contentTypeDescription="Een nieuw document maken." ma:contentTypeScope="" ma:versionID="f69831aac2bb4b7f3cde208898a782a1">
  <xsd:schema xmlns:xsd="http://www.w3.org/2001/XMLSchema" xmlns:xs="http://www.w3.org/2001/XMLSchema" xmlns:p="http://schemas.microsoft.com/office/2006/metadata/properties" xmlns:ns2="9f75dacf-3279-46a8-ace8-8e47a8bca348" targetNamespace="http://schemas.microsoft.com/office/2006/metadata/properties" ma:root="true" ma:fieldsID="e02e0ecd5499fe7150f6a216088f51ee" ns2:_="">
    <xsd:import namespace="9f75dacf-3279-46a8-ace8-8e47a8bca3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5dacf-3279-46a8-ace8-8e47a8bca3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69BBA-EB3E-4453-B23C-EA52ED3C6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5dacf-3279-46a8-ace8-8e47a8bca3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EB2A40-DC28-4212-961E-034313995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86577E-45E5-411F-B399-685FF5E9BCB0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9f75dacf-3279-46a8-ace8-8e47a8bca34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Rekenvoorbeeld</vt:lpstr>
    </vt:vector>
  </TitlesOfParts>
  <Company>Gemeente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ethelen@Haarlem.nl</dc:creator>
  <cp:lastModifiedBy>Giel</cp:lastModifiedBy>
  <cp:lastPrinted>2015-11-23T10:47:23Z</cp:lastPrinted>
  <dcterms:created xsi:type="dcterms:W3CDTF">2014-11-03T08:28:38Z</dcterms:created>
  <dcterms:modified xsi:type="dcterms:W3CDTF">2016-12-22T10:34:54Z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0x010100F34410CCF7BC2B4A8CA258EDC8263973</vt:lpwstr>
  </property>
</Properties>
</file>