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Helicon Opleidingen - aanbesteding meubilair\2. Offerteaanvraag\Publicatie\"/>
    </mc:Choice>
  </mc:AlternateContent>
  <bookViews>
    <workbookView xWindow="0" yWindow="0" windowWidth="19410" windowHeight="10710" tabRatio="903"/>
  </bookViews>
  <sheets>
    <sheet name="Toelichting Opdrachtgever" sheetId="27" r:id="rId1"/>
    <sheet name="Tariefstelling kernassortiment" sheetId="21" r:id="rId2"/>
  </sheets>
  <definedNames>
    <definedName name="_xlnm.Print_Area" localSheetId="1">'Tariefstelling kernassortiment'!$A$1:$H$158</definedName>
    <definedName name="DME_Dirty" hidden="1">"Onwaar"</definedName>
  </definedNames>
  <calcPr calcId="171027"/>
</workbook>
</file>

<file path=xl/calcChain.xml><?xml version="1.0" encoding="utf-8"?>
<calcChain xmlns="http://schemas.openxmlformats.org/spreadsheetml/2006/main">
  <c r="F147" i="21" l="1"/>
  <c r="G147" i="21" s="1"/>
  <c r="H147" i="21" s="1"/>
  <c r="F146" i="21"/>
  <c r="G146" i="21" s="1"/>
  <c r="H146" i="21" s="1"/>
  <c r="G145" i="21"/>
  <c r="H145" i="21" s="1"/>
  <c r="F145" i="21"/>
  <c r="F144" i="21"/>
  <c r="G144" i="21" s="1"/>
  <c r="H144" i="21" s="1"/>
  <c r="H153" i="21"/>
  <c r="G141" i="21"/>
  <c r="H141" i="21" s="1"/>
  <c r="F141" i="21"/>
  <c r="F140" i="21"/>
  <c r="G140" i="21" s="1"/>
  <c r="H140" i="21" s="1"/>
  <c r="F139" i="21"/>
  <c r="G139" i="21" s="1"/>
  <c r="H139" i="21" s="1"/>
  <c r="F138" i="21"/>
  <c r="G138" i="21" s="1"/>
  <c r="H138" i="21" s="1"/>
  <c r="G137" i="21"/>
  <c r="H137" i="21" s="1"/>
  <c r="F137" i="21"/>
  <c r="F134" i="21"/>
  <c r="G134" i="21" s="1"/>
  <c r="H134" i="21" s="1"/>
  <c r="F133" i="21"/>
  <c r="G133" i="21" s="1"/>
  <c r="H133" i="21" s="1"/>
  <c r="G132" i="21"/>
  <c r="H132" i="21" s="1"/>
  <c r="F132" i="21"/>
  <c r="F130" i="21"/>
  <c r="G130" i="21" s="1"/>
  <c r="H130" i="21" s="1"/>
  <c r="F129" i="21"/>
  <c r="G129" i="21" s="1"/>
  <c r="H129" i="21" s="1"/>
  <c r="F128" i="21"/>
  <c r="G128" i="21" s="1"/>
  <c r="H128" i="21" s="1"/>
  <c r="F122" i="21"/>
  <c r="G122" i="21" s="1"/>
  <c r="H122" i="21" s="1"/>
  <c r="F123" i="21"/>
  <c r="G123" i="21" s="1"/>
  <c r="H123" i="21" s="1"/>
  <c r="F124" i="21"/>
  <c r="G124" i="21" s="1"/>
  <c r="H124" i="21" s="1"/>
  <c r="H114" i="21"/>
  <c r="F107" i="21"/>
  <c r="G107" i="21" s="1"/>
  <c r="H107" i="21" s="1"/>
  <c r="F106" i="21"/>
  <c r="G106" i="21" s="1"/>
  <c r="H106" i="21" s="1"/>
  <c r="F97" i="21"/>
  <c r="G84" i="21"/>
  <c r="H84" i="21" s="1"/>
  <c r="F103" i="21"/>
  <c r="G103" i="21" s="1"/>
  <c r="H103" i="21" s="1"/>
  <c r="F102" i="21"/>
  <c r="G102" i="21" s="1"/>
  <c r="H102" i="21" s="1"/>
  <c r="F101" i="21"/>
  <c r="G101" i="21" s="1"/>
  <c r="H101" i="21" s="1"/>
  <c r="F100" i="21"/>
  <c r="G100" i="21" s="1"/>
  <c r="H100" i="21" s="1"/>
  <c r="F99" i="21"/>
  <c r="G99" i="21" s="1"/>
  <c r="H99" i="21" s="1"/>
  <c r="F98" i="21"/>
  <c r="G98" i="21" s="1"/>
  <c r="H98" i="21" s="1"/>
  <c r="F96" i="21"/>
  <c r="G96" i="21" s="1"/>
  <c r="H96" i="21" s="1"/>
  <c r="F95" i="21"/>
  <c r="G95" i="21" s="1"/>
  <c r="H95" i="21" s="1"/>
  <c r="F94" i="21"/>
  <c r="G94" i="21" s="1"/>
  <c r="H94" i="21" s="1"/>
  <c r="F93" i="21"/>
  <c r="G93" i="21" s="1"/>
  <c r="H93" i="21" s="1"/>
  <c r="F92" i="21"/>
  <c r="G92" i="21" s="1"/>
  <c r="H92" i="21" s="1"/>
  <c r="F91" i="21"/>
  <c r="G91" i="21" s="1"/>
  <c r="H91" i="21" s="1"/>
  <c r="F90" i="21"/>
  <c r="G90" i="21" s="1"/>
  <c r="H90" i="21" s="1"/>
  <c r="F89" i="21"/>
  <c r="G89" i="21" s="1"/>
  <c r="H89" i="21" s="1"/>
  <c r="F88" i="21"/>
  <c r="G88" i="21" s="1"/>
  <c r="H88" i="21" s="1"/>
  <c r="F87" i="21"/>
  <c r="G87" i="21" s="1"/>
  <c r="H87" i="21" s="1"/>
  <c r="F81" i="21"/>
  <c r="G81" i="21" s="1"/>
  <c r="H81" i="21" s="1"/>
  <c r="F80" i="21"/>
  <c r="G80" i="21" s="1"/>
  <c r="H80" i="21" s="1"/>
  <c r="F79" i="21"/>
  <c r="G79" i="21" s="1"/>
  <c r="H79" i="21" s="1"/>
  <c r="F78" i="21"/>
  <c r="G78" i="21" s="1"/>
  <c r="H78" i="21" s="1"/>
  <c r="F77" i="21"/>
  <c r="G77" i="21" s="1"/>
  <c r="H77" i="21" s="1"/>
  <c r="F76" i="21"/>
  <c r="G76" i="21" s="1"/>
  <c r="H76" i="21" s="1"/>
  <c r="G75" i="21"/>
  <c r="H75" i="21" s="1"/>
  <c r="F75" i="21"/>
  <c r="F74" i="21"/>
  <c r="G74" i="21" s="1"/>
  <c r="H74" i="21" s="1"/>
  <c r="F73" i="21"/>
  <c r="G73" i="21" s="1"/>
  <c r="H73" i="21" s="1"/>
  <c r="F72" i="21"/>
  <c r="G72" i="21" s="1"/>
  <c r="H72" i="21" s="1"/>
  <c r="F71" i="21"/>
  <c r="G71" i="21" s="1"/>
  <c r="H71" i="21" s="1"/>
  <c r="F70" i="21"/>
  <c r="G70" i="21" s="1"/>
  <c r="H70" i="21" s="1"/>
  <c r="F69" i="21"/>
  <c r="G69" i="21" s="1"/>
  <c r="H69" i="21" s="1"/>
  <c r="F68" i="21"/>
  <c r="G68" i="21" s="1"/>
  <c r="H68" i="21" s="1"/>
  <c r="G67" i="21"/>
  <c r="H67" i="21" s="1"/>
  <c r="F67" i="21"/>
  <c r="F66" i="21"/>
  <c r="G66" i="21" s="1"/>
  <c r="H66" i="21" s="1"/>
  <c r="F65" i="21"/>
  <c r="G65" i="21" s="1"/>
  <c r="H65" i="21" s="1"/>
  <c r="F64" i="21"/>
  <c r="G64" i="21" s="1"/>
  <c r="H64" i="21" s="1"/>
  <c r="F63" i="21"/>
  <c r="G63" i="21" s="1"/>
  <c r="H63" i="21" s="1"/>
  <c r="F62" i="21"/>
  <c r="G62" i="21" s="1"/>
  <c r="H62" i="21" s="1"/>
  <c r="F61" i="21"/>
  <c r="G61" i="21" s="1"/>
  <c r="H61" i="21" s="1"/>
  <c r="F60" i="21"/>
  <c r="G60" i="21" s="1"/>
  <c r="H60" i="21" s="1"/>
  <c r="G59" i="21"/>
  <c r="H59" i="21" s="1"/>
  <c r="F59" i="21"/>
  <c r="F58" i="21"/>
  <c r="G58" i="21" s="1"/>
  <c r="H58" i="21" s="1"/>
  <c r="F57" i="21"/>
  <c r="G57" i="21" s="1"/>
  <c r="H57" i="21" s="1"/>
  <c r="F56" i="21"/>
  <c r="G56" i="21" s="1"/>
  <c r="H56" i="21" s="1"/>
  <c r="F55" i="21"/>
  <c r="G55" i="21" s="1"/>
  <c r="H55" i="21" s="1"/>
  <c r="F54" i="21"/>
  <c r="G54" i="21" s="1"/>
  <c r="H54" i="21" s="1"/>
  <c r="F53" i="21"/>
  <c r="G53" i="21" s="1"/>
  <c r="H53" i="21" s="1"/>
  <c r="F52" i="21"/>
  <c r="G52" i="21" s="1"/>
  <c r="H52" i="21" s="1"/>
  <c r="G51" i="21"/>
  <c r="H51" i="21" s="1"/>
  <c r="F51" i="21"/>
  <c r="F50" i="21"/>
  <c r="G50" i="21" s="1"/>
  <c r="H50" i="21" s="1"/>
  <c r="F49" i="21"/>
  <c r="G49" i="21" s="1"/>
  <c r="H49" i="21" s="1"/>
  <c r="F48" i="21"/>
  <c r="G48" i="21" s="1"/>
  <c r="H48" i="21" s="1"/>
  <c r="F47" i="21"/>
  <c r="G47" i="21" s="1"/>
  <c r="H47" i="21" s="1"/>
  <c r="F46" i="21"/>
  <c r="G46" i="21" s="1"/>
  <c r="H46" i="21" s="1"/>
  <c r="F45" i="21"/>
  <c r="G45" i="21" s="1"/>
  <c r="H45" i="21" s="1"/>
  <c r="F44" i="21"/>
  <c r="G44" i="21" s="1"/>
  <c r="H44" i="21" s="1"/>
  <c r="G43" i="21"/>
  <c r="H43" i="21" s="1"/>
  <c r="F43" i="21"/>
  <c r="G42" i="21"/>
  <c r="H42" i="21" s="1"/>
  <c r="F42" i="21"/>
  <c r="F39" i="21"/>
  <c r="F38" i="21"/>
  <c r="F37" i="21"/>
  <c r="F36" i="21"/>
  <c r="G39" i="21"/>
  <c r="H39" i="21" s="1"/>
  <c r="G38" i="21"/>
  <c r="H38" i="21" s="1"/>
  <c r="G37" i="21"/>
  <c r="H37" i="21" s="1"/>
  <c r="F33" i="21"/>
  <c r="G33" i="21" s="1"/>
  <c r="F32" i="21"/>
  <c r="G32" i="21" s="1"/>
  <c r="F31" i="21"/>
  <c r="F28" i="21"/>
  <c r="F27" i="21"/>
  <c r="F26" i="21"/>
  <c r="F25" i="21"/>
  <c r="F24" i="21"/>
  <c r="F19" i="21"/>
  <c r="F18" i="21"/>
  <c r="F17" i="21"/>
  <c r="F16" i="21"/>
  <c r="F15" i="21"/>
  <c r="F14" i="21"/>
  <c r="F13" i="21"/>
  <c r="F12" i="21"/>
  <c r="F11" i="21"/>
  <c r="F10" i="21"/>
  <c r="F21" i="21"/>
  <c r="G21" i="21" s="1"/>
  <c r="F20" i="21"/>
  <c r="G27" i="21"/>
  <c r="G26" i="21"/>
  <c r="G25" i="21"/>
  <c r="G24" i="21"/>
  <c r="G20" i="21" l="1"/>
  <c r="I18" i="21"/>
  <c r="I17" i="21"/>
  <c r="I15" i="21"/>
  <c r="I14" i="21"/>
  <c r="G18" i="21"/>
  <c r="G17" i="21"/>
  <c r="G15" i="21"/>
  <c r="G14" i="21"/>
  <c r="G10" i="21"/>
  <c r="G7" i="21"/>
  <c r="H150" i="21" l="1"/>
  <c r="G28" i="21" l="1"/>
  <c r="H28" i="21" s="1"/>
  <c r="H25" i="21"/>
  <c r="H24" i="21"/>
  <c r="I78" i="21" l="1"/>
  <c r="I132" i="21"/>
  <c r="H27" i="21"/>
  <c r="H26" i="21"/>
  <c r="H21" i="21"/>
  <c r="H20" i="21"/>
  <c r="H18" i="21"/>
  <c r="H17" i="21"/>
  <c r="H15" i="21"/>
  <c r="H14" i="21"/>
  <c r="I107" i="21" l="1"/>
  <c r="I123" i="21"/>
  <c r="I122" i="21"/>
  <c r="H111" i="21"/>
  <c r="I58" i="21"/>
  <c r="I46" i="21" l="1"/>
  <c r="I32" i="21"/>
  <c r="I39" i="21"/>
  <c r="I84" i="21"/>
  <c r="H7" i="21"/>
  <c r="I7" i="21"/>
  <c r="I146" i="21"/>
  <c r="I145" i="21"/>
  <c r="I144" i="21"/>
  <c r="I141" i="21"/>
  <c r="I140" i="21"/>
  <c r="I139" i="21"/>
  <c r="I138" i="21"/>
  <c r="I137" i="21"/>
  <c r="I129" i="21"/>
  <c r="H156" i="21"/>
  <c r="I128" i="21"/>
  <c r="I106" i="21"/>
  <c r="I91" i="21"/>
  <c r="I90" i="21"/>
  <c r="I89" i="21"/>
  <c r="I88" i="21"/>
  <c r="I87" i="21"/>
  <c r="I53" i="21"/>
  <c r="I52" i="21"/>
  <c r="I51" i="21"/>
  <c r="I50" i="21"/>
  <c r="I48" i="21"/>
  <c r="I43" i="21"/>
  <c r="I42" i="21"/>
  <c r="F23" i="21"/>
  <c r="F22" i="21"/>
  <c r="H33" i="21"/>
  <c r="I33" i="21"/>
  <c r="H32" i="21"/>
  <c r="H10" i="21"/>
  <c r="I10" i="21"/>
  <c r="I22" i="21" l="1"/>
  <c r="G22" i="21"/>
  <c r="H22" i="21" s="1"/>
  <c r="I23" i="21"/>
  <c r="G23" i="21"/>
  <c r="H23" i="21" s="1"/>
  <c r="I16" i="21"/>
  <c r="G16" i="21"/>
  <c r="H16" i="21" s="1"/>
  <c r="I19" i="21"/>
  <c r="G19" i="21"/>
  <c r="H19" i="21" s="1"/>
  <c r="I12" i="21"/>
  <c r="G12" i="21"/>
  <c r="H12" i="21" s="1"/>
  <c r="I13" i="21"/>
  <c r="G13" i="21"/>
  <c r="H13" i="21" s="1"/>
  <c r="I11" i="21"/>
  <c r="G11" i="21"/>
  <c r="H11" i="21" s="1"/>
  <c r="H117" i="21" l="1"/>
  <c r="G31" i="21" l="1"/>
  <c r="H31" i="21" s="1"/>
  <c r="I31" i="21"/>
  <c r="G36" i="21"/>
  <c r="H36" i="21" s="1"/>
  <c r="G97" i="21"/>
  <c r="H97" i="21" s="1"/>
</calcChain>
</file>

<file path=xl/sharedStrings.xml><?xml version="1.0" encoding="utf-8"?>
<sst xmlns="http://schemas.openxmlformats.org/spreadsheetml/2006/main" count="252" uniqueCount="245">
  <si>
    <t>Naam rechtsgeldige ondertekenaar:</t>
  </si>
  <si>
    <t>Rechtsgeldige ondertekening:</t>
  </si>
  <si>
    <t>Plaats en datum:</t>
  </si>
  <si>
    <t>fictief aantal</t>
  </si>
  <si>
    <t>brutoprijs excl. BTW</t>
  </si>
  <si>
    <t>kortingspercentage</t>
  </si>
  <si>
    <t>nettoprijs excl. BTW</t>
  </si>
  <si>
    <t>totaalprijs</t>
  </si>
  <si>
    <t xml:space="preserve">fictieve omzet: </t>
  </si>
  <si>
    <t>kortings- percentage</t>
  </si>
  <si>
    <t>cat.</t>
  </si>
  <si>
    <t>-       de netto prijs per stuk</t>
  </si>
  <si>
    <t>-       de bruto prijs per stuk</t>
  </si>
  <si>
    <t xml:space="preserve">De nettoprijzen dienen altijd lager te zijn dan de brutoprijzen; de kortingspercentages dient u niet in te vullen, deze worden automatisch weergegeven. </t>
  </si>
  <si>
    <t>De prijsstelling dient all-in te zijn. De volgende kosten zijn hierbij in ieder geval inbegrepen: verpakkingskosten, transportkosten, de kosten voor ondersteunend werk, de kosten voor het gebruik van apparatuur, software en afleveringskosten. Ook alle eventueel verdere bijkomende kosten moeten inbegrepen zijn. De prijsstelling is exclusief de van toepassing zijnde BTW.</t>
  </si>
  <si>
    <t>Werkblad Tariefstelling kernassortiment</t>
  </si>
  <si>
    <t>Vast kortingspercentage voor alle overige varianten en accessoires binnen dezelfde meubellijn van het kernassortiment  (conform eis 2)</t>
  </si>
  <si>
    <t>A1</t>
  </si>
  <si>
    <t>A2</t>
  </si>
  <si>
    <t>A3</t>
  </si>
  <si>
    <t>A4</t>
  </si>
  <si>
    <t>A5</t>
  </si>
  <si>
    <t>A6</t>
  </si>
  <si>
    <t>A7</t>
  </si>
  <si>
    <t>B1</t>
  </si>
  <si>
    <t>B2</t>
  </si>
  <si>
    <t>A8</t>
  </si>
  <si>
    <t>A9</t>
  </si>
  <si>
    <t>C1</t>
  </si>
  <si>
    <t>Jaloeziedeurkast, versie 120x45x195cm</t>
  </si>
  <si>
    <t>D1</t>
  </si>
  <si>
    <t>D2</t>
  </si>
  <si>
    <r>
      <rPr>
        <b/>
        <sz val="10"/>
        <color indexed="8"/>
        <rFont val="Verdana"/>
        <family val="2"/>
      </rPr>
      <t>minder</t>
    </r>
    <r>
      <rPr>
        <sz val="10"/>
        <color indexed="8"/>
        <rFont val="Verdana"/>
        <family val="2"/>
      </rPr>
      <t>prijs t.o.v. D1: breedte van 100 cm</t>
    </r>
  </si>
  <si>
    <t>D3</t>
  </si>
  <si>
    <t>D4</t>
  </si>
  <si>
    <t>D5</t>
  </si>
  <si>
    <t>D6</t>
  </si>
  <si>
    <t>D7</t>
  </si>
  <si>
    <t>Jaloeziedeurkast, versie 120x45x75cm</t>
  </si>
  <si>
    <t>E1</t>
  </si>
  <si>
    <t>E2</t>
  </si>
  <si>
    <t>E3</t>
  </si>
  <si>
    <t>E4</t>
  </si>
  <si>
    <t>E5</t>
  </si>
  <si>
    <t>E6</t>
  </si>
  <si>
    <t>Vergaderstoel, 4 poots, stalen frame, met armlegger</t>
  </si>
  <si>
    <t>F1</t>
  </si>
  <si>
    <t>F3</t>
  </si>
  <si>
    <t>G1</t>
  </si>
  <si>
    <t>G2</t>
  </si>
  <si>
    <t>G3</t>
  </si>
  <si>
    <r>
      <rPr>
        <b/>
        <sz val="10"/>
        <color indexed="8"/>
        <rFont val="Verdana"/>
        <family val="2"/>
      </rPr>
      <t>meer</t>
    </r>
    <r>
      <rPr>
        <sz val="10"/>
        <color indexed="8"/>
        <rFont val="Verdana"/>
        <family val="2"/>
      </rPr>
      <t>prijs t.o.v. G1 in afmeting 90x60 cm</t>
    </r>
  </si>
  <si>
    <t>H1</t>
  </si>
  <si>
    <t>Leerlingenstoel, 4 poots geëpoxeerd stalen frame</t>
  </si>
  <si>
    <t>H2</t>
  </si>
  <si>
    <t>H3</t>
  </si>
  <si>
    <t>I1</t>
  </si>
  <si>
    <t>I2</t>
  </si>
  <si>
    <t>I3</t>
  </si>
  <si>
    <t>I4</t>
  </si>
  <si>
    <t>I5</t>
  </si>
  <si>
    <t>J1</t>
  </si>
  <si>
    <t>J2</t>
  </si>
  <si>
    <t>J3</t>
  </si>
  <si>
    <t>Stoel: rug en zitting zijn niet gescheiden; zitting en rugleuning van hout</t>
  </si>
  <si>
    <t>B3</t>
  </si>
  <si>
    <t>C2</t>
  </si>
  <si>
    <r>
      <rPr>
        <b/>
        <sz val="10"/>
        <color indexed="8"/>
        <rFont val="Verdana"/>
        <family val="2"/>
      </rPr>
      <t>minder</t>
    </r>
    <r>
      <rPr>
        <sz val="10"/>
        <color indexed="8"/>
        <rFont val="Verdana"/>
        <family val="2"/>
      </rPr>
      <t>prijs t.o.v. D5: breedte van 100 cm</t>
    </r>
  </si>
  <si>
    <t>D8</t>
  </si>
  <si>
    <t>D9</t>
  </si>
  <si>
    <t>D10</t>
  </si>
  <si>
    <t>omschrijving kantoor- en schoolmeubilair</t>
  </si>
  <si>
    <t>D11</t>
  </si>
  <si>
    <t>D12</t>
  </si>
  <si>
    <t>U dient per aangeboden product te vermelden:</t>
  </si>
  <si>
    <t>PERCEEL 1 - KANTOORMEUBILAIR</t>
  </si>
  <si>
    <t>PERCEEL 2 - SCHOOLMEUBILAIR</t>
  </si>
  <si>
    <t>TOTAAL PERCEEL 1 (kantoormeubilair)</t>
  </si>
  <si>
    <t>TOTAAL PERCEEL 2 (schoolmeubilair)</t>
  </si>
  <si>
    <r>
      <rPr>
        <b/>
        <sz val="10"/>
        <color indexed="8"/>
        <rFont val="Verdana"/>
        <family val="2"/>
      </rPr>
      <t>meer/minder</t>
    </r>
    <r>
      <rPr>
        <sz val="10"/>
        <color indexed="8"/>
        <rFont val="Verdana"/>
        <family val="2"/>
      </rPr>
      <t>prijs t.o.v. A1, in 4-poots uitvoering</t>
    </r>
  </si>
  <si>
    <r>
      <rPr>
        <b/>
        <sz val="10"/>
        <color indexed="8"/>
        <rFont val="Verdana"/>
        <family val="2"/>
      </rPr>
      <t>meer/minder</t>
    </r>
    <r>
      <rPr>
        <sz val="10"/>
        <color indexed="8"/>
        <rFont val="Verdana"/>
        <family val="2"/>
      </rPr>
      <t>prijs t.o.v. A5, in 4-poots uitvoering, bladafmeting 140x80 cm</t>
    </r>
  </si>
  <si>
    <r>
      <rPr>
        <b/>
        <sz val="10"/>
        <color indexed="8"/>
        <rFont val="Verdana"/>
        <family val="2"/>
      </rPr>
      <t>meer/minder</t>
    </r>
    <r>
      <rPr>
        <sz val="10"/>
        <color indexed="8"/>
        <rFont val="Verdana"/>
        <family val="2"/>
      </rPr>
      <t>prijs t.o.v. A5, in 4-poots uitvoering, bladafmeting 120x80 cm</t>
    </r>
  </si>
  <si>
    <t>Bureau's (conform eis 3 Programma van Eisen en Wensen)</t>
  </si>
  <si>
    <t>Bureaustoelen (conform eis 4 Programma van Eisen en Wensen)</t>
  </si>
  <si>
    <r>
      <rPr>
        <b/>
        <sz val="10"/>
        <color indexed="8"/>
        <rFont val="Verdana"/>
        <family val="2"/>
      </rPr>
      <t>meer</t>
    </r>
    <r>
      <rPr>
        <sz val="10"/>
        <color indexed="8"/>
        <rFont val="Verdana"/>
        <family val="2"/>
      </rPr>
      <t>prijs t.o.v. B1 met metalen 5-teens kruisvoet</t>
    </r>
  </si>
  <si>
    <t>Ladeblokken (conform eis 5 Programma van Eisen en Wensen)</t>
  </si>
  <si>
    <r>
      <rPr>
        <b/>
        <sz val="10"/>
        <color indexed="8"/>
        <rFont val="Verdana"/>
        <family val="2"/>
      </rPr>
      <t>meer/minder</t>
    </r>
    <r>
      <rPr>
        <sz val="10"/>
        <color indexed="8"/>
        <rFont val="Verdana"/>
        <family val="2"/>
      </rPr>
      <t>prijs t.o.v. C1, in uitvoering met 1 materiaallade en 3 laden elk ca. 15 cm hoog, diepte 60 cm</t>
    </r>
  </si>
  <si>
    <t>C3</t>
  </si>
  <si>
    <r>
      <rPr>
        <b/>
        <sz val="10"/>
        <color indexed="8"/>
        <rFont val="Verdana"/>
        <family val="2"/>
      </rPr>
      <t>meer/minder</t>
    </r>
    <r>
      <rPr>
        <sz val="10"/>
        <color indexed="8"/>
        <rFont val="Verdana"/>
        <family val="2"/>
      </rPr>
      <t>prijs t.o.v. C1, in uitvoering met 1 materiaallade en 3 laden elk ca. 15 cm hoog, diepte 80 cm</t>
    </r>
  </si>
  <si>
    <t>C4</t>
  </si>
  <si>
    <r>
      <rPr>
        <b/>
        <sz val="10"/>
        <color indexed="8"/>
        <rFont val="Verdana"/>
        <family val="2"/>
      </rPr>
      <t>meer</t>
    </r>
    <r>
      <rPr>
        <sz val="10"/>
        <color indexed="8"/>
        <rFont val="Verdana"/>
        <family val="2"/>
      </rPr>
      <t>prijs t.o.v. C1 met topblad</t>
    </r>
  </si>
  <si>
    <t>Jaloeziedeurkasten (conform eis 6 Programma van Eisen en Wensen)</t>
  </si>
  <si>
    <t>A10</t>
  </si>
  <si>
    <t>Hoekopstelling 160 x 80cm, koppelblad 80 x 80 cm</t>
  </si>
  <si>
    <t>A11</t>
  </si>
  <si>
    <t>Hoekopstelling 160 x 80cm, koppelblad 120 x 80 cm</t>
  </si>
  <si>
    <t>Verrijdbaar ladenblok; indeling met: 1 materiaallade (incl. vakverdeling), A4 en hangmappenlade (incl. voorziening)</t>
  </si>
  <si>
    <t>Jaloeziedeurkast, versie 120x45x145cm</t>
  </si>
  <si>
    <t>Jaloeziedeurkast, versie 120x45x120cm</t>
  </si>
  <si>
    <t>D13</t>
  </si>
  <si>
    <r>
      <rPr>
        <b/>
        <sz val="10"/>
        <color indexed="8"/>
        <rFont val="Verdana"/>
        <family val="2"/>
      </rPr>
      <t>meer</t>
    </r>
    <r>
      <rPr>
        <sz val="10"/>
        <color indexed="8"/>
        <rFont val="Verdana"/>
        <family val="2"/>
      </rPr>
      <t>prijs t.o.v. D12: voorzien van wielen, waarvan er één geremd is</t>
    </r>
  </si>
  <si>
    <r>
      <rPr>
        <b/>
        <sz val="10"/>
        <color indexed="8"/>
        <rFont val="Verdana"/>
        <family val="2"/>
      </rPr>
      <t>minder</t>
    </r>
    <r>
      <rPr>
        <sz val="10"/>
        <color indexed="8"/>
        <rFont val="Verdana"/>
        <family val="2"/>
      </rPr>
      <t>prijs t.o.v. D8: breedte van 100 cm</t>
    </r>
  </si>
  <si>
    <r>
      <rPr>
        <b/>
        <sz val="10"/>
        <color indexed="8"/>
        <rFont val="Verdana"/>
        <family val="2"/>
      </rPr>
      <t>minder</t>
    </r>
    <r>
      <rPr>
        <sz val="10"/>
        <color indexed="8"/>
        <rFont val="Verdana"/>
        <family val="2"/>
      </rPr>
      <t>prijs t.o.v. D11: breedte van 100 cm</t>
    </r>
  </si>
  <si>
    <t>Vergadertafels (conform eis 7 Programma van Eisen en Wensen)</t>
  </si>
  <si>
    <t>E7</t>
  </si>
  <si>
    <t>E8</t>
  </si>
  <si>
    <t>E9</t>
  </si>
  <si>
    <t>E10</t>
  </si>
  <si>
    <t>E11</t>
  </si>
  <si>
    <t>E12</t>
  </si>
  <si>
    <t>E13</t>
  </si>
  <si>
    <t>E14</t>
  </si>
  <si>
    <t>E15</t>
  </si>
  <si>
    <t>Vergaderstoelen (conform eis 8 Programma van Eisen en Wensen)</t>
  </si>
  <si>
    <r>
      <rPr>
        <b/>
        <sz val="10"/>
        <color indexed="8"/>
        <rFont val="Verdana"/>
        <family val="2"/>
      </rPr>
      <t>meer/minder</t>
    </r>
    <r>
      <rPr>
        <sz val="10"/>
        <color indexed="8"/>
        <rFont val="Verdana"/>
        <family val="2"/>
      </rPr>
      <t>prijs t.o.v. F1: met sledeframe met geleiders</t>
    </r>
  </si>
  <si>
    <t>Akoestische kast, breedte 160 cm, hoogte 100 cm</t>
  </si>
  <si>
    <t>Akoestische kast, breedte 180 cm, hoogte 100 cm</t>
  </si>
  <si>
    <t>Akoestische kast, breedte 200 cm, hoogte 100 cm</t>
  </si>
  <si>
    <t>Akoestische kast, breedte 240 cm, hoogte 100 cm</t>
  </si>
  <si>
    <t>Leerlingensetjes - tafels (conform eis 11 Programma van Eisen en Wensen)</t>
  </si>
  <si>
    <t>Leerlingensetjes - stoelen (conform eis 12 Programma van Eisen en Wensen)</t>
  </si>
  <si>
    <r>
      <rPr>
        <b/>
        <sz val="10"/>
        <color indexed="8"/>
        <rFont val="Verdana"/>
        <family val="2"/>
      </rPr>
      <t>meer</t>
    </r>
    <r>
      <rPr>
        <sz val="10"/>
        <color indexed="8"/>
        <rFont val="Verdana"/>
        <family val="2"/>
      </rPr>
      <t>prijs t.o.v. H1: in sledeframe uitvoering</t>
    </r>
  </si>
  <si>
    <t xml:space="preserve">versie houten rug en zitting </t>
  </si>
  <si>
    <r>
      <rPr>
        <b/>
        <sz val="10"/>
        <color indexed="8"/>
        <rFont val="Verdana"/>
        <family val="2"/>
      </rPr>
      <t>meer/minder</t>
    </r>
    <r>
      <rPr>
        <sz val="10"/>
        <color indexed="8"/>
        <rFont val="Verdana"/>
        <family val="2"/>
      </rPr>
      <t>prijs t.o.v. H1, met zitting en rug van stootvast polyurethaan of polypropyleen</t>
    </r>
  </si>
  <si>
    <t>versie kunststof kuip</t>
  </si>
  <si>
    <t>H4</t>
  </si>
  <si>
    <t>H5</t>
  </si>
  <si>
    <t>Frame in 4-poots uitvoering in geëpoxeerd stalen frame, volkern blad, afmeting blad 90x80 cm, hoogte 72, 74 of 76 cm.</t>
  </si>
  <si>
    <t>PC lokalen - tafel (conform eis 13 Programma van Eisen en Wensen)</t>
  </si>
  <si>
    <t>PC lokalen - stoel (conform eis 14 Programma van Eisen en Wensen)</t>
  </si>
  <si>
    <t>Draaideurkast, hoogte 195 cm, breedte 120 cm, diepte 45 cm</t>
  </si>
  <si>
    <r>
      <rPr>
        <b/>
        <sz val="10"/>
        <color indexed="8"/>
        <rFont val="Verdana"/>
        <family val="2"/>
      </rPr>
      <t>minder</t>
    </r>
    <r>
      <rPr>
        <sz val="10"/>
        <color indexed="8"/>
        <rFont val="Verdana"/>
        <family val="2"/>
      </rPr>
      <t>prijs t.o.v. I4, met blad van spaanplaat voorzien van melamine top en een kunststof randafwerking in kleur van blad</t>
    </r>
  </si>
  <si>
    <r>
      <rPr>
        <b/>
        <sz val="10"/>
        <color indexed="8"/>
        <rFont val="Verdana"/>
        <family val="2"/>
      </rPr>
      <t>minder</t>
    </r>
    <r>
      <rPr>
        <sz val="10"/>
        <color indexed="8"/>
        <rFont val="Verdana"/>
        <family val="2"/>
      </rPr>
      <t>prijs t.o.v. I1, met blad van spaanplaat voorzien van melamine top en een kunststof randafwerking in kleur van blad</t>
    </r>
  </si>
  <si>
    <r>
      <rPr>
        <b/>
        <sz val="10"/>
        <color indexed="8"/>
        <rFont val="Verdana"/>
        <family val="2"/>
      </rPr>
      <t>meer</t>
    </r>
    <r>
      <rPr>
        <sz val="10"/>
        <rFont val="Verdana"/>
        <family val="2"/>
      </rPr>
      <t>prijs</t>
    </r>
    <r>
      <rPr>
        <sz val="10"/>
        <color indexed="8"/>
        <rFont val="Verdana"/>
        <family val="2"/>
      </rPr>
      <t xml:space="preserve"> t.o.v. I1, I3, I4, I5, met horizontale en verticale kabelbegeleiding</t>
    </r>
  </si>
  <si>
    <r>
      <rPr>
        <b/>
        <sz val="10"/>
        <color indexed="8"/>
        <rFont val="Verdana"/>
        <family val="2"/>
      </rPr>
      <t>minder</t>
    </r>
    <r>
      <rPr>
        <sz val="10"/>
        <color indexed="8"/>
        <rFont val="Verdana"/>
        <family val="2"/>
      </rPr>
      <t>prijs t.o.v. E1, bladafmeting 120x80 cm</t>
    </r>
  </si>
  <si>
    <r>
      <rPr>
        <b/>
        <sz val="10"/>
        <color indexed="8"/>
        <rFont val="Verdana"/>
        <family val="2"/>
      </rPr>
      <t>minder</t>
    </r>
    <r>
      <rPr>
        <sz val="10"/>
        <color indexed="8"/>
        <rFont val="Verdana"/>
        <family val="2"/>
      </rPr>
      <t>prijs t.o.v. A1, bladafmeting 120x80 cm</t>
    </r>
  </si>
  <si>
    <r>
      <rPr>
        <b/>
        <sz val="10"/>
        <color indexed="8"/>
        <rFont val="Verdana"/>
        <family val="2"/>
      </rPr>
      <t>minder</t>
    </r>
    <r>
      <rPr>
        <sz val="10"/>
        <color indexed="8"/>
        <rFont val="Verdana"/>
        <family val="2"/>
      </rPr>
      <t>prijs t.o.v. A1, bladafmeting 140x80 cm</t>
    </r>
  </si>
  <si>
    <r>
      <rPr>
        <b/>
        <sz val="10"/>
        <color indexed="8"/>
        <rFont val="Verdana"/>
        <family val="2"/>
      </rPr>
      <t>meer</t>
    </r>
    <r>
      <rPr>
        <sz val="10"/>
        <color indexed="8"/>
        <rFont val="Verdana"/>
        <family val="2"/>
      </rPr>
      <t>prijs t.o.v. A1, A2, A4, A5, A6, A7, met verticale kabelbegeleiding</t>
    </r>
  </si>
  <si>
    <t>Bureau, HI 62-86 cm, bladafmeting 160x80 cm; T-frame</t>
  </si>
  <si>
    <t>uitvoering, stalen frame; bladmateriaal Melamine</t>
  </si>
  <si>
    <t>(dikte 18 mm, +/- 20%), met uitneembare handslinger</t>
  </si>
  <si>
    <r>
      <rPr>
        <b/>
        <sz val="10"/>
        <color indexed="8"/>
        <rFont val="Verdana"/>
        <family val="2"/>
      </rPr>
      <t>meer</t>
    </r>
    <r>
      <rPr>
        <sz val="10"/>
        <color indexed="8"/>
        <rFont val="Verdana"/>
        <family val="2"/>
      </rPr>
      <t>prijs t.o.v. A1, met bladmateriaal Volkern 12 mm</t>
    </r>
  </si>
  <si>
    <r>
      <rPr>
        <b/>
        <sz val="10"/>
        <color indexed="8"/>
        <rFont val="Verdana"/>
        <family val="2"/>
      </rPr>
      <t>meer</t>
    </r>
    <r>
      <rPr>
        <sz val="10"/>
        <color indexed="8"/>
        <rFont val="Verdana"/>
        <family val="2"/>
      </rPr>
      <t>prijs t.o.v. A1, bladafmeting 180x80 cm</t>
    </r>
  </si>
  <si>
    <r>
      <rPr>
        <b/>
        <sz val="10"/>
        <color indexed="8"/>
        <rFont val="Verdana"/>
        <family val="2"/>
      </rPr>
      <t>meer/minder</t>
    </r>
    <r>
      <rPr>
        <sz val="10"/>
        <color indexed="8"/>
        <rFont val="Verdana"/>
        <family val="2"/>
      </rPr>
      <t>prijs t.o.v. A5, in 4-poots uitvoering, bladafmeting 180x80 cm</t>
    </r>
  </si>
  <si>
    <r>
      <rPr>
        <b/>
        <sz val="10"/>
        <color indexed="8"/>
        <rFont val="Verdana"/>
        <family val="2"/>
      </rPr>
      <t>minder</t>
    </r>
    <r>
      <rPr>
        <sz val="10"/>
        <color indexed="8"/>
        <rFont val="Verdana"/>
        <family val="2"/>
      </rPr>
      <t>prijs t.o.v. A5, met bladmateriaal Volkern 12 mm, bladafmeting 180x80 cm</t>
    </r>
  </si>
  <si>
    <r>
      <rPr>
        <b/>
        <sz val="10"/>
        <color indexed="8"/>
        <rFont val="Verdana"/>
        <family val="2"/>
      </rPr>
      <t>minder</t>
    </r>
    <r>
      <rPr>
        <sz val="10"/>
        <color indexed="8"/>
        <rFont val="Verdana"/>
        <family val="2"/>
      </rPr>
      <t>prijs t.o.v. A5, met bladmateriaal Volkern 12 mm, bladafmeting 140x80 cm</t>
    </r>
  </si>
  <si>
    <r>
      <rPr>
        <b/>
        <sz val="10"/>
        <color indexed="8"/>
        <rFont val="Verdana"/>
        <family val="2"/>
      </rPr>
      <t>minder</t>
    </r>
    <r>
      <rPr>
        <sz val="10"/>
        <color indexed="8"/>
        <rFont val="Verdana"/>
        <family val="2"/>
      </rPr>
      <t>prijs t.o.v. A5, met bladmateriaal Volkern 12 mm, bladafmeting 120x80 cm</t>
    </r>
  </si>
  <si>
    <r>
      <rPr>
        <b/>
        <sz val="10"/>
        <color indexed="8"/>
        <rFont val="Verdana"/>
        <family val="2"/>
      </rPr>
      <t>minder</t>
    </r>
    <r>
      <rPr>
        <sz val="10"/>
        <color indexed="8"/>
        <rFont val="Verdana"/>
        <family val="2"/>
      </rPr>
      <t>prijs t.o.v. A1, A2, A4, A5, A6, A7, HV 62-86 cm zonder handslinger</t>
    </r>
  </si>
  <si>
    <t>A12</t>
  </si>
  <si>
    <r>
      <rPr>
        <b/>
        <sz val="10"/>
        <color indexed="8"/>
        <rFont val="Verdana"/>
        <family val="2"/>
      </rPr>
      <t>meer</t>
    </r>
    <r>
      <rPr>
        <sz val="10"/>
        <color indexed="8"/>
        <rFont val="Verdana"/>
        <family val="2"/>
      </rPr>
      <t>prijs t.o.v. A1, A2, A4, A5, A6, A7, HV 62-86 cm, met opvoergaten</t>
    </r>
  </si>
  <si>
    <r>
      <rPr>
        <b/>
        <sz val="10"/>
        <color indexed="8"/>
        <rFont val="Verdana"/>
        <family val="2"/>
      </rPr>
      <t>meer</t>
    </r>
    <r>
      <rPr>
        <sz val="10"/>
        <color indexed="8"/>
        <rFont val="Verdana"/>
        <family val="2"/>
      </rPr>
      <t>prijs t.o.v.  t.o.v. A1, A2, A4, A5, A6, A7, HV 62-86 cm, met 2x stroomvoorziening met aansluitkabel</t>
    </r>
  </si>
  <si>
    <r>
      <rPr>
        <b/>
        <sz val="10"/>
        <color indexed="8"/>
        <rFont val="Verdana"/>
        <family val="2"/>
      </rPr>
      <t>meer</t>
    </r>
    <r>
      <rPr>
        <sz val="10"/>
        <color indexed="8"/>
        <rFont val="Verdana"/>
        <family val="2"/>
      </rPr>
      <t>prijs t.o.v. A1, A2, A4, A5, A6, A7, HV 62-86 cm, electrisch</t>
    </r>
  </si>
  <si>
    <t>A13</t>
  </si>
  <si>
    <t>A14</t>
  </si>
  <si>
    <r>
      <rPr>
        <b/>
        <sz val="10"/>
        <color indexed="8"/>
        <rFont val="Verdana"/>
        <family val="2"/>
      </rPr>
      <t>meer</t>
    </r>
    <r>
      <rPr>
        <sz val="10"/>
        <color indexed="8"/>
        <rFont val="Verdana"/>
        <family val="2"/>
      </rPr>
      <t>prijs t.o.v.  t.o.v. A1, A2, A4, A5, A6, A7, zit/sta bureau</t>
    </r>
  </si>
  <si>
    <t>Bureaustoel, kunststof 5-teens kruisvoet, zwenkwielen in harde of zachte uitvoering</t>
  </si>
  <si>
    <r>
      <rPr>
        <b/>
        <sz val="10"/>
        <color indexed="8"/>
        <rFont val="Verdana"/>
        <family val="2"/>
      </rPr>
      <t>meer</t>
    </r>
    <r>
      <rPr>
        <sz val="10"/>
        <color indexed="8"/>
        <rFont val="Verdana"/>
        <family val="2"/>
      </rPr>
      <t>prijs t.o.v. B1 met zwenkwielen in antistatische uitvoering</t>
    </r>
  </si>
  <si>
    <t>D14</t>
  </si>
  <si>
    <t>Legbord 120 cm</t>
  </si>
  <si>
    <t>Uittrekframe (inclusief inrichting) met blokkering 120 cm</t>
  </si>
  <si>
    <t>Raadpleegplank 120 cm</t>
  </si>
  <si>
    <t>Legbord 100 cm</t>
  </si>
  <si>
    <t>Uittrekframe (inclusief inrichting) met blokkering 100 cm</t>
  </si>
  <si>
    <t>Raadpleegplank 100 cm</t>
  </si>
  <si>
    <r>
      <rPr>
        <b/>
        <sz val="10"/>
        <color indexed="8"/>
        <rFont val="Verdana"/>
        <family val="2"/>
      </rPr>
      <t>meer</t>
    </r>
    <r>
      <rPr>
        <sz val="10"/>
        <color indexed="8"/>
        <rFont val="Verdana"/>
        <family val="2"/>
      </rPr>
      <t>prijs t.o.v. D6, D9 en D12 : topblad/bovenblad</t>
    </r>
  </si>
  <si>
    <t>D15</t>
  </si>
  <si>
    <t>D16</t>
  </si>
  <si>
    <t>Vergadertafel, bladafmeting 160x80 cm; T-poot</t>
  </si>
  <si>
    <t>uitvoering, stalen frame; bladmateriaal melamine</t>
  </si>
  <si>
    <t>(dikte 25 mm, +/- 20%)</t>
  </si>
  <si>
    <r>
      <rPr>
        <b/>
        <sz val="10"/>
        <color indexed="8"/>
        <rFont val="Verdana"/>
        <family val="2"/>
      </rPr>
      <t>meer/minder</t>
    </r>
    <r>
      <rPr>
        <sz val="10"/>
        <color indexed="8"/>
        <rFont val="Verdana"/>
        <family val="2"/>
      </rPr>
      <t>prijs t.o.v. E1, in 4-poots uitvoering</t>
    </r>
  </si>
  <si>
    <r>
      <rPr>
        <b/>
        <sz val="10"/>
        <color indexed="8"/>
        <rFont val="Verdana"/>
        <family val="2"/>
      </rPr>
      <t>meer</t>
    </r>
    <r>
      <rPr>
        <sz val="10"/>
        <color indexed="8"/>
        <rFont val="Verdana"/>
        <family val="2"/>
      </rPr>
      <t xml:space="preserve">prijs t.o.v. E1, met bladmateriaal Volkern 12 mm </t>
    </r>
  </si>
  <si>
    <r>
      <rPr>
        <b/>
        <sz val="10"/>
        <color indexed="8"/>
        <rFont val="Verdana"/>
        <family val="2"/>
      </rPr>
      <t>meer</t>
    </r>
    <r>
      <rPr>
        <sz val="10"/>
        <color indexed="8"/>
        <rFont val="Verdana"/>
        <family val="2"/>
      </rPr>
      <t>prijs t.o.v. E1, bladafmeting 180x80 cm</t>
    </r>
  </si>
  <si>
    <r>
      <rPr>
        <b/>
        <sz val="10"/>
        <color indexed="8"/>
        <rFont val="Verdana"/>
        <family val="2"/>
      </rPr>
      <t>meer/minder</t>
    </r>
    <r>
      <rPr>
        <sz val="10"/>
        <color indexed="8"/>
        <rFont val="Verdana"/>
        <family val="2"/>
      </rPr>
      <t>prijs t.o.v. E4, in 4-poots uitvoering</t>
    </r>
  </si>
  <si>
    <r>
      <rPr>
        <b/>
        <sz val="10"/>
        <color indexed="8"/>
        <rFont val="Verdana"/>
        <family val="2"/>
      </rPr>
      <t>meer</t>
    </r>
    <r>
      <rPr>
        <sz val="10"/>
        <color indexed="8"/>
        <rFont val="Verdana"/>
        <family val="2"/>
      </rPr>
      <t xml:space="preserve">prijs t.o.v. E4, met bladmateriaal Volkern 12 mm </t>
    </r>
  </si>
  <si>
    <r>
      <rPr>
        <b/>
        <sz val="10"/>
        <color indexed="8"/>
        <rFont val="Verdana"/>
        <family val="2"/>
      </rPr>
      <t>meer</t>
    </r>
    <r>
      <rPr>
        <sz val="10"/>
        <color indexed="8"/>
        <rFont val="Verdana"/>
        <family val="2"/>
      </rPr>
      <t>prijs t.o.v. E7, met bladmateriaal Volkern 12 mm</t>
    </r>
  </si>
  <si>
    <t>vergadertafel, ronde bladvorm, 140 cm, bladmateriaal melamine (dikte 25 mm, +/- 20%)</t>
  </si>
  <si>
    <t>vergadertafel, ronde bladvorm, 160 cm, bladmateriaal melamine (dikte 25 mm, +/- 20%)</t>
  </si>
  <si>
    <t>vergadertafel, ronde bladvorm, 180 cm, bladmateriaal melamine (dikte 25 mm, +/- 20%)</t>
  </si>
  <si>
    <t>vergadertafel, tonvormig, 220 cm x 110 cm, bladmateriaal melamine (dikte 25 mm, +/- 20%)</t>
  </si>
  <si>
    <t>vergadertafel, tonvormig, 280 cm x 110 cm, bladmateriaal melamine (dikte 25 mm, +/- 20%)</t>
  </si>
  <si>
    <t>vergadertafel, tonvormig, 320 cm x 110 cm, bladmateriaal melamine (dikte 25 mm, +/- 20%)</t>
  </si>
  <si>
    <t>Meerprijs remmende wielen</t>
  </si>
  <si>
    <t>Koppelvoorziening</t>
  </si>
  <si>
    <t>E16</t>
  </si>
  <si>
    <t>E17</t>
  </si>
  <si>
    <t>E18</t>
  </si>
  <si>
    <r>
      <rPr>
        <b/>
        <sz val="10"/>
        <color indexed="8"/>
        <rFont val="Verdana"/>
        <family val="2"/>
      </rPr>
      <t>meer/minder</t>
    </r>
    <r>
      <rPr>
        <sz val="10"/>
        <color indexed="8"/>
        <rFont val="Verdana"/>
        <family val="2"/>
      </rPr>
      <t>prijs t.o.v. E7, in 4-poots uitvoering</t>
    </r>
  </si>
  <si>
    <t>Meerprijs 2x stroomvoorziening inclusief aansluitkabel</t>
  </si>
  <si>
    <r>
      <rPr>
        <b/>
        <sz val="10"/>
        <color indexed="8"/>
        <rFont val="Verdana"/>
        <family val="2"/>
      </rPr>
      <t>meer</t>
    </r>
    <r>
      <rPr>
        <sz val="10"/>
        <color indexed="8"/>
        <rFont val="Verdana"/>
        <family val="2"/>
      </rPr>
      <t>prijs t.o.v. G1 en G2: in C-poots uitvoering</t>
    </r>
  </si>
  <si>
    <t>Leerlingentafel, frame in T-poot of 4 poots uitvoering, geëpoxeerd staal, volkern blad voorzien van een zwarte randafwerking, afmeting 70x50 cm</t>
  </si>
  <si>
    <r>
      <rPr>
        <b/>
        <sz val="10"/>
        <color indexed="8"/>
        <rFont val="Verdana"/>
        <family val="2"/>
      </rPr>
      <t>meer</t>
    </r>
    <r>
      <rPr>
        <sz val="10"/>
        <color indexed="8"/>
        <rFont val="Verdana"/>
        <family val="2"/>
      </rPr>
      <t>prijs t.o.v. H4: in sledeframe uitvoering</t>
    </r>
  </si>
  <si>
    <r>
      <rPr>
        <b/>
        <sz val="10"/>
        <color indexed="8"/>
        <rFont val="Verdana"/>
        <family val="2"/>
      </rPr>
      <t>meer-/minder</t>
    </r>
    <r>
      <rPr>
        <sz val="10"/>
        <color indexed="8"/>
        <rFont val="Verdana"/>
        <family val="2"/>
      </rPr>
      <t>prijs t.o.v. H4, met losse rug en zitting</t>
    </r>
  </si>
  <si>
    <t>H6</t>
  </si>
  <si>
    <r>
      <rPr>
        <b/>
        <sz val="10"/>
        <color indexed="8"/>
        <rFont val="Verdana"/>
        <family val="2"/>
      </rPr>
      <t>meer</t>
    </r>
    <r>
      <rPr>
        <sz val="10"/>
        <color indexed="8"/>
        <rFont val="Verdana"/>
        <family val="2"/>
      </rPr>
      <t>prijs t.o.v. I1, bladafmeting 160x80 cm</t>
    </r>
  </si>
  <si>
    <r>
      <rPr>
        <b/>
        <sz val="10"/>
        <color indexed="8"/>
        <rFont val="Verdana"/>
        <family val="2"/>
      </rPr>
      <t>meer-/minder</t>
    </r>
    <r>
      <rPr>
        <sz val="10"/>
        <color indexed="8"/>
        <rFont val="Verdana"/>
        <family val="2"/>
      </rPr>
      <t>prijs t.o.v. J1: rug en zitting wel gescheiden</t>
    </r>
  </si>
  <si>
    <r>
      <rPr>
        <b/>
        <sz val="10"/>
        <color indexed="8"/>
        <rFont val="Verdana"/>
        <family val="2"/>
      </rPr>
      <t>meer</t>
    </r>
    <r>
      <rPr>
        <sz val="10"/>
        <color indexed="8"/>
        <rFont val="Verdana"/>
        <family val="2"/>
      </rPr>
      <t>prijs t.o.v. J1: zitting en rugleuning kunststof</t>
    </r>
  </si>
  <si>
    <t>J4</t>
  </si>
  <si>
    <r>
      <rPr>
        <b/>
        <sz val="10"/>
        <color indexed="8"/>
        <rFont val="Verdana"/>
        <family val="2"/>
      </rPr>
      <t>meer-/minder</t>
    </r>
    <r>
      <rPr>
        <sz val="10"/>
        <color indexed="8"/>
        <rFont val="Verdana"/>
        <family val="2"/>
      </rPr>
      <t>prijs t.o.v. J3: rug en zitting wel gescheiden</t>
    </r>
  </si>
  <si>
    <t/>
  </si>
  <si>
    <t>D17</t>
  </si>
  <si>
    <t>D18</t>
  </si>
  <si>
    <t>meerprijs t.o.v. D17, hoogte 120 cm</t>
  </si>
  <si>
    <t>D19</t>
  </si>
  <si>
    <t>meerprijs t.o.v. D17, hoogte 130 cm</t>
  </si>
  <si>
    <t>D20</t>
  </si>
  <si>
    <t>meerprijs t.o.v. D17, hoogte 160 cm</t>
  </si>
  <si>
    <t>D21</t>
  </si>
  <si>
    <t>meerprijs t.o.v. D17, hoogte 195 cm</t>
  </si>
  <si>
    <t>D22</t>
  </si>
  <si>
    <t>D23</t>
  </si>
  <si>
    <t>meerprijs t.o.v. D22, hoogte 120 cm</t>
  </si>
  <si>
    <t>meerprijs t.o.v. D22, hoogte 130 cm</t>
  </si>
  <si>
    <t>meerprijs t.o.v. D22, hoogte 160 cm</t>
  </si>
  <si>
    <t>meerprijs t.o.v. D22, hoogte 195 cm</t>
  </si>
  <si>
    <t>D24</t>
  </si>
  <si>
    <t>D25</t>
  </si>
  <si>
    <t>D26</t>
  </si>
  <si>
    <t>D27</t>
  </si>
  <si>
    <t>D28</t>
  </si>
  <si>
    <t>meerprijs t.o.v. D27, hoogte 120 cm</t>
  </si>
  <si>
    <t>D29</t>
  </si>
  <si>
    <t>meerprijs t.o.v. D27, hoogte 130 cm</t>
  </si>
  <si>
    <t>D30</t>
  </si>
  <si>
    <t>meerprijs t.o.v. D27, hoogte 160 cm</t>
  </si>
  <si>
    <t>D31</t>
  </si>
  <si>
    <t>meerprijs t.o.v. D27, hoogte 195 cm</t>
  </si>
  <si>
    <t>D32</t>
  </si>
  <si>
    <t>D33</t>
  </si>
  <si>
    <t>D34</t>
  </si>
  <si>
    <t>meerprijs t.o.v. D32, hoogte 130 cm</t>
  </si>
  <si>
    <t>meerprijs t.o.v. D32, hoogte 120 cm</t>
  </si>
  <si>
    <t>D35</t>
  </si>
  <si>
    <t>meerprijs t.o.v. D32, hoogte 160 cm</t>
  </si>
  <si>
    <t>D36</t>
  </si>
  <si>
    <t>meerprijs t.o.v. D32, hoogte 195 cm</t>
  </si>
  <si>
    <t>D37</t>
  </si>
  <si>
    <r>
      <rPr>
        <b/>
        <sz val="10"/>
        <color indexed="8"/>
        <rFont val="Verdana"/>
        <family val="2"/>
      </rPr>
      <t>minder</t>
    </r>
    <r>
      <rPr>
        <sz val="10"/>
        <color indexed="8"/>
        <rFont val="Verdana"/>
        <family val="2"/>
      </rPr>
      <t>prijs t.o.v. D37, hoogte 145 cm, breedte 120 cm, diepte 45 cm</t>
    </r>
  </si>
  <si>
    <t>D38</t>
  </si>
  <si>
    <r>
      <rPr>
        <b/>
        <sz val="10"/>
        <color indexed="8"/>
        <rFont val="Verdana"/>
        <family val="2"/>
      </rPr>
      <t>minder</t>
    </r>
    <r>
      <rPr>
        <sz val="10"/>
        <color indexed="8"/>
        <rFont val="Verdana"/>
        <family val="2"/>
      </rPr>
      <t>prijs t.o.v. D37, hoogte 110 cm, breedte 120 cm, diepte 45 cm</t>
    </r>
  </si>
  <si>
    <t>D39</t>
  </si>
  <si>
    <r>
      <rPr>
        <b/>
        <sz val="10"/>
        <color indexed="8"/>
        <rFont val="Verdana"/>
        <family val="2"/>
      </rPr>
      <t>minder</t>
    </r>
    <r>
      <rPr>
        <sz val="10"/>
        <color indexed="8"/>
        <rFont val="Verdana"/>
        <family val="2"/>
      </rPr>
      <t>prijs t.o.v. D37, hoogte 70 cm, breedte 120 cm, diepte 45 cm</t>
    </r>
  </si>
  <si>
    <t>Vast kortingspercentage voor alle overige meubilair en accessoires, behorende tot een andere meubelllijn en niet behorend tot het kernassortiment  (conform eis 2)</t>
  </si>
  <si>
    <r>
      <t xml:space="preserve">Bij meerprijzen dient u aan te geven wat de extra prijs bedraagt voor het betreffende meubilair ten opzichte van het standaardmeubilair; bij minderprijzen dient u de lagere prijs te vermelden ten opzichte van het standaardmeubilair. Bijvoorbeeld: als u bij categorie A1 (bureau met een stalen frame) een prijs heeft vermeld, dient u bij de meerprijs voor een in hoogte verstelbaar bureau met een uitneembare slinger het </t>
    </r>
    <r>
      <rPr>
        <b/>
        <sz val="9"/>
        <color indexed="8"/>
        <rFont val="Trebuchet MS"/>
        <family val="2"/>
      </rPr>
      <t>prijsverschil</t>
    </r>
    <r>
      <rPr>
        <sz val="9"/>
        <color indexed="8"/>
        <rFont val="Trebuchet MS"/>
        <family val="2"/>
      </rPr>
      <t xml:space="preserve"> te vermelden tussen beide versies. Bij minderprijzen dient u eveneens het betreffende prijsverschil te vermelden; minderprijzen dienen een </t>
    </r>
    <r>
      <rPr>
        <b/>
        <sz val="9"/>
        <color indexed="8"/>
        <rFont val="Trebuchet MS"/>
        <family val="2"/>
      </rPr>
      <t>negatieve</t>
    </r>
    <r>
      <rPr>
        <sz val="9"/>
        <color indexed="8"/>
        <rFont val="Trebuchet MS"/>
        <family val="2"/>
      </rPr>
      <t xml:space="preserve"> waarde te hebben.</t>
    </r>
  </si>
  <si>
    <t>Daarnaast dient u - conform eis 2 van het Programma van Eisen en Wensen - een kortingspercentage te vermelden voor varianten van het kernassortiment en ander meubilair binnen dezelfde meubellijn als het aangeboden kernassortiment. Bovendien dient u een vast kortingspercentage te vermelden voor het meubilair dat niet behoort tot het kernassortiment en behoort tot een andere
meubellijn.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</si>
</sst>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 #,##0.00_-;_-[$€]\ * #,##0.00\-;_-[$€]\ * &quot;-&quot;??_-;_-@_-"/>
    <numFmt numFmtId="166" formatCode="&quot;€&quot;\ #,##0.00_-"/>
    <numFmt numFmtId="167" formatCode="&quot;€&quot;\ #,##0.00"/>
  </numFmts>
  <fonts count="18" x14ac:knownFonts="1">
    <font>
      <sz val="11"/>
      <color theme="1"/>
      <name val="Calibri"/>
      <family val="2"/>
      <scheme val="minor"/>
    </font>
    <font>
      <sz val="8"/>
      <name val="Calibri"/>
      <family val="2"/>
    </font>
    <font>
      <sz val="10"/>
      <name val="Arial"/>
      <family val="2"/>
    </font>
    <font>
      <sz val="10"/>
      <name val="Verdana"/>
      <family val="2"/>
    </font>
    <font>
      <b/>
      <sz val="10"/>
      <name val="Verdana"/>
      <family val="2"/>
    </font>
    <font>
      <sz val="10"/>
      <color indexed="8"/>
      <name val="Verdana"/>
      <family val="2"/>
    </font>
    <font>
      <b/>
      <sz val="10"/>
      <color indexed="8"/>
      <name val="Verdana"/>
      <family val="2"/>
    </font>
    <font>
      <b/>
      <sz val="10"/>
      <color indexed="10"/>
      <name val="Verdana"/>
      <family val="2"/>
    </font>
    <font>
      <b/>
      <sz val="10"/>
      <color indexed="9"/>
      <name val="Verdana"/>
      <family val="2"/>
    </font>
    <font>
      <b/>
      <sz val="14"/>
      <color indexed="9"/>
      <name val="Verdana"/>
      <family val="2"/>
    </font>
    <font>
      <sz val="14"/>
      <name val="Verdana"/>
      <family val="2"/>
    </font>
    <font>
      <sz val="10"/>
      <color indexed="9"/>
      <name val="Verdana"/>
      <family val="2"/>
    </font>
    <font>
      <b/>
      <sz val="10"/>
      <color indexed="9"/>
      <name val="Verdana"/>
      <family val="2"/>
    </font>
    <font>
      <b/>
      <sz val="9"/>
      <color indexed="8"/>
      <name val="Trebuchet MS"/>
      <family val="2"/>
    </font>
    <font>
      <sz val="9"/>
      <color indexed="8"/>
      <name val="Trebuchet MS"/>
      <family val="2"/>
    </font>
    <font>
      <sz val="9"/>
      <name val="Trebuchet MS"/>
      <family val="2"/>
    </font>
    <font>
      <b/>
      <sz val="9"/>
      <name val="Trebuchet MS"/>
      <family val="2"/>
    </font>
    <font>
      <b/>
      <sz val="9"/>
      <color theme="0"/>
      <name val="Trebuchet MS"/>
      <family val="2"/>
    </font>
  </fonts>
  <fills count="1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9"/>
        <bgColor indexed="64"/>
      </patternFill>
    </fill>
    <fill>
      <patternFill patternType="solid">
        <fgColor indexed="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165"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cellStyleXfs>
  <cellXfs count="145">
    <xf numFmtId="0" fontId="0" fillId="0" borderId="0" xfId="0"/>
    <xf numFmtId="166" fontId="5" fillId="0" borderId="1" xfId="0" applyNumberFormat="1" applyFont="1" applyBorder="1" applyAlignment="1" applyProtection="1">
      <alignment horizontal="right" vertical="center"/>
      <protection locked="0"/>
    </xf>
    <xf numFmtId="166" fontId="5" fillId="0" borderId="2" xfId="0" applyNumberFormat="1" applyFont="1" applyBorder="1" applyAlignment="1" applyProtection="1">
      <alignment horizontal="right" vertical="center"/>
      <protection locked="0"/>
    </xf>
    <xf numFmtId="166" fontId="5" fillId="0" borderId="1" xfId="0" applyNumberFormat="1" applyFont="1" applyBorder="1" applyAlignment="1" applyProtection="1">
      <alignment vertical="center"/>
      <protection locked="0"/>
    </xf>
    <xf numFmtId="166" fontId="5" fillId="0" borderId="2" xfId="0" applyNumberFormat="1" applyFont="1" applyBorder="1" applyAlignment="1" applyProtection="1">
      <alignment vertical="center"/>
      <protection locked="0"/>
    </xf>
    <xf numFmtId="0" fontId="3" fillId="0" borderId="0" xfId="3" applyFont="1" applyBorder="1" applyProtection="1"/>
    <xf numFmtId="0" fontId="5" fillId="0" borderId="0" xfId="0" applyFont="1" applyProtection="1"/>
    <xf numFmtId="0" fontId="5" fillId="3" borderId="10" xfId="0" applyFont="1" applyFill="1" applyBorder="1" applyAlignment="1" applyProtection="1">
      <alignment vertical="top"/>
    </xf>
    <xf numFmtId="0" fontId="5" fillId="3" borderId="11" xfId="0" applyFont="1" applyFill="1" applyBorder="1" applyAlignment="1" applyProtection="1">
      <alignment vertical="top"/>
    </xf>
    <xf numFmtId="0" fontId="5" fillId="3" borderId="12" xfId="0" applyFont="1" applyFill="1" applyBorder="1" applyAlignment="1" applyProtection="1">
      <alignment vertical="top"/>
    </xf>
    <xf numFmtId="0" fontId="5" fillId="3" borderId="12" xfId="0" applyFont="1" applyFill="1" applyBorder="1" applyAlignment="1" applyProtection="1">
      <alignment vertical="top" wrapText="1"/>
    </xf>
    <xf numFmtId="0" fontId="3" fillId="0" borderId="0" xfId="3" applyFont="1" applyBorder="1" applyAlignment="1" applyProtection="1">
      <alignment vertical="top"/>
    </xf>
    <xf numFmtId="0" fontId="7" fillId="0" borderId="0" xfId="3" applyFont="1" applyBorder="1" applyProtection="1"/>
    <xf numFmtId="0" fontId="3" fillId="4" borderId="14" xfId="3" applyFont="1" applyFill="1" applyBorder="1" applyAlignment="1" applyProtection="1">
      <alignment horizontal="center"/>
    </xf>
    <xf numFmtId="0" fontId="5" fillId="4" borderId="15" xfId="0" applyFont="1" applyFill="1" applyBorder="1" applyProtection="1"/>
    <xf numFmtId="0" fontId="7" fillId="0" borderId="0" xfId="3" applyFont="1" applyBorder="1" applyAlignment="1" applyProtection="1">
      <alignment vertical="center"/>
    </xf>
    <xf numFmtId="0" fontId="5" fillId="4" borderId="0" xfId="0" applyFont="1" applyFill="1" applyBorder="1" applyProtection="1"/>
    <xf numFmtId="0" fontId="5" fillId="4" borderId="7" xfId="0" applyFont="1" applyFill="1" applyBorder="1" applyAlignment="1" applyProtection="1">
      <alignment vertical="center"/>
    </xf>
    <xf numFmtId="0" fontId="3" fillId="0" borderId="0" xfId="3" applyFont="1" applyBorder="1" applyAlignment="1" applyProtection="1">
      <alignment vertical="center"/>
    </xf>
    <xf numFmtId="0" fontId="5" fillId="4" borderId="9" xfId="0" applyFont="1" applyFill="1" applyBorder="1" applyAlignment="1" applyProtection="1">
      <alignment vertical="center"/>
    </xf>
    <xf numFmtId="10" fontId="5" fillId="4" borderId="2" xfId="0" applyNumberFormat="1" applyFont="1" applyFill="1" applyBorder="1" applyAlignment="1" applyProtection="1">
      <alignment horizontal="right" vertical="center"/>
    </xf>
    <xf numFmtId="0" fontId="5" fillId="0" borderId="0" xfId="0" applyFont="1" applyFill="1" applyBorder="1" applyProtection="1"/>
    <xf numFmtId="0" fontId="5" fillId="0" borderId="0" xfId="0" applyFont="1" applyBorder="1" applyProtection="1"/>
    <xf numFmtId="166" fontId="5" fillId="0" borderId="0" xfId="0" applyNumberFormat="1" applyFont="1" applyBorder="1" applyAlignment="1" applyProtection="1">
      <alignment horizontal="right"/>
    </xf>
    <xf numFmtId="10" fontId="5" fillId="0" borderId="0" xfId="0" applyNumberFormat="1" applyFont="1" applyBorder="1" applyProtection="1"/>
    <xf numFmtId="166" fontId="5" fillId="0" borderId="0" xfId="0" applyNumberFormat="1" applyFont="1" applyBorder="1" applyProtection="1"/>
    <xf numFmtId="166" fontId="5" fillId="0" borderId="0" xfId="0" applyNumberFormat="1" applyFont="1" applyAlignment="1" applyProtection="1">
      <alignment horizontal="right"/>
    </xf>
    <xf numFmtId="0" fontId="3" fillId="0" borderId="0" xfId="3" applyFont="1" applyBorder="1" applyAlignment="1" applyProtection="1">
      <alignment horizontal="center"/>
    </xf>
    <xf numFmtId="0" fontId="3" fillId="4" borderId="19" xfId="3" applyFont="1" applyFill="1" applyBorder="1" applyProtection="1"/>
    <xf numFmtId="0" fontId="3" fillId="4" borderId="20" xfId="3" applyFont="1" applyFill="1" applyBorder="1" applyProtection="1"/>
    <xf numFmtId="0" fontId="3" fillId="4" borderId="21" xfId="3" applyFont="1" applyFill="1" applyBorder="1" applyProtection="1"/>
    <xf numFmtId="0" fontId="3" fillId="4" borderId="17" xfId="3" applyFont="1" applyFill="1" applyBorder="1" applyProtection="1"/>
    <xf numFmtId="0" fontId="5" fillId="4" borderId="1" xfId="0" applyFont="1" applyFill="1" applyBorder="1" applyAlignment="1" applyProtection="1">
      <alignment vertical="center"/>
    </xf>
    <xf numFmtId="0" fontId="5" fillId="4" borderId="1" xfId="0" applyFont="1" applyFill="1" applyBorder="1" applyAlignment="1" applyProtection="1">
      <alignment vertical="center" wrapText="1"/>
    </xf>
    <xf numFmtId="0" fontId="11" fillId="2" borderId="26" xfId="0" applyFont="1" applyFill="1" applyBorder="1" applyProtection="1"/>
    <xf numFmtId="0" fontId="12" fillId="2" borderId="26" xfId="3" applyFont="1" applyFill="1" applyBorder="1" applyProtection="1"/>
    <xf numFmtId="0" fontId="3" fillId="4" borderId="16" xfId="3" applyFont="1" applyFill="1" applyBorder="1" applyAlignment="1" applyProtection="1">
      <alignment horizontal="center"/>
    </xf>
    <xf numFmtId="0" fontId="5" fillId="4" borderId="28" xfId="0" applyFont="1" applyFill="1" applyBorder="1" applyAlignment="1" applyProtection="1">
      <alignment horizontal="center" vertical="center"/>
    </xf>
    <xf numFmtId="0" fontId="5" fillId="4" borderId="29" xfId="0" applyFont="1" applyFill="1" applyBorder="1" applyAlignment="1" applyProtection="1">
      <alignment horizontal="center" vertical="center"/>
    </xf>
    <xf numFmtId="0" fontId="5" fillId="4" borderId="2" xfId="0" applyFont="1" applyFill="1" applyBorder="1" applyAlignment="1" applyProtection="1">
      <alignment vertical="center" wrapText="1"/>
    </xf>
    <xf numFmtId="0" fontId="5" fillId="4" borderId="6" xfId="0" applyFont="1" applyFill="1" applyBorder="1" applyAlignment="1" applyProtection="1">
      <alignment vertical="center" wrapText="1"/>
    </xf>
    <xf numFmtId="0" fontId="3" fillId="0" borderId="0" xfId="3" applyFont="1" applyFill="1" applyBorder="1" applyProtection="1"/>
    <xf numFmtId="0" fontId="4" fillId="0" borderId="0" xfId="0" applyFont="1" applyFill="1" applyBorder="1" applyProtection="1"/>
    <xf numFmtId="0" fontId="7" fillId="0" borderId="0" xfId="3" applyFont="1" applyFill="1" applyBorder="1" applyAlignment="1" applyProtection="1">
      <alignment vertical="center"/>
    </xf>
    <xf numFmtId="0" fontId="11" fillId="2" borderId="15" xfId="0" applyFont="1" applyFill="1" applyBorder="1" applyProtection="1"/>
    <xf numFmtId="0" fontId="12" fillId="2" borderId="15" xfId="3" applyFont="1" applyFill="1" applyBorder="1" applyProtection="1"/>
    <xf numFmtId="0" fontId="3" fillId="4" borderId="31" xfId="3" applyFont="1" applyFill="1" applyBorder="1" applyAlignment="1" applyProtection="1">
      <alignment horizontal="center" vertical="center"/>
    </xf>
    <xf numFmtId="0" fontId="3" fillId="4" borderId="32" xfId="3" applyFont="1" applyFill="1" applyBorder="1" applyAlignment="1" applyProtection="1">
      <alignment horizontal="center" vertical="center"/>
    </xf>
    <xf numFmtId="0" fontId="5" fillId="4" borderId="2" xfId="0" applyFont="1" applyFill="1" applyBorder="1" applyAlignment="1" applyProtection="1">
      <alignment vertical="center"/>
    </xf>
    <xf numFmtId="0" fontId="5" fillId="4" borderId="31" xfId="0" applyFont="1" applyFill="1" applyBorder="1" applyAlignment="1" applyProtection="1">
      <alignment horizontal="center" vertical="center"/>
    </xf>
    <xf numFmtId="0" fontId="5" fillId="4" borderId="32" xfId="0" applyFont="1" applyFill="1" applyBorder="1" applyAlignment="1" applyProtection="1">
      <alignment horizontal="center" vertical="center"/>
    </xf>
    <xf numFmtId="166" fontId="5" fillId="0" borderId="4" xfId="0" applyNumberFormat="1" applyFont="1" applyBorder="1" applyAlignment="1" applyProtection="1">
      <alignment vertical="center"/>
      <protection locked="0"/>
    </xf>
    <xf numFmtId="0" fontId="5" fillId="0" borderId="0" xfId="0" applyFont="1" applyFill="1" applyBorder="1" applyAlignment="1" applyProtection="1">
      <alignment vertical="top"/>
    </xf>
    <xf numFmtId="167" fontId="5" fillId="0" borderId="0" xfId="0" applyNumberFormat="1" applyFont="1" applyFill="1" applyBorder="1" applyAlignment="1" applyProtection="1">
      <alignment vertical="top"/>
      <protection locked="0"/>
    </xf>
    <xf numFmtId="10" fontId="5" fillId="0" borderId="0" xfId="0" applyNumberFormat="1" applyFont="1" applyFill="1" applyBorder="1" applyAlignment="1" applyProtection="1">
      <alignment vertical="top"/>
    </xf>
    <xf numFmtId="0" fontId="8" fillId="2" borderId="25" xfId="3" applyFont="1" applyFill="1" applyBorder="1" applyAlignment="1" applyProtection="1">
      <alignment vertical="top"/>
    </xf>
    <xf numFmtId="0" fontId="8" fillId="2" borderId="19" xfId="3" applyFont="1" applyFill="1" applyBorder="1" applyAlignment="1" applyProtection="1">
      <alignment vertical="top"/>
    </xf>
    <xf numFmtId="0" fontId="5" fillId="4" borderId="47" xfId="0" applyFont="1" applyFill="1" applyBorder="1" applyAlignment="1" applyProtection="1">
      <alignment horizontal="center" vertical="center"/>
    </xf>
    <xf numFmtId="0" fontId="5" fillId="4" borderId="8" xfId="0" applyFont="1" applyFill="1" applyBorder="1" applyAlignment="1" applyProtection="1">
      <alignment vertical="center"/>
    </xf>
    <xf numFmtId="0" fontId="9" fillId="2" borderId="0" xfId="3" applyFont="1" applyFill="1" applyBorder="1" applyAlignment="1" applyProtection="1">
      <alignment horizontal="left" vertical="center"/>
    </xf>
    <xf numFmtId="0" fontId="9" fillId="2" borderId="0" xfId="3" applyFont="1" applyFill="1" applyBorder="1" applyAlignment="1" applyProtection="1">
      <alignment vertical="center"/>
    </xf>
    <xf numFmtId="0" fontId="10" fillId="0" borderId="0" xfId="3" applyFont="1" applyBorder="1" applyAlignment="1" applyProtection="1">
      <alignment vertical="center"/>
    </xf>
    <xf numFmtId="10" fontId="5" fillId="4" borderId="1" xfId="0" applyNumberFormat="1" applyFont="1" applyFill="1" applyBorder="1" applyAlignment="1" applyProtection="1">
      <alignment horizontal="right" vertical="center"/>
    </xf>
    <xf numFmtId="0" fontId="5" fillId="4" borderId="4" xfId="0" applyFont="1" applyFill="1" applyBorder="1" applyAlignment="1" applyProtection="1">
      <alignment vertical="center"/>
    </xf>
    <xf numFmtId="0" fontId="5" fillId="4" borderId="50" xfId="0" applyFont="1" applyFill="1" applyBorder="1" applyAlignment="1" applyProtection="1">
      <alignment horizontal="center" vertical="center"/>
    </xf>
    <xf numFmtId="0" fontId="11" fillId="7" borderId="0" xfId="0" applyFont="1" applyFill="1" applyBorder="1" applyProtection="1"/>
    <xf numFmtId="0" fontId="11" fillId="7" borderId="15" xfId="0" applyFont="1" applyFill="1" applyBorder="1" applyProtection="1"/>
    <xf numFmtId="0" fontId="12" fillId="7" borderId="0" xfId="3" applyFont="1" applyFill="1" applyBorder="1" applyProtection="1"/>
    <xf numFmtId="0" fontId="4" fillId="7" borderId="51" xfId="3" applyFont="1" applyFill="1" applyBorder="1" applyAlignment="1" applyProtection="1">
      <alignment vertical="top"/>
    </xf>
    <xf numFmtId="0" fontId="5" fillId="4" borderId="6" xfId="0" applyFont="1" applyFill="1" applyBorder="1" applyAlignment="1" applyProtection="1">
      <alignment vertical="center"/>
    </xf>
    <xf numFmtId="166" fontId="5" fillId="0" borderId="6" xfId="0" applyNumberFormat="1" applyFont="1" applyBorder="1" applyAlignment="1" applyProtection="1">
      <alignment horizontal="right" vertical="center"/>
      <protection locked="0"/>
    </xf>
    <xf numFmtId="166" fontId="5" fillId="0" borderId="4" xfId="0" applyNumberFormat="1" applyFont="1" applyBorder="1" applyAlignment="1" applyProtection="1">
      <alignment horizontal="right" vertical="center"/>
      <protection locked="0"/>
    </xf>
    <xf numFmtId="10" fontId="5" fillId="4" borderId="6" xfId="0" applyNumberFormat="1" applyFont="1" applyFill="1" applyBorder="1" applyAlignment="1" applyProtection="1">
      <alignment horizontal="right" vertical="center"/>
    </xf>
    <xf numFmtId="0" fontId="5" fillId="4" borderId="15"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166" fontId="6" fillId="4" borderId="30" xfId="0" applyNumberFormat="1" applyFont="1" applyFill="1" applyBorder="1" applyAlignment="1" applyProtection="1">
      <alignment horizontal="right" vertical="top"/>
    </xf>
    <xf numFmtId="166" fontId="6" fillId="4" borderId="35" xfId="0" applyNumberFormat="1" applyFont="1" applyFill="1" applyBorder="1" applyAlignment="1" applyProtection="1">
      <alignment horizontal="right" vertical="top"/>
    </xf>
    <xf numFmtId="10" fontId="5" fillId="0" borderId="42" xfId="0" applyNumberFormat="1" applyFont="1" applyBorder="1" applyAlignment="1" applyProtection="1">
      <alignment horizontal="right" vertical="top"/>
      <protection locked="0"/>
    </xf>
    <xf numFmtId="10" fontId="5" fillId="0" borderId="43" xfId="0" applyNumberFormat="1" applyFont="1" applyBorder="1" applyAlignment="1" applyProtection="1">
      <alignment horizontal="right" vertical="top"/>
      <protection locked="0"/>
    </xf>
    <xf numFmtId="0" fontId="4" fillId="6" borderId="25" xfId="3" applyFont="1" applyFill="1" applyBorder="1" applyAlignment="1" applyProtection="1">
      <alignment horizontal="left" vertical="top"/>
    </xf>
    <xf numFmtId="0" fontId="4" fillId="6" borderId="26" xfId="3" applyFont="1" applyFill="1" applyBorder="1" applyAlignment="1" applyProtection="1">
      <alignment horizontal="left" vertical="top"/>
    </xf>
    <xf numFmtId="0" fontId="4" fillId="6" borderId="27" xfId="3" applyFont="1" applyFill="1" applyBorder="1" applyAlignment="1" applyProtection="1">
      <alignment horizontal="left" vertical="top"/>
    </xf>
    <xf numFmtId="0" fontId="5" fillId="4" borderId="30" xfId="0" applyFont="1" applyFill="1" applyBorder="1" applyAlignment="1" applyProtection="1">
      <alignment horizontal="right" vertical="center"/>
    </xf>
    <xf numFmtId="0" fontId="5" fillId="4" borderId="44" xfId="0" applyFont="1" applyFill="1" applyBorder="1" applyAlignment="1" applyProtection="1">
      <alignment horizontal="right" vertical="center"/>
    </xf>
    <xf numFmtId="0" fontId="5" fillId="4" borderId="4" xfId="0" applyFont="1" applyFill="1" applyBorder="1" applyAlignment="1" applyProtection="1">
      <alignment horizontal="right" vertical="center"/>
    </xf>
    <xf numFmtId="0" fontId="5" fillId="4" borderId="40" xfId="0" applyFont="1" applyFill="1" applyBorder="1" applyAlignment="1" applyProtection="1">
      <alignment horizontal="right" vertical="center"/>
    </xf>
    <xf numFmtId="0" fontId="5" fillId="4" borderId="38" xfId="0" applyFont="1" applyFill="1" applyBorder="1" applyAlignment="1" applyProtection="1">
      <alignment horizontal="right" vertical="center"/>
    </xf>
    <xf numFmtId="0" fontId="5" fillId="4" borderId="39" xfId="0" applyFont="1" applyFill="1" applyBorder="1" applyAlignment="1" applyProtection="1">
      <alignment horizontal="right" vertical="center"/>
    </xf>
    <xf numFmtId="166" fontId="5" fillId="0" borderId="6" xfId="0" applyNumberFormat="1" applyFont="1" applyBorder="1" applyAlignment="1" applyProtection="1">
      <alignment horizontal="right" vertical="center"/>
      <protection locked="0"/>
    </xf>
    <xf numFmtId="166" fontId="5" fillId="0" borderId="44" xfId="0" applyNumberFormat="1" applyFont="1" applyBorder="1" applyAlignment="1" applyProtection="1">
      <alignment horizontal="right" vertical="center"/>
      <protection locked="0"/>
    </xf>
    <xf numFmtId="166" fontId="5" fillId="0" borderId="4" xfId="0" applyNumberFormat="1" applyFont="1" applyBorder="1" applyAlignment="1" applyProtection="1">
      <alignment horizontal="right" vertical="center"/>
      <protection locked="0"/>
    </xf>
    <xf numFmtId="10" fontId="5" fillId="4" borderId="6" xfId="0" applyNumberFormat="1" applyFont="1" applyFill="1" applyBorder="1" applyAlignment="1" applyProtection="1">
      <alignment horizontal="right" vertical="center"/>
    </xf>
    <xf numFmtId="10" fontId="5" fillId="4" borderId="44" xfId="0" applyNumberFormat="1" applyFont="1" applyFill="1" applyBorder="1" applyAlignment="1" applyProtection="1">
      <alignment horizontal="right" vertical="center"/>
    </xf>
    <xf numFmtId="10" fontId="5" fillId="4" borderId="4" xfId="0" applyNumberFormat="1" applyFont="1" applyFill="1" applyBorder="1" applyAlignment="1" applyProtection="1">
      <alignment horizontal="right" vertical="center"/>
    </xf>
    <xf numFmtId="0" fontId="5" fillId="4" borderId="48" xfId="0" applyFont="1" applyFill="1" applyBorder="1" applyAlignment="1" applyProtection="1">
      <alignment horizontal="center" vertical="center"/>
    </xf>
    <xf numFmtId="0" fontId="5" fillId="4" borderId="16" xfId="0" applyFont="1" applyFill="1" applyBorder="1" applyAlignment="1" applyProtection="1">
      <alignment horizontal="center" vertical="center"/>
    </xf>
    <xf numFmtId="0" fontId="5" fillId="4" borderId="49" xfId="0" applyFont="1" applyFill="1" applyBorder="1" applyAlignment="1" applyProtection="1">
      <alignment horizontal="center" vertical="center"/>
    </xf>
    <xf numFmtId="166" fontId="5" fillId="4" borderId="36" xfId="0" applyNumberFormat="1" applyFont="1" applyFill="1" applyBorder="1" applyAlignment="1" applyProtection="1">
      <alignment horizontal="center" vertical="center"/>
    </xf>
    <xf numFmtId="166" fontId="5" fillId="4" borderId="37" xfId="0" applyNumberFormat="1" applyFont="1" applyFill="1" applyBorder="1" applyAlignment="1" applyProtection="1">
      <alignment horizontal="center" vertical="center"/>
    </xf>
    <xf numFmtId="166" fontId="5" fillId="4" borderId="33" xfId="0" applyNumberFormat="1" applyFont="1" applyFill="1" applyBorder="1" applyAlignment="1" applyProtection="1">
      <alignment horizontal="center" vertical="center"/>
    </xf>
    <xf numFmtId="166" fontId="5" fillId="0" borderId="4" xfId="0" applyNumberFormat="1" applyFont="1" applyBorder="1" applyAlignment="1" applyProtection="1">
      <alignment horizontal="center" vertical="center"/>
      <protection locked="0"/>
    </xf>
    <xf numFmtId="166" fontId="5" fillId="0" borderId="34"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6" fontId="5" fillId="0" borderId="39" xfId="0" applyNumberFormat="1" applyFont="1" applyBorder="1" applyAlignment="1" applyProtection="1">
      <alignment horizontal="center" vertical="center"/>
      <protection locked="0"/>
    </xf>
    <xf numFmtId="166" fontId="5" fillId="0" borderId="35" xfId="0" applyNumberFormat="1" applyFont="1" applyBorder="1" applyAlignment="1" applyProtection="1">
      <alignment vertical="center"/>
      <protection locked="0"/>
    </xf>
    <xf numFmtId="0" fontId="5" fillId="4" borderId="53" xfId="0" applyFont="1" applyFill="1" applyBorder="1" applyAlignment="1" applyProtection="1">
      <alignment horizontal="center" vertical="center"/>
    </xf>
    <xf numFmtId="0" fontId="5" fillId="4" borderId="54" xfId="0" applyFont="1" applyFill="1" applyBorder="1" applyAlignment="1" applyProtection="1">
      <alignment vertical="center" wrapText="1"/>
    </xf>
    <xf numFmtId="0" fontId="5" fillId="4" borderId="54" xfId="0" applyFont="1" applyFill="1" applyBorder="1" applyAlignment="1" applyProtection="1">
      <alignment vertical="center"/>
    </xf>
    <xf numFmtId="166" fontId="5" fillId="0" borderId="54" xfId="0" applyNumberFormat="1" applyFont="1" applyBorder="1" applyAlignment="1" applyProtection="1">
      <alignment horizontal="right" vertical="center"/>
      <protection locked="0"/>
    </xf>
    <xf numFmtId="10" fontId="5" fillId="4" borderId="54" xfId="0" applyNumberFormat="1" applyFont="1" applyFill="1" applyBorder="1" applyAlignment="1" applyProtection="1">
      <alignment horizontal="right" vertical="center"/>
    </xf>
    <xf numFmtId="166" fontId="5" fillId="0" borderId="54" xfId="0" applyNumberFormat="1" applyFont="1" applyBorder="1" applyAlignment="1" applyProtection="1">
      <alignment vertical="center"/>
      <protection locked="0"/>
    </xf>
    <xf numFmtId="0" fontId="5" fillId="4" borderId="1" xfId="0" applyFont="1" applyFill="1" applyBorder="1" applyAlignment="1" applyProtection="1">
      <alignment horizontal="left" vertical="center" wrapText="1"/>
    </xf>
    <xf numFmtId="0" fontId="5" fillId="0" borderId="0" xfId="0" applyFont="1" applyAlignment="1" applyProtection="1">
      <alignment horizontal="center"/>
    </xf>
    <xf numFmtId="0" fontId="5" fillId="3" borderId="13" xfId="0" applyFont="1" applyFill="1" applyBorder="1" applyAlignment="1" applyProtection="1">
      <alignment horizontal="center" vertical="top"/>
    </xf>
    <xf numFmtId="0" fontId="11" fillId="2" borderId="18" xfId="0" applyFont="1" applyFill="1" applyBorder="1" applyAlignment="1" applyProtection="1">
      <alignment horizontal="center"/>
    </xf>
    <xf numFmtId="166" fontId="5" fillId="4" borderId="33" xfId="0" applyNumberFormat="1" applyFont="1" applyFill="1" applyBorder="1" applyAlignment="1" applyProtection="1">
      <alignment horizontal="center" vertical="center"/>
    </xf>
    <xf numFmtId="166" fontId="5" fillId="4" borderId="5" xfId="0" applyNumberFormat="1" applyFont="1" applyFill="1" applyBorder="1" applyAlignment="1" applyProtection="1">
      <alignment horizontal="center" vertical="center"/>
    </xf>
    <xf numFmtId="166" fontId="5" fillId="4" borderId="36" xfId="0" applyNumberFormat="1" applyFont="1" applyFill="1" applyBorder="1" applyAlignment="1" applyProtection="1">
      <alignment horizontal="center" vertical="center"/>
    </xf>
    <xf numFmtId="166" fontId="5" fillId="4" borderId="3" xfId="0" applyNumberFormat="1" applyFont="1" applyFill="1" applyBorder="1" applyAlignment="1" applyProtection="1">
      <alignment horizontal="center" vertical="center"/>
    </xf>
    <xf numFmtId="0" fontId="5" fillId="0" borderId="0" xfId="0" applyFont="1" applyBorder="1" applyAlignment="1" applyProtection="1">
      <alignment horizontal="center"/>
    </xf>
    <xf numFmtId="166" fontId="5" fillId="4" borderId="55" xfId="0" applyNumberFormat="1" applyFont="1" applyFill="1" applyBorder="1" applyAlignment="1" applyProtection="1">
      <alignment horizontal="center" vertical="center"/>
    </xf>
    <xf numFmtId="167" fontId="5" fillId="0" borderId="0" xfId="0" applyNumberFormat="1" applyFont="1" applyFill="1" applyBorder="1" applyAlignment="1" applyProtection="1">
      <alignment horizontal="center" vertical="top"/>
    </xf>
    <xf numFmtId="0" fontId="11" fillId="2" borderId="27" xfId="0" applyFont="1" applyFill="1" applyBorder="1" applyAlignment="1" applyProtection="1">
      <alignment horizontal="center"/>
    </xf>
    <xf numFmtId="167" fontId="5" fillId="4" borderId="45" xfId="0" applyNumberFormat="1" applyFont="1" applyFill="1" applyBorder="1" applyAlignment="1" applyProtection="1">
      <alignment horizontal="center" vertical="top"/>
    </xf>
    <xf numFmtId="167" fontId="5" fillId="4" borderId="46" xfId="0" applyNumberFormat="1" applyFont="1" applyFill="1" applyBorder="1" applyAlignment="1" applyProtection="1">
      <alignment horizontal="center" vertical="top"/>
    </xf>
    <xf numFmtId="166" fontId="9" fillId="2" borderId="0" xfId="3" applyNumberFormat="1" applyFont="1" applyFill="1" applyBorder="1" applyAlignment="1" applyProtection="1">
      <alignment horizontal="center" vertical="center"/>
    </xf>
    <xf numFmtId="0" fontId="11" fillId="7" borderId="52" xfId="0" applyFont="1" applyFill="1" applyBorder="1" applyAlignment="1" applyProtection="1">
      <alignment horizontal="center"/>
    </xf>
    <xf numFmtId="0" fontId="8" fillId="2" borderId="53" xfId="3" applyFont="1" applyFill="1" applyBorder="1" applyAlignment="1" applyProtection="1">
      <alignment vertical="top"/>
    </xf>
    <xf numFmtId="0" fontId="11" fillId="2" borderId="54" xfId="0" applyFont="1" applyFill="1" applyBorder="1" applyProtection="1"/>
    <xf numFmtId="0" fontId="12" fillId="2" borderId="54" xfId="3" applyFont="1" applyFill="1" applyBorder="1" applyProtection="1"/>
    <xf numFmtId="0" fontId="11" fillId="2" borderId="55" xfId="0" applyFont="1" applyFill="1" applyBorder="1" applyAlignment="1" applyProtection="1">
      <alignment horizontal="center"/>
    </xf>
    <xf numFmtId="0" fontId="13" fillId="0" borderId="0" xfId="0" applyFont="1" applyAlignment="1">
      <alignment vertical="top" wrapText="1"/>
    </xf>
    <xf numFmtId="0" fontId="14" fillId="0" borderId="0" xfId="0" applyFont="1" applyAlignment="1">
      <alignment vertical="top" wrapText="1"/>
    </xf>
    <xf numFmtId="0" fontId="14" fillId="0" borderId="0" xfId="0" applyFont="1"/>
    <xf numFmtId="0" fontId="14" fillId="0" borderId="0" xfId="0" applyFont="1" applyAlignment="1">
      <alignment horizontal="left" vertical="top" wrapText="1" indent="2"/>
    </xf>
    <xf numFmtId="0" fontId="14" fillId="0" borderId="0" xfId="0" quotePrefix="1" applyFont="1" applyAlignment="1">
      <alignment horizontal="left" vertical="top" wrapText="1" indent="2"/>
    </xf>
    <xf numFmtId="0" fontId="14" fillId="0" borderId="0" xfId="0" applyFont="1" applyAlignment="1">
      <alignment horizontal="center" vertical="top" wrapText="1"/>
    </xf>
    <xf numFmtId="0" fontId="15" fillId="5" borderId="22" xfId="0" applyFont="1" applyFill="1" applyBorder="1" applyAlignment="1" applyProtection="1">
      <protection locked="0"/>
    </xf>
    <xf numFmtId="0" fontId="15" fillId="0" borderId="0" xfId="0" applyFont="1" applyAlignment="1">
      <alignment horizontal="center"/>
    </xf>
    <xf numFmtId="0" fontId="15" fillId="0" borderId="0" xfId="0" applyFont="1"/>
    <xf numFmtId="0" fontId="16" fillId="5" borderId="23" xfId="0" applyFont="1" applyFill="1" applyBorder="1" applyAlignment="1" applyProtection="1">
      <alignment horizontal="left" indent="1"/>
      <protection locked="0"/>
    </xf>
    <xf numFmtId="0" fontId="15" fillId="5" borderId="23" xfId="0" applyFont="1" applyFill="1" applyBorder="1" applyAlignment="1" applyProtection="1">
      <protection locked="0"/>
    </xf>
    <xf numFmtId="0" fontId="15" fillId="5" borderId="24" xfId="0" applyFont="1" applyFill="1" applyBorder="1" applyAlignment="1" applyProtection="1">
      <protection locked="0"/>
    </xf>
    <xf numFmtId="0" fontId="15" fillId="8" borderId="0" xfId="0" applyFont="1" applyFill="1" applyAlignment="1">
      <alignment horizontal="left" vertical="top" wrapText="1" indent="2"/>
    </xf>
    <xf numFmtId="0" fontId="17" fillId="9" borderId="0" xfId="0" applyFont="1" applyFill="1" applyAlignment="1">
      <alignment vertical="top" wrapText="1"/>
    </xf>
  </cellXfs>
  <cellStyles count="5">
    <cellStyle name="Euro" xfId="1"/>
    <cellStyle name="Komma 2" xfId="2"/>
    <cellStyle name="Standaard" xfId="0" builtinId="0"/>
    <cellStyle name="Standaard 2" xfId="3"/>
    <cellStyle name="Standaard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abSelected="1" zoomScaleNormal="115" zoomScalePageLayoutView="85" workbookViewId="0">
      <selection activeCell="A5" sqref="A5"/>
    </sheetView>
  </sheetViews>
  <sheetFormatPr defaultRowHeight="15" x14ac:dyDescent="0.35"/>
  <cols>
    <col min="1" max="1" width="110.7109375" style="136" customWidth="1"/>
    <col min="2" max="2" width="106.85546875" style="132" bestFit="1" customWidth="1"/>
    <col min="3" max="16384" width="9.140625" style="133"/>
  </cols>
  <sheetData>
    <row r="1" spans="1:3" x14ac:dyDescent="0.35">
      <c r="A1" s="144" t="s">
        <v>15</v>
      </c>
    </row>
    <row r="2" spans="1:3" x14ac:dyDescent="0.35">
      <c r="A2" s="131"/>
    </row>
    <row r="3" spans="1:3" ht="45" x14ac:dyDescent="0.35">
      <c r="A3" s="134" t="s">
        <v>14</v>
      </c>
    </row>
    <row r="4" spans="1:3" ht="7.5" customHeight="1" x14ac:dyDescent="0.35">
      <c r="A4" s="134"/>
    </row>
    <row r="5" spans="1:3" x14ac:dyDescent="0.35">
      <c r="A5" s="134" t="s">
        <v>74</v>
      </c>
    </row>
    <row r="6" spans="1:3" x14ac:dyDescent="0.35">
      <c r="A6" s="135" t="s">
        <v>11</v>
      </c>
    </row>
    <row r="7" spans="1:3" x14ac:dyDescent="0.35">
      <c r="A7" s="135" t="s">
        <v>12</v>
      </c>
    </row>
    <row r="8" spans="1:3" ht="28.5" customHeight="1" x14ac:dyDescent="0.35">
      <c r="A8" s="134" t="s">
        <v>13</v>
      </c>
    </row>
    <row r="9" spans="1:3" ht="76.5" customHeight="1" x14ac:dyDescent="0.35">
      <c r="A9" s="134" t="s">
        <v>243</v>
      </c>
    </row>
    <row r="10" spans="1:3" ht="65.25" customHeight="1" x14ac:dyDescent="0.35">
      <c r="A10" s="143" t="s">
        <v>244</v>
      </c>
    </row>
    <row r="11" spans="1:3" x14ac:dyDescent="0.35">
      <c r="A11" s="134"/>
    </row>
    <row r="12" spans="1:3" x14ac:dyDescent="0.35">
      <c r="A12" s="134"/>
    </row>
    <row r="13" spans="1:3" ht="15.75" thickBot="1" x14ac:dyDescent="0.4"/>
    <row r="14" spans="1:3" s="139" customFormat="1" ht="15" customHeight="1" thickTop="1" x14ac:dyDescent="0.35">
      <c r="A14" s="137"/>
      <c r="B14" s="138"/>
      <c r="C14" s="138"/>
    </row>
    <row r="15" spans="1:3" s="139" customFormat="1" ht="15" customHeight="1" x14ac:dyDescent="0.35">
      <c r="A15" s="140" t="s">
        <v>1</v>
      </c>
      <c r="B15" s="138"/>
      <c r="C15" s="138"/>
    </row>
    <row r="16" spans="1:3" s="139" customFormat="1" ht="15" customHeight="1" x14ac:dyDescent="0.35">
      <c r="A16" s="141"/>
      <c r="B16" s="138"/>
      <c r="C16" s="138"/>
    </row>
    <row r="17" spans="1:3" s="139" customFormat="1" ht="15" customHeight="1" x14ac:dyDescent="0.35">
      <c r="A17" s="141"/>
      <c r="B17" s="138"/>
      <c r="C17" s="138"/>
    </row>
    <row r="18" spans="1:3" s="139" customFormat="1" ht="15" customHeight="1" x14ac:dyDescent="0.35">
      <c r="A18" s="141"/>
      <c r="B18" s="138"/>
      <c r="C18" s="138"/>
    </row>
    <row r="19" spans="1:3" s="139" customFormat="1" ht="15" customHeight="1" x14ac:dyDescent="0.35">
      <c r="A19" s="140" t="s">
        <v>0</v>
      </c>
      <c r="B19" s="138"/>
      <c r="C19" s="138"/>
    </row>
    <row r="20" spans="1:3" s="139" customFormat="1" ht="15" customHeight="1" x14ac:dyDescent="0.35">
      <c r="A20" s="141"/>
      <c r="B20" s="138"/>
      <c r="C20" s="138"/>
    </row>
    <row r="21" spans="1:3" s="139" customFormat="1" ht="15" customHeight="1" x14ac:dyDescent="0.35">
      <c r="A21" s="141"/>
      <c r="B21" s="138"/>
      <c r="C21" s="138"/>
    </row>
    <row r="22" spans="1:3" s="139" customFormat="1" ht="15" customHeight="1" x14ac:dyDescent="0.35">
      <c r="A22" s="141"/>
      <c r="B22" s="138"/>
      <c r="C22" s="138"/>
    </row>
    <row r="23" spans="1:3" s="139" customFormat="1" ht="15" customHeight="1" x14ac:dyDescent="0.35">
      <c r="A23" s="140" t="s">
        <v>2</v>
      </c>
      <c r="B23" s="138"/>
      <c r="C23" s="138"/>
    </row>
    <row r="24" spans="1:3" s="139" customFormat="1" ht="15" customHeight="1" x14ac:dyDescent="0.35">
      <c r="A24" s="141"/>
      <c r="B24" s="138"/>
      <c r="C24" s="138"/>
    </row>
    <row r="25" spans="1:3" s="139" customFormat="1" ht="15" customHeight="1" x14ac:dyDescent="0.35">
      <c r="A25" s="141"/>
      <c r="B25" s="138"/>
      <c r="C25" s="138"/>
    </row>
    <row r="26" spans="1:3" s="139" customFormat="1" ht="15" customHeight="1" thickBot="1" x14ac:dyDescent="0.4">
      <c r="A26" s="142"/>
      <c r="B26" s="138"/>
      <c r="C26" s="138"/>
    </row>
    <row r="27" spans="1:3" ht="15.75" thickTop="1" x14ac:dyDescent="0.35"/>
  </sheetData>
  <phoneticPr fontId="1" type="noConversion"/>
  <pageMargins left="0.59055118110236227" right="0.59055118110236227" top="0.98425196850393704" bottom="0.59055118110236227" header="0.39370078740157483" footer="0.39370078740157483"/>
  <pageSetup paperSize="9" scale="75" orientation="portrait" r:id="rId1"/>
  <headerFooter>
    <oddHeader>&amp;LBeantwoording Gunningcriteria&amp;C&amp;A&amp;R&amp;D</oddHeader>
    <oddFooter>&amp;LUM&amp;Cpagina &amp;P van &amp;N&amp;R&amp;F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B1:I156"/>
  <sheetViews>
    <sheetView topLeftCell="A147" zoomScale="80" zoomScaleNormal="80" workbookViewId="0">
      <selection activeCell="H156" sqref="H156"/>
    </sheetView>
  </sheetViews>
  <sheetFormatPr defaultColWidth="53.42578125" defaultRowHeight="15" customHeight="1" x14ac:dyDescent="0.2"/>
  <cols>
    <col min="1" max="1" width="2.42578125" style="5" customWidth="1"/>
    <col min="2" max="2" width="4.85546875" style="5" bestFit="1" customWidth="1"/>
    <col min="3" max="3" width="62.42578125" style="5" customWidth="1"/>
    <col min="4" max="4" width="16.28515625" style="5" bestFit="1" customWidth="1"/>
    <col min="5" max="5" width="17.5703125" style="5" customWidth="1"/>
    <col min="6" max="6" width="15.42578125" style="5" customWidth="1"/>
    <col min="7" max="7" width="14.42578125" style="5" customWidth="1"/>
    <col min="8" max="8" width="27.5703125" style="27" bestFit="1" customWidth="1"/>
    <col min="9" max="9" width="72.85546875" style="5" customWidth="1"/>
    <col min="10" max="11" width="9.5703125" style="5" bestFit="1" customWidth="1"/>
    <col min="12" max="251" width="9.140625" style="5" customWidth="1"/>
    <col min="252" max="16384" width="53.42578125" style="5"/>
  </cols>
  <sheetData>
    <row r="1" spans="2:9" ht="15" customHeight="1" thickBot="1" x14ac:dyDescent="0.25">
      <c r="C1" s="6"/>
      <c r="D1" s="6"/>
      <c r="E1" s="6"/>
      <c r="F1" s="6"/>
      <c r="G1" s="6"/>
      <c r="H1" s="112"/>
    </row>
    <row r="2" spans="2:9" ht="29.25" customHeight="1" thickBot="1" x14ac:dyDescent="0.25">
      <c r="B2" s="7" t="s">
        <v>10</v>
      </c>
      <c r="C2" s="8" t="s">
        <v>71</v>
      </c>
      <c r="D2" s="9" t="s">
        <v>3</v>
      </c>
      <c r="E2" s="10" t="s">
        <v>4</v>
      </c>
      <c r="F2" s="10" t="s">
        <v>9</v>
      </c>
      <c r="G2" s="10" t="s">
        <v>6</v>
      </c>
      <c r="H2" s="113" t="s">
        <v>7</v>
      </c>
    </row>
    <row r="3" spans="2:9" s="11" customFormat="1" ht="15" customHeight="1" thickBot="1" x14ac:dyDescent="0.25">
      <c r="C3" s="6"/>
      <c r="D3" s="6"/>
      <c r="E3" s="6"/>
      <c r="F3" s="6"/>
      <c r="G3" s="12"/>
      <c r="H3" s="112"/>
    </row>
    <row r="4" spans="2:9" s="11" customFormat="1" ht="15" customHeight="1" thickBot="1" x14ac:dyDescent="0.3">
      <c r="B4" s="79" t="s">
        <v>75</v>
      </c>
      <c r="C4" s="80"/>
      <c r="D4" s="80"/>
      <c r="E4" s="80"/>
      <c r="F4" s="80"/>
      <c r="G4" s="80"/>
      <c r="H4" s="81"/>
    </row>
    <row r="5" spans="2:9" s="11" customFormat="1" ht="15" customHeight="1" thickBot="1" x14ac:dyDescent="0.25">
      <c r="C5" s="6"/>
      <c r="D5" s="6"/>
      <c r="E5" s="6"/>
      <c r="F5" s="6"/>
      <c r="G5" s="12"/>
      <c r="H5" s="112"/>
    </row>
    <row r="6" spans="2:9" s="11" customFormat="1" ht="15" customHeight="1" thickBot="1" x14ac:dyDescent="0.25">
      <c r="B6" s="55" t="s">
        <v>82</v>
      </c>
      <c r="C6" s="34"/>
      <c r="D6" s="34"/>
      <c r="E6" s="44"/>
      <c r="F6" s="44"/>
      <c r="G6" s="45"/>
      <c r="H6" s="114"/>
    </row>
    <row r="7" spans="2:9" ht="15" customHeight="1" x14ac:dyDescent="0.2">
      <c r="B7" s="13" t="s">
        <v>17</v>
      </c>
      <c r="C7" s="14" t="s">
        <v>138</v>
      </c>
      <c r="D7" s="85">
        <v>200</v>
      </c>
      <c r="E7" s="88"/>
      <c r="F7" s="91" t="s">
        <v>199</v>
      </c>
      <c r="G7" s="101" t="e">
        <f>E7*(1-F7)</f>
        <v>#VALUE!</v>
      </c>
      <c r="H7" s="97" t="e">
        <f>D7*G7</f>
        <v>#VALUE!</v>
      </c>
      <c r="I7" s="15" t="str">
        <f>IF(F7&lt;=0, "kortingspercentage van 0 of negatieve waarde niet toegestaan", "")</f>
        <v/>
      </c>
    </row>
    <row r="8" spans="2:9" ht="15" customHeight="1" x14ac:dyDescent="0.2">
      <c r="B8" s="36"/>
      <c r="C8" s="16" t="s">
        <v>139</v>
      </c>
      <c r="D8" s="86"/>
      <c r="E8" s="89"/>
      <c r="F8" s="92"/>
      <c r="G8" s="102"/>
      <c r="H8" s="98"/>
      <c r="I8" s="15"/>
    </row>
    <row r="9" spans="2:9" ht="15" customHeight="1" x14ac:dyDescent="0.2">
      <c r="B9" s="36"/>
      <c r="C9" s="16" t="s">
        <v>140</v>
      </c>
      <c r="D9" s="87"/>
      <c r="E9" s="90"/>
      <c r="F9" s="93"/>
      <c r="G9" s="103"/>
      <c r="H9" s="99"/>
    </row>
    <row r="10" spans="2:9" s="18" customFormat="1" ht="21.75" customHeight="1" x14ac:dyDescent="0.25">
      <c r="B10" s="37" t="s">
        <v>18</v>
      </c>
      <c r="C10" s="32" t="s">
        <v>79</v>
      </c>
      <c r="D10" s="17">
        <v>25</v>
      </c>
      <c r="E10" s="71"/>
      <c r="F10" s="62" t="str">
        <f t="shared" ref="F10:F19" si="0">IF(E10="","",1-(G10/E10))</f>
        <v/>
      </c>
      <c r="G10" s="51" t="e">
        <f>E10*(1-F10)</f>
        <v>#VALUE!</v>
      </c>
      <c r="H10" s="115" t="e">
        <f t="shared" ref="H10:H27" si="1">D10*G10</f>
        <v>#VALUE!</v>
      </c>
      <c r="I10" s="15" t="str">
        <f>IF(F10&lt;=0, "kortingspercentage van 0 of negatieve waarde niet toegestaan", "")</f>
        <v/>
      </c>
    </row>
    <row r="11" spans="2:9" s="18" customFormat="1" ht="29.25" customHeight="1" x14ac:dyDescent="0.25">
      <c r="B11" s="37" t="s">
        <v>19</v>
      </c>
      <c r="C11" s="33" t="s">
        <v>137</v>
      </c>
      <c r="D11" s="17">
        <v>50</v>
      </c>
      <c r="E11" s="1"/>
      <c r="F11" s="62" t="str">
        <f t="shared" si="0"/>
        <v/>
      </c>
      <c r="G11" s="51" t="e">
        <f t="shared" ref="G11:G28" si="2">E11*(1-F11)</f>
        <v>#VALUE!</v>
      </c>
      <c r="H11" s="116" t="e">
        <f t="shared" si="1"/>
        <v>#VALUE!</v>
      </c>
      <c r="I11" s="15" t="str">
        <f t="shared" ref="I11:I23" si="3">IF(F11&lt;=0, "kortingspercentage van 0 of negatieve waarde niet toegestaan", "")</f>
        <v/>
      </c>
    </row>
    <row r="12" spans="2:9" s="18" customFormat="1" ht="29.25" customHeight="1" x14ac:dyDescent="0.25">
      <c r="B12" s="37" t="s">
        <v>20</v>
      </c>
      <c r="C12" s="33" t="s">
        <v>141</v>
      </c>
      <c r="D12" s="17">
        <v>20</v>
      </c>
      <c r="E12" s="1"/>
      <c r="F12" s="62" t="str">
        <f t="shared" si="0"/>
        <v/>
      </c>
      <c r="G12" s="100" t="e">
        <f t="shared" si="2"/>
        <v>#VALUE!</v>
      </c>
      <c r="H12" s="116" t="e">
        <f t="shared" si="1"/>
        <v>#VALUE!</v>
      </c>
      <c r="I12" s="15" t="str">
        <f t="shared" si="3"/>
        <v/>
      </c>
    </row>
    <row r="13" spans="2:9" s="18" customFormat="1" ht="21.75" customHeight="1" x14ac:dyDescent="0.25">
      <c r="B13" s="94" t="s">
        <v>21</v>
      </c>
      <c r="C13" s="32" t="s">
        <v>142</v>
      </c>
      <c r="D13" s="17">
        <v>50</v>
      </c>
      <c r="E13" s="1"/>
      <c r="F13" s="62" t="str">
        <f t="shared" si="0"/>
        <v/>
      </c>
      <c r="G13" s="51" t="e">
        <f t="shared" si="2"/>
        <v>#VALUE!</v>
      </c>
      <c r="H13" s="116" t="e">
        <f t="shared" si="1"/>
        <v>#VALUE!</v>
      </c>
      <c r="I13" s="15" t="str">
        <f t="shared" si="3"/>
        <v/>
      </c>
    </row>
    <row r="14" spans="2:9" s="18" customFormat="1" ht="21.75" customHeight="1" x14ac:dyDescent="0.25">
      <c r="B14" s="95"/>
      <c r="C14" s="32" t="s">
        <v>136</v>
      </c>
      <c r="D14" s="17">
        <v>25</v>
      </c>
      <c r="E14" s="1"/>
      <c r="F14" s="62" t="str">
        <f t="shared" si="0"/>
        <v/>
      </c>
      <c r="G14" s="51" t="e">
        <f t="shared" si="2"/>
        <v>#VALUE!</v>
      </c>
      <c r="H14" s="116" t="e">
        <f t="shared" si="1"/>
        <v>#VALUE!</v>
      </c>
      <c r="I14" s="15" t="str">
        <f t="shared" si="3"/>
        <v/>
      </c>
    </row>
    <row r="15" spans="2:9" s="18" customFormat="1" ht="21.75" customHeight="1" x14ac:dyDescent="0.25">
      <c r="B15" s="96"/>
      <c r="C15" s="32" t="s">
        <v>135</v>
      </c>
      <c r="D15" s="17">
        <v>25</v>
      </c>
      <c r="E15" s="1"/>
      <c r="F15" s="62" t="str">
        <f t="shared" si="0"/>
        <v/>
      </c>
      <c r="G15" s="51" t="e">
        <f t="shared" si="2"/>
        <v>#VALUE!</v>
      </c>
      <c r="H15" s="116" t="e">
        <f t="shared" si="1"/>
        <v>#VALUE!</v>
      </c>
      <c r="I15" s="15" t="str">
        <f t="shared" si="3"/>
        <v/>
      </c>
    </row>
    <row r="16" spans="2:9" s="18" customFormat="1" ht="29.25" customHeight="1" x14ac:dyDescent="0.25">
      <c r="B16" s="94" t="s">
        <v>22</v>
      </c>
      <c r="C16" s="33" t="s">
        <v>143</v>
      </c>
      <c r="D16" s="17">
        <v>25</v>
      </c>
      <c r="E16" s="1"/>
      <c r="F16" s="62" t="str">
        <f t="shared" si="0"/>
        <v/>
      </c>
      <c r="G16" s="51" t="e">
        <f t="shared" si="2"/>
        <v>#VALUE!</v>
      </c>
      <c r="H16" s="116" t="e">
        <f t="shared" si="1"/>
        <v>#VALUE!</v>
      </c>
      <c r="I16" s="15" t="str">
        <f t="shared" si="3"/>
        <v/>
      </c>
    </row>
    <row r="17" spans="2:9" s="18" customFormat="1" ht="25.5" x14ac:dyDescent="0.25">
      <c r="B17" s="95"/>
      <c r="C17" s="33" t="s">
        <v>80</v>
      </c>
      <c r="D17" s="17">
        <v>25</v>
      </c>
      <c r="E17" s="1"/>
      <c r="F17" s="62" t="str">
        <f t="shared" si="0"/>
        <v/>
      </c>
      <c r="G17" s="51" t="e">
        <f t="shared" si="2"/>
        <v>#VALUE!</v>
      </c>
      <c r="H17" s="116" t="e">
        <f t="shared" si="1"/>
        <v>#VALUE!</v>
      </c>
      <c r="I17" s="15" t="str">
        <f t="shared" si="3"/>
        <v/>
      </c>
    </row>
    <row r="18" spans="2:9" s="18" customFormat="1" ht="25.5" x14ac:dyDescent="0.25">
      <c r="B18" s="96"/>
      <c r="C18" s="33" t="s">
        <v>81</v>
      </c>
      <c r="D18" s="17">
        <v>25</v>
      </c>
      <c r="E18" s="1"/>
      <c r="F18" s="62" t="str">
        <f t="shared" si="0"/>
        <v/>
      </c>
      <c r="G18" s="51" t="e">
        <f t="shared" si="2"/>
        <v>#VALUE!</v>
      </c>
      <c r="H18" s="116" t="e">
        <f t="shared" si="1"/>
        <v>#VALUE!</v>
      </c>
      <c r="I18" s="15" t="str">
        <f t="shared" si="3"/>
        <v/>
      </c>
    </row>
    <row r="19" spans="2:9" s="18" customFormat="1" ht="28.5" customHeight="1" x14ac:dyDescent="0.25">
      <c r="B19" s="94" t="s">
        <v>23</v>
      </c>
      <c r="C19" s="33" t="s">
        <v>144</v>
      </c>
      <c r="D19" s="17">
        <v>10</v>
      </c>
      <c r="E19" s="1"/>
      <c r="F19" s="62" t="str">
        <f t="shared" si="0"/>
        <v/>
      </c>
      <c r="G19" s="51" t="e">
        <f t="shared" si="2"/>
        <v>#VALUE!</v>
      </c>
      <c r="H19" s="116" t="e">
        <f t="shared" si="1"/>
        <v>#VALUE!</v>
      </c>
      <c r="I19" s="15" t="str">
        <f t="shared" si="3"/>
        <v/>
      </c>
    </row>
    <row r="20" spans="2:9" s="18" customFormat="1" ht="28.5" customHeight="1" x14ac:dyDescent="0.25">
      <c r="B20" s="95"/>
      <c r="C20" s="33" t="s">
        <v>145</v>
      </c>
      <c r="D20" s="17">
        <v>10</v>
      </c>
      <c r="E20" s="1"/>
      <c r="F20" s="62" t="str">
        <f t="shared" ref="F20:F28" si="4">IF(E20="","",1-(G20/E20))</f>
        <v/>
      </c>
      <c r="G20" s="51" t="e">
        <f t="shared" si="2"/>
        <v>#VALUE!</v>
      </c>
      <c r="H20" s="116" t="e">
        <f t="shared" si="1"/>
        <v>#VALUE!</v>
      </c>
      <c r="I20" s="15"/>
    </row>
    <row r="21" spans="2:9" s="18" customFormat="1" ht="28.5" customHeight="1" x14ac:dyDescent="0.25">
      <c r="B21" s="96"/>
      <c r="C21" s="33" t="s">
        <v>146</v>
      </c>
      <c r="D21" s="17">
        <v>10</v>
      </c>
      <c r="E21" s="1"/>
      <c r="F21" s="62" t="str">
        <f t="shared" si="4"/>
        <v/>
      </c>
      <c r="G21" s="51" t="e">
        <f t="shared" si="2"/>
        <v>#VALUE!</v>
      </c>
      <c r="H21" s="116" t="e">
        <f t="shared" si="1"/>
        <v>#VALUE!</v>
      </c>
      <c r="I21" s="15"/>
    </row>
    <row r="22" spans="2:9" s="18" customFormat="1" ht="28.5" customHeight="1" x14ac:dyDescent="0.25">
      <c r="B22" s="37" t="s">
        <v>26</v>
      </c>
      <c r="C22" s="33" t="s">
        <v>147</v>
      </c>
      <c r="D22" s="17">
        <v>75</v>
      </c>
      <c r="E22" s="1"/>
      <c r="F22" s="62" t="str">
        <f t="shared" si="4"/>
        <v/>
      </c>
      <c r="G22" s="51" t="e">
        <f t="shared" si="2"/>
        <v>#VALUE!</v>
      </c>
      <c r="H22" s="116" t="e">
        <f t="shared" si="1"/>
        <v>#VALUE!</v>
      </c>
      <c r="I22" s="15" t="str">
        <f t="shared" si="3"/>
        <v/>
      </c>
    </row>
    <row r="23" spans="2:9" s="18" customFormat="1" ht="29.25" customHeight="1" x14ac:dyDescent="0.25">
      <c r="B23" s="57" t="s">
        <v>27</v>
      </c>
      <c r="C23" s="40" t="s">
        <v>151</v>
      </c>
      <c r="D23" s="58">
        <v>100</v>
      </c>
      <c r="E23" s="70"/>
      <c r="F23" s="72" t="str">
        <f t="shared" si="4"/>
        <v/>
      </c>
      <c r="G23" s="51" t="e">
        <f t="shared" si="2"/>
        <v>#VALUE!</v>
      </c>
      <c r="H23" s="117" t="e">
        <f t="shared" si="1"/>
        <v>#VALUE!</v>
      </c>
      <c r="I23" s="15" t="str">
        <f t="shared" si="3"/>
        <v/>
      </c>
    </row>
    <row r="24" spans="2:9" s="18" customFormat="1" ht="29.25" customHeight="1" x14ac:dyDescent="0.25">
      <c r="B24" s="57" t="s">
        <v>92</v>
      </c>
      <c r="C24" s="40" t="s">
        <v>150</v>
      </c>
      <c r="D24" s="58">
        <v>100</v>
      </c>
      <c r="E24" s="70"/>
      <c r="F24" s="72" t="str">
        <f t="shared" si="4"/>
        <v/>
      </c>
      <c r="G24" s="51" t="e">
        <f t="shared" si="2"/>
        <v>#VALUE!</v>
      </c>
      <c r="H24" s="117" t="e">
        <f t="shared" si="1"/>
        <v>#VALUE!</v>
      </c>
      <c r="I24" s="15"/>
    </row>
    <row r="25" spans="2:9" s="18" customFormat="1" ht="29.25" customHeight="1" x14ac:dyDescent="0.25">
      <c r="B25" s="57" t="s">
        <v>94</v>
      </c>
      <c r="C25" s="40" t="s">
        <v>149</v>
      </c>
      <c r="D25" s="58">
        <v>25</v>
      </c>
      <c r="E25" s="70"/>
      <c r="F25" s="72" t="str">
        <f t="shared" si="4"/>
        <v/>
      </c>
      <c r="G25" s="51" t="e">
        <f t="shared" si="2"/>
        <v>#VALUE!</v>
      </c>
      <c r="H25" s="117" t="e">
        <f t="shared" si="1"/>
        <v>#VALUE!</v>
      </c>
      <c r="I25" s="15"/>
    </row>
    <row r="26" spans="2:9" s="18" customFormat="1" ht="29.25" customHeight="1" x14ac:dyDescent="0.25">
      <c r="B26" s="57" t="s">
        <v>148</v>
      </c>
      <c r="C26" s="33" t="s">
        <v>93</v>
      </c>
      <c r="D26" s="32">
        <v>25</v>
      </c>
      <c r="E26" s="1"/>
      <c r="F26" s="72" t="str">
        <f t="shared" si="4"/>
        <v/>
      </c>
      <c r="G26" s="51" t="e">
        <f t="shared" si="2"/>
        <v>#VALUE!</v>
      </c>
      <c r="H26" s="116" t="e">
        <f t="shared" si="1"/>
        <v>#VALUE!</v>
      </c>
      <c r="I26" s="15"/>
    </row>
    <row r="27" spans="2:9" s="18" customFormat="1" ht="29.25" customHeight="1" x14ac:dyDescent="0.25">
      <c r="B27" s="57" t="s">
        <v>152</v>
      </c>
      <c r="C27" s="33" t="s">
        <v>95</v>
      </c>
      <c r="D27" s="32">
        <v>25</v>
      </c>
      <c r="E27" s="1"/>
      <c r="F27" s="72" t="str">
        <f t="shared" si="4"/>
        <v/>
      </c>
      <c r="G27" s="51" t="e">
        <f t="shared" si="2"/>
        <v>#VALUE!</v>
      </c>
      <c r="H27" s="116" t="e">
        <f t="shared" si="1"/>
        <v>#VALUE!</v>
      </c>
      <c r="I27" s="15"/>
    </row>
    <row r="28" spans="2:9" ht="28.5" customHeight="1" thickBot="1" x14ac:dyDescent="0.25">
      <c r="B28" s="38" t="s">
        <v>153</v>
      </c>
      <c r="C28" s="39" t="s">
        <v>154</v>
      </c>
      <c r="D28" s="48">
        <v>75</v>
      </c>
      <c r="E28" s="2"/>
      <c r="F28" s="20" t="str">
        <f t="shared" si="4"/>
        <v/>
      </c>
      <c r="G28" s="104" t="e">
        <f t="shared" si="2"/>
        <v>#VALUE!</v>
      </c>
      <c r="H28" s="118" t="e">
        <f>D28*G28</f>
        <v>#VALUE!</v>
      </c>
    </row>
    <row r="29" spans="2:9" ht="15" customHeight="1" thickBot="1" x14ac:dyDescent="0.25">
      <c r="C29" s="21"/>
      <c r="D29" s="22"/>
      <c r="E29" s="23"/>
      <c r="F29" s="24"/>
      <c r="G29" s="25"/>
      <c r="H29" s="119"/>
    </row>
    <row r="30" spans="2:9" s="11" customFormat="1" ht="15" customHeight="1" thickBot="1" x14ac:dyDescent="0.25">
      <c r="B30" s="56" t="s">
        <v>83</v>
      </c>
      <c r="C30" s="44"/>
      <c r="D30" s="44"/>
      <c r="E30" s="44"/>
      <c r="F30" s="44"/>
      <c r="G30" s="45"/>
      <c r="H30" s="114"/>
    </row>
    <row r="31" spans="2:9" s="18" customFormat="1" ht="29.25" customHeight="1" x14ac:dyDescent="0.25">
      <c r="B31" s="105" t="s">
        <v>24</v>
      </c>
      <c r="C31" s="106" t="s">
        <v>155</v>
      </c>
      <c r="D31" s="107">
        <v>300</v>
      </c>
      <c r="E31" s="108"/>
      <c r="F31" s="109" t="str">
        <f t="shared" ref="F31:F33" si="5">IF(E31="","",1-(G31/E31))</f>
        <v/>
      </c>
      <c r="G31" s="110" t="e">
        <f>D31*(1-F31)</f>
        <v>#VALUE!</v>
      </c>
      <c r="H31" s="120" t="e">
        <f>D31*G31</f>
        <v>#VALUE!</v>
      </c>
      <c r="I31" s="15" t="str">
        <f>IF(F31&lt;=0, "kortingspercentage van 0 of negatieve waarde niet toegestaan", "")</f>
        <v/>
      </c>
    </row>
    <row r="32" spans="2:9" ht="21.75" customHeight="1" x14ac:dyDescent="0.2">
      <c r="B32" s="49" t="s">
        <v>25</v>
      </c>
      <c r="C32" s="33" t="s">
        <v>84</v>
      </c>
      <c r="D32" s="32">
        <v>50</v>
      </c>
      <c r="E32" s="1"/>
      <c r="F32" s="62" t="str">
        <f t="shared" si="5"/>
        <v/>
      </c>
      <c r="G32" s="3" t="e">
        <f t="shared" ref="G32:G33" si="6">E32*(1-F32)</f>
        <v>#VALUE!</v>
      </c>
      <c r="H32" s="116" t="e">
        <f>D32*G32</f>
        <v>#VALUE!</v>
      </c>
      <c r="I32" s="15" t="str">
        <f>IF(F32&lt;=0, "kortingspercentage van 0 of negatieve waarde niet toegestaan", "")</f>
        <v/>
      </c>
    </row>
    <row r="33" spans="2:9" ht="28.5" customHeight="1" thickBot="1" x14ac:dyDescent="0.25">
      <c r="B33" s="50" t="s">
        <v>65</v>
      </c>
      <c r="C33" s="39" t="s">
        <v>156</v>
      </c>
      <c r="D33" s="48">
        <v>50</v>
      </c>
      <c r="E33" s="2"/>
      <c r="F33" s="20" t="str">
        <f t="shared" si="5"/>
        <v/>
      </c>
      <c r="G33" s="4" t="e">
        <f t="shared" si="6"/>
        <v>#VALUE!</v>
      </c>
      <c r="H33" s="118" t="e">
        <f>D33*G33</f>
        <v>#VALUE!</v>
      </c>
      <c r="I33" s="15" t="str">
        <f>IF(F33&lt;=0, "kortingspercentage van 0 of negatieve waarde niet toegestaan", "")</f>
        <v/>
      </c>
    </row>
    <row r="34" spans="2:9" ht="15" customHeight="1" thickBot="1" x14ac:dyDescent="0.25">
      <c r="C34" s="21"/>
      <c r="D34" s="22"/>
      <c r="E34" s="23"/>
      <c r="F34" s="24"/>
      <c r="G34" s="25"/>
      <c r="H34" s="119"/>
    </row>
    <row r="35" spans="2:9" s="11" customFormat="1" ht="15" customHeight="1" x14ac:dyDescent="0.2">
      <c r="B35" s="56" t="s">
        <v>85</v>
      </c>
      <c r="C35" s="44"/>
      <c r="D35" s="44"/>
      <c r="E35" s="44"/>
      <c r="F35" s="44"/>
      <c r="G35" s="45"/>
      <c r="H35" s="114"/>
    </row>
    <row r="36" spans="2:9" ht="28.5" customHeight="1" x14ac:dyDescent="0.2">
      <c r="B36" s="46" t="s">
        <v>28</v>
      </c>
      <c r="C36" s="111" t="s">
        <v>96</v>
      </c>
      <c r="D36" s="32">
        <v>150</v>
      </c>
      <c r="E36" s="1"/>
      <c r="F36" s="62" t="str">
        <f t="shared" ref="F36:F39" si="7">IF(E36="","",1-(G36/E36))</f>
        <v/>
      </c>
      <c r="G36" s="3" t="e">
        <f t="shared" ref="G36:G39" si="8">E36*(1-F36)</f>
        <v>#VALUE!</v>
      </c>
      <c r="H36" s="116" t="e">
        <f>D36*G36</f>
        <v>#VALUE!</v>
      </c>
      <c r="I36" s="18"/>
    </row>
    <row r="37" spans="2:9" ht="28.5" customHeight="1" x14ac:dyDescent="0.2">
      <c r="B37" s="46" t="s">
        <v>66</v>
      </c>
      <c r="C37" s="33" t="s">
        <v>86</v>
      </c>
      <c r="D37" s="32">
        <v>100</v>
      </c>
      <c r="E37" s="1"/>
      <c r="F37" s="62" t="str">
        <f t="shared" si="7"/>
        <v/>
      </c>
      <c r="G37" s="3" t="e">
        <f t="shared" si="8"/>
        <v>#VALUE!</v>
      </c>
      <c r="H37" s="116" t="e">
        <f t="shared" ref="H37:H39" si="9">D37*G37</f>
        <v>#VALUE!</v>
      </c>
      <c r="I37" s="18"/>
    </row>
    <row r="38" spans="2:9" ht="28.5" customHeight="1" x14ac:dyDescent="0.2">
      <c r="B38" s="46" t="s">
        <v>87</v>
      </c>
      <c r="C38" s="33" t="s">
        <v>88</v>
      </c>
      <c r="D38" s="32">
        <v>50</v>
      </c>
      <c r="E38" s="1"/>
      <c r="F38" s="62" t="str">
        <f t="shared" si="7"/>
        <v/>
      </c>
      <c r="G38" s="3" t="e">
        <f t="shared" si="8"/>
        <v>#VALUE!</v>
      </c>
      <c r="H38" s="116" t="e">
        <f t="shared" si="9"/>
        <v>#VALUE!</v>
      </c>
      <c r="I38" s="18"/>
    </row>
    <row r="39" spans="2:9" s="18" customFormat="1" ht="21.75" customHeight="1" thickBot="1" x14ac:dyDescent="0.3">
      <c r="B39" s="47" t="s">
        <v>89</v>
      </c>
      <c r="C39" s="39" t="s">
        <v>90</v>
      </c>
      <c r="D39" s="48">
        <v>50</v>
      </c>
      <c r="E39" s="2"/>
      <c r="F39" s="20" t="str">
        <f t="shared" si="7"/>
        <v/>
      </c>
      <c r="G39" s="4" t="e">
        <f t="shared" si="8"/>
        <v>#VALUE!</v>
      </c>
      <c r="H39" s="118" t="e">
        <f t="shared" si="9"/>
        <v>#VALUE!</v>
      </c>
      <c r="I39" s="15" t="str">
        <f>IF(F39&lt;=0, "kortingspercentage van 0 of negatieve waarde niet toegestaan", "")</f>
        <v/>
      </c>
    </row>
    <row r="40" spans="2:9" ht="15" customHeight="1" thickBot="1" x14ac:dyDescent="0.25">
      <c r="C40" s="21"/>
      <c r="D40" s="22"/>
      <c r="E40" s="23"/>
      <c r="F40" s="24"/>
      <c r="G40" s="25"/>
      <c r="H40" s="119"/>
    </row>
    <row r="41" spans="2:9" s="11" customFormat="1" ht="15" customHeight="1" x14ac:dyDescent="0.2">
      <c r="B41" s="56" t="s">
        <v>91</v>
      </c>
      <c r="C41" s="44"/>
      <c r="D41" s="44"/>
      <c r="E41" s="44"/>
      <c r="F41" s="44"/>
      <c r="G41" s="45"/>
      <c r="H41" s="114"/>
    </row>
    <row r="42" spans="2:9" s="18" customFormat="1" ht="21.75" customHeight="1" x14ac:dyDescent="0.25">
      <c r="B42" s="46" t="s">
        <v>30</v>
      </c>
      <c r="C42" s="32" t="s">
        <v>29</v>
      </c>
      <c r="D42" s="32">
        <v>75</v>
      </c>
      <c r="E42" s="1"/>
      <c r="F42" s="62" t="str">
        <f t="shared" ref="F42:F81" si="10">IF(E42="","",1-(G42/E42))</f>
        <v/>
      </c>
      <c r="G42" s="3" t="e">
        <f t="shared" ref="G42:G81" si="11">E42*(1-F42)</f>
        <v>#VALUE!</v>
      </c>
      <c r="H42" s="116" t="e">
        <f>D42*G42</f>
        <v>#VALUE!</v>
      </c>
      <c r="I42" s="15" t="str">
        <f>IF(F42&lt;=0, "kortingspercentage van 0 of negatieve waarde niet toegestaan", "")</f>
        <v/>
      </c>
    </row>
    <row r="43" spans="2:9" s="18" customFormat="1" ht="21.75" customHeight="1" x14ac:dyDescent="0.25">
      <c r="B43" s="46" t="s">
        <v>31</v>
      </c>
      <c r="C43" s="33" t="s">
        <v>32</v>
      </c>
      <c r="D43" s="32">
        <v>25</v>
      </c>
      <c r="E43" s="1"/>
      <c r="F43" s="62" t="str">
        <f t="shared" si="10"/>
        <v/>
      </c>
      <c r="G43" s="3" t="e">
        <f t="shared" si="11"/>
        <v>#VALUE!</v>
      </c>
      <c r="H43" s="116" t="e">
        <f t="shared" ref="H43:H81" si="12">D43*G43</f>
        <v>#VALUE!</v>
      </c>
      <c r="I43" s="15" t="str">
        <f t="shared" ref="I43:I53" si="13">IF(F43&lt;=0, "kortingspercentage van 0 of negatieve waarde niet toegestaan", "")</f>
        <v/>
      </c>
    </row>
    <row r="44" spans="2:9" s="18" customFormat="1" ht="21.75" customHeight="1" x14ac:dyDescent="0.25">
      <c r="B44" s="46" t="s">
        <v>33</v>
      </c>
      <c r="C44" s="33" t="s">
        <v>158</v>
      </c>
      <c r="D44" s="32">
        <v>75</v>
      </c>
      <c r="E44" s="1"/>
      <c r="F44" s="62" t="str">
        <f t="shared" si="10"/>
        <v/>
      </c>
      <c r="G44" s="3" t="e">
        <f t="shared" si="11"/>
        <v>#VALUE!</v>
      </c>
      <c r="H44" s="116" t="e">
        <f t="shared" si="12"/>
        <v>#VALUE!</v>
      </c>
      <c r="I44" s="15"/>
    </row>
    <row r="45" spans="2:9" s="18" customFormat="1" ht="21.75" customHeight="1" x14ac:dyDescent="0.25">
      <c r="B45" s="46" t="s">
        <v>34</v>
      </c>
      <c r="C45" s="33" t="s">
        <v>161</v>
      </c>
      <c r="D45" s="32">
        <v>25</v>
      </c>
      <c r="E45" s="1"/>
      <c r="F45" s="62" t="str">
        <f t="shared" si="10"/>
        <v/>
      </c>
      <c r="G45" s="3" t="e">
        <f t="shared" si="11"/>
        <v>#VALUE!</v>
      </c>
      <c r="H45" s="116" t="e">
        <f t="shared" si="12"/>
        <v>#VALUE!</v>
      </c>
      <c r="I45" s="15"/>
    </row>
    <row r="46" spans="2:9" s="18" customFormat="1" ht="27.75" customHeight="1" x14ac:dyDescent="0.25">
      <c r="B46" s="46" t="s">
        <v>35</v>
      </c>
      <c r="C46" s="33" t="s">
        <v>159</v>
      </c>
      <c r="D46" s="32">
        <v>75</v>
      </c>
      <c r="E46" s="1"/>
      <c r="F46" s="62" t="str">
        <f t="shared" si="10"/>
        <v/>
      </c>
      <c r="G46" s="3" t="e">
        <f t="shared" si="11"/>
        <v>#VALUE!</v>
      </c>
      <c r="H46" s="116" t="e">
        <f t="shared" si="12"/>
        <v>#VALUE!</v>
      </c>
      <c r="I46" s="15" t="str">
        <f t="shared" si="13"/>
        <v/>
      </c>
    </row>
    <row r="47" spans="2:9" s="18" customFormat="1" ht="27.75" customHeight="1" x14ac:dyDescent="0.25">
      <c r="B47" s="46" t="s">
        <v>36</v>
      </c>
      <c r="C47" s="33" t="s">
        <v>162</v>
      </c>
      <c r="D47" s="32">
        <v>25</v>
      </c>
      <c r="E47" s="1"/>
      <c r="F47" s="62" t="str">
        <f t="shared" si="10"/>
        <v/>
      </c>
      <c r="G47" s="3" t="e">
        <f t="shared" si="11"/>
        <v>#VALUE!</v>
      </c>
      <c r="H47" s="116" t="e">
        <f t="shared" si="12"/>
        <v>#VALUE!</v>
      </c>
      <c r="I47" s="15"/>
    </row>
    <row r="48" spans="2:9" s="18" customFormat="1" ht="21.75" customHeight="1" x14ac:dyDescent="0.25">
      <c r="B48" s="46" t="s">
        <v>37</v>
      </c>
      <c r="C48" s="33" t="s">
        <v>160</v>
      </c>
      <c r="D48" s="32">
        <v>75</v>
      </c>
      <c r="E48" s="1"/>
      <c r="F48" s="62" t="str">
        <f t="shared" si="10"/>
        <v/>
      </c>
      <c r="G48" s="3" t="e">
        <f t="shared" si="11"/>
        <v>#VALUE!</v>
      </c>
      <c r="H48" s="116" t="e">
        <f t="shared" si="12"/>
        <v>#VALUE!</v>
      </c>
      <c r="I48" s="15" t="str">
        <f t="shared" si="13"/>
        <v/>
      </c>
    </row>
    <row r="49" spans="2:9" s="18" customFormat="1" ht="21.75" customHeight="1" x14ac:dyDescent="0.25">
      <c r="B49" s="46" t="s">
        <v>68</v>
      </c>
      <c r="C49" s="33" t="s">
        <v>163</v>
      </c>
      <c r="D49" s="32">
        <v>25</v>
      </c>
      <c r="E49" s="1"/>
      <c r="F49" s="62" t="str">
        <f t="shared" si="10"/>
        <v/>
      </c>
      <c r="G49" s="3" t="e">
        <f t="shared" si="11"/>
        <v>#VALUE!</v>
      </c>
      <c r="H49" s="116" t="e">
        <f t="shared" si="12"/>
        <v>#VALUE!</v>
      </c>
      <c r="I49" s="15"/>
    </row>
    <row r="50" spans="2:9" s="18" customFormat="1" ht="21.75" customHeight="1" x14ac:dyDescent="0.25">
      <c r="B50" s="46" t="s">
        <v>69</v>
      </c>
      <c r="C50" s="32" t="s">
        <v>97</v>
      </c>
      <c r="D50" s="32">
        <v>75</v>
      </c>
      <c r="E50" s="1"/>
      <c r="F50" s="62" t="str">
        <f t="shared" si="10"/>
        <v/>
      </c>
      <c r="G50" s="3" t="e">
        <f t="shared" si="11"/>
        <v>#VALUE!</v>
      </c>
      <c r="H50" s="116" t="e">
        <f t="shared" si="12"/>
        <v>#VALUE!</v>
      </c>
      <c r="I50" s="15" t="str">
        <f t="shared" si="13"/>
        <v/>
      </c>
    </row>
    <row r="51" spans="2:9" s="18" customFormat="1" ht="21.75" customHeight="1" x14ac:dyDescent="0.25">
      <c r="B51" s="46" t="s">
        <v>70</v>
      </c>
      <c r="C51" s="33" t="s">
        <v>67</v>
      </c>
      <c r="D51" s="32">
        <v>25</v>
      </c>
      <c r="E51" s="1"/>
      <c r="F51" s="62" t="str">
        <f t="shared" si="10"/>
        <v/>
      </c>
      <c r="G51" s="3" t="e">
        <f t="shared" si="11"/>
        <v>#VALUE!</v>
      </c>
      <c r="H51" s="116" t="e">
        <f t="shared" si="12"/>
        <v>#VALUE!</v>
      </c>
      <c r="I51" s="15" t="str">
        <f t="shared" si="13"/>
        <v/>
      </c>
    </row>
    <row r="52" spans="2:9" s="18" customFormat="1" ht="21.75" customHeight="1" x14ac:dyDescent="0.25">
      <c r="B52" s="46" t="s">
        <v>72</v>
      </c>
      <c r="C52" s="32" t="s">
        <v>98</v>
      </c>
      <c r="D52" s="32">
        <v>75</v>
      </c>
      <c r="E52" s="1"/>
      <c r="F52" s="62" t="str">
        <f t="shared" si="10"/>
        <v/>
      </c>
      <c r="G52" s="3" t="e">
        <f t="shared" si="11"/>
        <v>#VALUE!</v>
      </c>
      <c r="H52" s="116" t="e">
        <f t="shared" si="12"/>
        <v>#VALUE!</v>
      </c>
      <c r="I52" s="15" t="str">
        <f t="shared" si="13"/>
        <v/>
      </c>
    </row>
    <row r="53" spans="2:9" s="18" customFormat="1" ht="21.75" customHeight="1" x14ac:dyDescent="0.25">
      <c r="B53" s="46" t="s">
        <v>73</v>
      </c>
      <c r="C53" s="33" t="s">
        <v>101</v>
      </c>
      <c r="D53" s="32">
        <v>25</v>
      </c>
      <c r="E53" s="1"/>
      <c r="F53" s="62" t="str">
        <f t="shared" si="10"/>
        <v/>
      </c>
      <c r="G53" s="3" t="e">
        <f t="shared" si="11"/>
        <v>#VALUE!</v>
      </c>
      <c r="H53" s="116" t="e">
        <f t="shared" si="12"/>
        <v>#VALUE!</v>
      </c>
      <c r="I53" s="15" t="str">
        <f t="shared" si="13"/>
        <v/>
      </c>
    </row>
    <row r="54" spans="2:9" s="18" customFormat="1" ht="21.75" customHeight="1" x14ac:dyDescent="0.25">
      <c r="B54" s="46" t="s">
        <v>99</v>
      </c>
      <c r="C54" s="32" t="s">
        <v>38</v>
      </c>
      <c r="D54" s="32">
        <v>75</v>
      </c>
      <c r="E54" s="1"/>
      <c r="F54" s="62" t="str">
        <f t="shared" si="10"/>
        <v/>
      </c>
      <c r="G54" s="3" t="e">
        <f t="shared" si="11"/>
        <v>#VALUE!</v>
      </c>
      <c r="H54" s="116" t="e">
        <f t="shared" si="12"/>
        <v>#VALUE!</v>
      </c>
      <c r="I54" s="15"/>
    </row>
    <row r="55" spans="2:9" s="18" customFormat="1" ht="21.75" customHeight="1" x14ac:dyDescent="0.25">
      <c r="B55" s="46" t="s">
        <v>157</v>
      </c>
      <c r="C55" s="33" t="s">
        <v>102</v>
      </c>
      <c r="D55" s="32">
        <v>25</v>
      </c>
      <c r="E55" s="1"/>
      <c r="F55" s="62" t="str">
        <f t="shared" si="10"/>
        <v/>
      </c>
      <c r="G55" s="3" t="e">
        <f t="shared" si="11"/>
        <v>#VALUE!</v>
      </c>
      <c r="H55" s="116" t="e">
        <f t="shared" si="12"/>
        <v>#VALUE!</v>
      </c>
      <c r="I55" s="15"/>
    </row>
    <row r="56" spans="2:9" s="18" customFormat="1" ht="28.5" customHeight="1" x14ac:dyDescent="0.25">
      <c r="B56" s="46" t="s">
        <v>165</v>
      </c>
      <c r="C56" s="33" t="s">
        <v>164</v>
      </c>
      <c r="D56" s="32">
        <v>25</v>
      </c>
      <c r="E56" s="1"/>
      <c r="F56" s="62" t="str">
        <f t="shared" si="10"/>
        <v/>
      </c>
      <c r="G56" s="3" t="e">
        <f t="shared" si="11"/>
        <v>#VALUE!</v>
      </c>
      <c r="H56" s="116" t="e">
        <f t="shared" si="12"/>
        <v>#VALUE!</v>
      </c>
      <c r="I56" s="15"/>
    </row>
    <row r="57" spans="2:9" s="18" customFormat="1" ht="28.5" customHeight="1" x14ac:dyDescent="0.25">
      <c r="B57" s="46" t="s">
        <v>166</v>
      </c>
      <c r="C57" s="33" t="s">
        <v>100</v>
      </c>
      <c r="D57" s="32">
        <v>25</v>
      </c>
      <c r="E57" s="1"/>
      <c r="F57" s="62" t="str">
        <f t="shared" si="10"/>
        <v/>
      </c>
      <c r="G57" s="3" t="e">
        <f t="shared" si="11"/>
        <v>#VALUE!</v>
      </c>
      <c r="H57" s="116" t="e">
        <f t="shared" si="12"/>
        <v>#VALUE!</v>
      </c>
      <c r="I57" s="15"/>
    </row>
    <row r="58" spans="2:9" s="18" customFormat="1" ht="21.75" customHeight="1" x14ac:dyDescent="0.25">
      <c r="B58" s="49" t="s">
        <v>200</v>
      </c>
      <c r="C58" s="33" t="s">
        <v>115</v>
      </c>
      <c r="D58" s="32">
        <v>50</v>
      </c>
      <c r="E58" s="1"/>
      <c r="F58" s="62" t="str">
        <f t="shared" si="10"/>
        <v/>
      </c>
      <c r="G58" s="3" t="e">
        <f t="shared" si="11"/>
        <v>#VALUE!</v>
      </c>
      <c r="H58" s="116" t="e">
        <f t="shared" si="12"/>
        <v>#VALUE!</v>
      </c>
      <c r="I58" s="15" t="str">
        <f>IF(F58&lt;=0, "kortingspercentage van 0 of negatieve waarde niet toegestaan", "")</f>
        <v/>
      </c>
    </row>
    <row r="59" spans="2:9" s="18" customFormat="1" ht="21.75" customHeight="1" x14ac:dyDescent="0.25">
      <c r="B59" s="49" t="s">
        <v>201</v>
      </c>
      <c r="C59" s="33" t="s">
        <v>202</v>
      </c>
      <c r="D59" s="32">
        <v>50</v>
      </c>
      <c r="E59" s="1"/>
      <c r="F59" s="62" t="str">
        <f t="shared" si="10"/>
        <v/>
      </c>
      <c r="G59" s="3" t="e">
        <f t="shared" si="11"/>
        <v>#VALUE!</v>
      </c>
      <c r="H59" s="116" t="e">
        <f t="shared" si="12"/>
        <v>#VALUE!</v>
      </c>
      <c r="I59" s="15"/>
    </row>
    <row r="60" spans="2:9" s="18" customFormat="1" ht="21.75" customHeight="1" x14ac:dyDescent="0.25">
      <c r="B60" s="49" t="s">
        <v>203</v>
      </c>
      <c r="C60" s="33" t="s">
        <v>204</v>
      </c>
      <c r="D60" s="32">
        <v>50</v>
      </c>
      <c r="E60" s="1"/>
      <c r="F60" s="62" t="str">
        <f t="shared" si="10"/>
        <v/>
      </c>
      <c r="G60" s="3" t="e">
        <f t="shared" si="11"/>
        <v>#VALUE!</v>
      </c>
      <c r="H60" s="116" t="e">
        <f t="shared" si="12"/>
        <v>#VALUE!</v>
      </c>
      <c r="I60" s="15"/>
    </row>
    <row r="61" spans="2:9" s="18" customFormat="1" ht="21.75" customHeight="1" x14ac:dyDescent="0.25">
      <c r="B61" s="49" t="s">
        <v>205</v>
      </c>
      <c r="C61" s="33" t="s">
        <v>206</v>
      </c>
      <c r="D61" s="32">
        <v>50</v>
      </c>
      <c r="E61" s="1"/>
      <c r="F61" s="62" t="str">
        <f t="shared" si="10"/>
        <v/>
      </c>
      <c r="G61" s="3" t="e">
        <f t="shared" si="11"/>
        <v>#VALUE!</v>
      </c>
      <c r="H61" s="116" t="e">
        <f t="shared" si="12"/>
        <v>#VALUE!</v>
      </c>
      <c r="I61" s="15"/>
    </row>
    <row r="62" spans="2:9" s="18" customFormat="1" ht="21.75" customHeight="1" x14ac:dyDescent="0.25">
      <c r="B62" s="49" t="s">
        <v>207</v>
      </c>
      <c r="C62" s="33" t="s">
        <v>208</v>
      </c>
      <c r="D62" s="32">
        <v>50</v>
      </c>
      <c r="E62" s="1"/>
      <c r="F62" s="62" t="str">
        <f t="shared" si="10"/>
        <v/>
      </c>
      <c r="G62" s="3" t="e">
        <f t="shared" si="11"/>
        <v>#VALUE!</v>
      </c>
      <c r="H62" s="116" t="e">
        <f t="shared" si="12"/>
        <v>#VALUE!</v>
      </c>
      <c r="I62" s="15"/>
    </row>
    <row r="63" spans="2:9" s="18" customFormat="1" ht="21.75" customHeight="1" x14ac:dyDescent="0.25">
      <c r="B63" s="49" t="s">
        <v>209</v>
      </c>
      <c r="C63" s="33" t="s">
        <v>116</v>
      </c>
      <c r="D63" s="32">
        <v>50</v>
      </c>
      <c r="E63" s="1"/>
      <c r="F63" s="62" t="str">
        <f t="shared" si="10"/>
        <v/>
      </c>
      <c r="G63" s="3" t="e">
        <f t="shared" si="11"/>
        <v>#VALUE!</v>
      </c>
      <c r="H63" s="116" t="e">
        <f t="shared" si="12"/>
        <v>#VALUE!</v>
      </c>
      <c r="I63" s="15"/>
    </row>
    <row r="64" spans="2:9" s="18" customFormat="1" ht="21.75" customHeight="1" x14ac:dyDescent="0.25">
      <c r="B64" s="49" t="s">
        <v>210</v>
      </c>
      <c r="C64" s="33" t="s">
        <v>211</v>
      </c>
      <c r="D64" s="32">
        <v>50</v>
      </c>
      <c r="E64" s="1"/>
      <c r="F64" s="62" t="str">
        <f t="shared" si="10"/>
        <v/>
      </c>
      <c r="G64" s="3" t="e">
        <f t="shared" si="11"/>
        <v>#VALUE!</v>
      </c>
      <c r="H64" s="116" t="e">
        <f t="shared" si="12"/>
        <v>#VALUE!</v>
      </c>
      <c r="I64" s="15"/>
    </row>
    <row r="65" spans="2:9" s="18" customFormat="1" ht="21.75" customHeight="1" x14ac:dyDescent="0.25">
      <c r="B65" s="49" t="s">
        <v>215</v>
      </c>
      <c r="C65" s="33" t="s">
        <v>212</v>
      </c>
      <c r="D65" s="32">
        <v>50</v>
      </c>
      <c r="E65" s="1"/>
      <c r="F65" s="62" t="str">
        <f t="shared" si="10"/>
        <v/>
      </c>
      <c r="G65" s="3" t="e">
        <f t="shared" si="11"/>
        <v>#VALUE!</v>
      </c>
      <c r="H65" s="116" t="e">
        <f t="shared" si="12"/>
        <v>#VALUE!</v>
      </c>
      <c r="I65" s="15"/>
    </row>
    <row r="66" spans="2:9" s="18" customFormat="1" ht="21.75" customHeight="1" x14ac:dyDescent="0.25">
      <c r="B66" s="49" t="s">
        <v>216</v>
      </c>
      <c r="C66" s="33" t="s">
        <v>213</v>
      </c>
      <c r="D66" s="32">
        <v>50</v>
      </c>
      <c r="E66" s="1"/>
      <c r="F66" s="62" t="str">
        <f t="shared" si="10"/>
        <v/>
      </c>
      <c r="G66" s="3" t="e">
        <f t="shared" si="11"/>
        <v>#VALUE!</v>
      </c>
      <c r="H66" s="116" t="e">
        <f t="shared" si="12"/>
        <v>#VALUE!</v>
      </c>
      <c r="I66" s="15"/>
    </row>
    <row r="67" spans="2:9" s="18" customFormat="1" ht="21.75" customHeight="1" x14ac:dyDescent="0.25">
      <c r="B67" s="49" t="s">
        <v>217</v>
      </c>
      <c r="C67" s="33" t="s">
        <v>214</v>
      </c>
      <c r="D67" s="32">
        <v>50</v>
      </c>
      <c r="E67" s="1"/>
      <c r="F67" s="62" t="str">
        <f t="shared" si="10"/>
        <v/>
      </c>
      <c r="G67" s="3" t="e">
        <f t="shared" si="11"/>
        <v>#VALUE!</v>
      </c>
      <c r="H67" s="116" t="e">
        <f t="shared" si="12"/>
        <v>#VALUE!</v>
      </c>
      <c r="I67" s="15"/>
    </row>
    <row r="68" spans="2:9" s="18" customFormat="1" ht="21.75" customHeight="1" x14ac:dyDescent="0.25">
      <c r="B68" s="49" t="s">
        <v>218</v>
      </c>
      <c r="C68" s="33" t="s">
        <v>117</v>
      </c>
      <c r="D68" s="32">
        <v>50</v>
      </c>
      <c r="E68" s="1"/>
      <c r="F68" s="62" t="str">
        <f t="shared" si="10"/>
        <v/>
      </c>
      <c r="G68" s="3" t="e">
        <f t="shared" si="11"/>
        <v>#VALUE!</v>
      </c>
      <c r="H68" s="116" t="e">
        <f t="shared" si="12"/>
        <v>#VALUE!</v>
      </c>
      <c r="I68" s="15"/>
    </row>
    <row r="69" spans="2:9" s="18" customFormat="1" ht="21.75" customHeight="1" x14ac:dyDescent="0.25">
      <c r="B69" s="49" t="s">
        <v>219</v>
      </c>
      <c r="C69" s="33" t="s">
        <v>220</v>
      </c>
      <c r="D69" s="32">
        <v>50</v>
      </c>
      <c r="E69" s="1"/>
      <c r="F69" s="62" t="str">
        <f t="shared" si="10"/>
        <v/>
      </c>
      <c r="G69" s="3" t="e">
        <f t="shared" si="11"/>
        <v>#VALUE!</v>
      </c>
      <c r="H69" s="116" t="e">
        <f t="shared" si="12"/>
        <v>#VALUE!</v>
      </c>
      <c r="I69" s="15"/>
    </row>
    <row r="70" spans="2:9" s="18" customFormat="1" ht="21.75" customHeight="1" x14ac:dyDescent="0.25">
      <c r="B70" s="49" t="s">
        <v>221</v>
      </c>
      <c r="C70" s="33" t="s">
        <v>222</v>
      </c>
      <c r="D70" s="32">
        <v>50</v>
      </c>
      <c r="E70" s="1"/>
      <c r="F70" s="62" t="str">
        <f t="shared" si="10"/>
        <v/>
      </c>
      <c r="G70" s="3" t="e">
        <f t="shared" si="11"/>
        <v>#VALUE!</v>
      </c>
      <c r="H70" s="116" t="e">
        <f t="shared" si="12"/>
        <v>#VALUE!</v>
      </c>
      <c r="I70" s="15"/>
    </row>
    <row r="71" spans="2:9" s="18" customFormat="1" ht="21.75" customHeight="1" x14ac:dyDescent="0.25">
      <c r="B71" s="49" t="s">
        <v>223</v>
      </c>
      <c r="C71" s="33" t="s">
        <v>224</v>
      </c>
      <c r="D71" s="32">
        <v>50</v>
      </c>
      <c r="E71" s="1"/>
      <c r="F71" s="62" t="str">
        <f t="shared" si="10"/>
        <v/>
      </c>
      <c r="G71" s="3" t="e">
        <f t="shared" si="11"/>
        <v>#VALUE!</v>
      </c>
      <c r="H71" s="116" t="e">
        <f t="shared" si="12"/>
        <v>#VALUE!</v>
      </c>
      <c r="I71" s="15"/>
    </row>
    <row r="72" spans="2:9" s="18" customFormat="1" ht="21.75" customHeight="1" x14ac:dyDescent="0.25">
      <c r="B72" s="49" t="s">
        <v>225</v>
      </c>
      <c r="C72" s="33" t="s">
        <v>226</v>
      </c>
      <c r="D72" s="32">
        <v>50</v>
      </c>
      <c r="E72" s="1"/>
      <c r="F72" s="62" t="str">
        <f t="shared" si="10"/>
        <v/>
      </c>
      <c r="G72" s="3" t="e">
        <f t="shared" si="11"/>
        <v>#VALUE!</v>
      </c>
      <c r="H72" s="116" t="e">
        <f t="shared" si="12"/>
        <v>#VALUE!</v>
      </c>
      <c r="I72" s="15"/>
    </row>
    <row r="73" spans="2:9" s="18" customFormat="1" ht="21.75" customHeight="1" x14ac:dyDescent="0.25">
      <c r="B73" s="49" t="s">
        <v>227</v>
      </c>
      <c r="C73" s="33" t="s">
        <v>118</v>
      </c>
      <c r="D73" s="32">
        <v>50</v>
      </c>
      <c r="E73" s="1"/>
      <c r="F73" s="62" t="str">
        <f t="shared" si="10"/>
        <v/>
      </c>
      <c r="G73" s="3" t="e">
        <f t="shared" si="11"/>
        <v>#VALUE!</v>
      </c>
      <c r="H73" s="116" t="e">
        <f t="shared" si="12"/>
        <v>#VALUE!</v>
      </c>
      <c r="I73" s="15"/>
    </row>
    <row r="74" spans="2:9" s="18" customFormat="1" ht="21.75" customHeight="1" x14ac:dyDescent="0.25">
      <c r="B74" s="49" t="s">
        <v>228</v>
      </c>
      <c r="C74" s="33" t="s">
        <v>231</v>
      </c>
      <c r="D74" s="32">
        <v>50</v>
      </c>
      <c r="E74" s="1"/>
      <c r="F74" s="62" t="str">
        <f t="shared" si="10"/>
        <v/>
      </c>
      <c r="G74" s="3" t="e">
        <f t="shared" si="11"/>
        <v>#VALUE!</v>
      </c>
      <c r="H74" s="116" t="e">
        <f t="shared" si="12"/>
        <v>#VALUE!</v>
      </c>
      <c r="I74" s="15"/>
    </row>
    <row r="75" spans="2:9" s="18" customFormat="1" ht="21.75" customHeight="1" x14ac:dyDescent="0.25">
      <c r="B75" s="49" t="s">
        <v>229</v>
      </c>
      <c r="C75" s="33" t="s">
        <v>230</v>
      </c>
      <c r="D75" s="32">
        <v>50</v>
      </c>
      <c r="E75" s="1"/>
      <c r="F75" s="62" t="str">
        <f t="shared" si="10"/>
        <v/>
      </c>
      <c r="G75" s="3" t="e">
        <f t="shared" si="11"/>
        <v>#VALUE!</v>
      </c>
      <c r="H75" s="116" t="e">
        <f t="shared" si="12"/>
        <v>#VALUE!</v>
      </c>
      <c r="I75" s="15"/>
    </row>
    <row r="76" spans="2:9" s="18" customFormat="1" ht="21.75" customHeight="1" x14ac:dyDescent="0.25">
      <c r="B76" s="49" t="s">
        <v>232</v>
      </c>
      <c r="C76" s="33" t="s">
        <v>233</v>
      </c>
      <c r="D76" s="32">
        <v>50</v>
      </c>
      <c r="E76" s="1"/>
      <c r="F76" s="62" t="str">
        <f t="shared" si="10"/>
        <v/>
      </c>
      <c r="G76" s="3" t="e">
        <f t="shared" si="11"/>
        <v>#VALUE!</v>
      </c>
      <c r="H76" s="116" t="e">
        <f t="shared" si="12"/>
        <v>#VALUE!</v>
      </c>
      <c r="I76" s="15"/>
    </row>
    <row r="77" spans="2:9" s="18" customFormat="1" ht="21.75" customHeight="1" x14ac:dyDescent="0.25">
      <c r="B77" s="49" t="s">
        <v>234</v>
      </c>
      <c r="C77" s="33" t="s">
        <v>235</v>
      </c>
      <c r="D77" s="32">
        <v>50</v>
      </c>
      <c r="E77" s="1"/>
      <c r="F77" s="62" t="str">
        <f t="shared" si="10"/>
        <v/>
      </c>
      <c r="G77" s="3" t="e">
        <f t="shared" si="11"/>
        <v>#VALUE!</v>
      </c>
      <c r="H77" s="116" t="e">
        <f t="shared" si="12"/>
        <v>#VALUE!</v>
      </c>
      <c r="I77" s="15"/>
    </row>
    <row r="78" spans="2:9" s="18" customFormat="1" ht="28.5" customHeight="1" x14ac:dyDescent="0.25">
      <c r="B78" s="49" t="s">
        <v>236</v>
      </c>
      <c r="C78" s="33" t="s">
        <v>130</v>
      </c>
      <c r="D78" s="32">
        <v>25</v>
      </c>
      <c r="E78" s="1"/>
      <c r="F78" s="62" t="str">
        <f t="shared" si="10"/>
        <v/>
      </c>
      <c r="G78" s="3" t="e">
        <f t="shared" si="11"/>
        <v>#VALUE!</v>
      </c>
      <c r="H78" s="116" t="e">
        <f t="shared" si="12"/>
        <v>#VALUE!</v>
      </c>
      <c r="I78" s="15" t="str">
        <f>IF(F78&lt;=0, "kortingspercentage van 0 of negatieve waarde niet toegestaan", "")</f>
        <v/>
      </c>
    </row>
    <row r="79" spans="2:9" s="18" customFormat="1" ht="28.5" customHeight="1" x14ac:dyDescent="0.25">
      <c r="B79" s="49" t="s">
        <v>236</v>
      </c>
      <c r="C79" s="33" t="s">
        <v>237</v>
      </c>
      <c r="D79" s="32">
        <v>25</v>
      </c>
      <c r="E79" s="1"/>
      <c r="F79" s="62" t="str">
        <f t="shared" si="10"/>
        <v/>
      </c>
      <c r="G79" s="3" t="e">
        <f t="shared" si="11"/>
        <v>#VALUE!</v>
      </c>
      <c r="H79" s="116" t="e">
        <f t="shared" si="12"/>
        <v>#VALUE!</v>
      </c>
      <c r="I79" s="15"/>
    </row>
    <row r="80" spans="2:9" s="18" customFormat="1" ht="28.5" customHeight="1" x14ac:dyDescent="0.25">
      <c r="B80" s="49" t="s">
        <v>238</v>
      </c>
      <c r="C80" s="33" t="s">
        <v>239</v>
      </c>
      <c r="D80" s="32">
        <v>25</v>
      </c>
      <c r="E80" s="1"/>
      <c r="F80" s="62" t="str">
        <f t="shared" si="10"/>
        <v/>
      </c>
      <c r="G80" s="3" t="e">
        <f t="shared" si="11"/>
        <v>#VALUE!</v>
      </c>
      <c r="H80" s="116" t="e">
        <f t="shared" si="12"/>
        <v>#VALUE!</v>
      </c>
      <c r="I80" s="15"/>
    </row>
    <row r="81" spans="2:9" s="18" customFormat="1" ht="28.5" customHeight="1" thickBot="1" x14ac:dyDescent="0.3">
      <c r="B81" s="50" t="s">
        <v>240</v>
      </c>
      <c r="C81" s="39" t="s">
        <v>241</v>
      </c>
      <c r="D81" s="48">
        <v>25</v>
      </c>
      <c r="E81" s="2"/>
      <c r="F81" s="20" t="str">
        <f t="shared" si="10"/>
        <v/>
      </c>
      <c r="G81" s="4" t="e">
        <f t="shared" si="11"/>
        <v>#VALUE!</v>
      </c>
      <c r="H81" s="118" t="e">
        <f t="shared" si="12"/>
        <v>#VALUE!</v>
      </c>
      <c r="I81" s="15"/>
    </row>
    <row r="82" spans="2:9" s="41" customFormat="1" ht="15" customHeight="1" thickBot="1" x14ac:dyDescent="0.25">
      <c r="C82" s="42"/>
      <c r="D82" s="52"/>
      <c r="E82" s="53"/>
      <c r="F82" s="54"/>
      <c r="G82" s="53"/>
      <c r="H82" s="121"/>
      <c r="I82" s="43"/>
    </row>
    <row r="83" spans="2:9" s="11" customFormat="1" ht="15" customHeight="1" thickBot="1" x14ac:dyDescent="0.25">
      <c r="B83" s="55" t="s">
        <v>103</v>
      </c>
      <c r="C83" s="34"/>
      <c r="D83" s="34"/>
      <c r="E83" s="34"/>
      <c r="F83" s="34"/>
      <c r="G83" s="35"/>
      <c r="H83" s="122"/>
    </row>
    <row r="84" spans="2:9" ht="15" customHeight="1" x14ac:dyDescent="0.2">
      <c r="B84" s="13" t="s">
        <v>39</v>
      </c>
      <c r="C84" s="14" t="s">
        <v>167</v>
      </c>
      <c r="D84" s="82">
        <v>75</v>
      </c>
      <c r="E84" s="88"/>
      <c r="F84" s="91" t="s">
        <v>199</v>
      </c>
      <c r="G84" s="101" t="e">
        <f>E84*(1-F84)</f>
        <v>#VALUE!</v>
      </c>
      <c r="H84" s="97" t="e">
        <f>D84*G84</f>
        <v>#VALUE!</v>
      </c>
      <c r="I84" s="15" t="str">
        <f>IF(F84&lt;=0, "kortingspercentage van 0 of negatieve waarde niet toegestaan", "")</f>
        <v/>
      </c>
    </row>
    <row r="85" spans="2:9" ht="15" customHeight="1" x14ac:dyDescent="0.2">
      <c r="B85" s="36"/>
      <c r="C85" s="16" t="s">
        <v>168</v>
      </c>
      <c r="D85" s="83"/>
      <c r="E85" s="89"/>
      <c r="F85" s="92"/>
      <c r="G85" s="102"/>
      <c r="H85" s="98"/>
    </row>
    <row r="86" spans="2:9" ht="15" customHeight="1" x14ac:dyDescent="0.2">
      <c r="B86" s="36"/>
      <c r="C86" s="16" t="s">
        <v>169</v>
      </c>
      <c r="D86" s="84"/>
      <c r="E86" s="90"/>
      <c r="F86" s="93"/>
      <c r="G86" s="103"/>
      <c r="H86" s="99"/>
    </row>
    <row r="87" spans="2:9" s="18" customFormat="1" ht="21.75" customHeight="1" x14ac:dyDescent="0.25">
      <c r="B87" s="49" t="s">
        <v>40</v>
      </c>
      <c r="C87" s="32" t="s">
        <v>170</v>
      </c>
      <c r="D87" s="32">
        <v>25</v>
      </c>
      <c r="E87" s="1"/>
      <c r="F87" s="62" t="str">
        <f t="shared" ref="F87:F103" si="14">IF(E87="","",1-(G87/E87))</f>
        <v/>
      </c>
      <c r="G87" s="3" t="e">
        <f t="shared" ref="G87:G103" si="15">E87*(1-F87)</f>
        <v>#VALUE!</v>
      </c>
      <c r="H87" s="116" t="e">
        <f t="shared" ref="H87:H103" si="16">D87*G87</f>
        <v>#VALUE!</v>
      </c>
      <c r="I87" s="15" t="str">
        <f>IF(F87&lt;=0, "kortingspercentage van 0 of negatieve waarde niet toegestaan", "")</f>
        <v/>
      </c>
    </row>
    <row r="88" spans="2:9" s="18" customFormat="1" ht="22.5" customHeight="1" x14ac:dyDescent="0.25">
      <c r="B88" s="49" t="s">
        <v>41</v>
      </c>
      <c r="C88" s="33" t="s">
        <v>171</v>
      </c>
      <c r="D88" s="32">
        <v>10</v>
      </c>
      <c r="E88" s="1"/>
      <c r="F88" s="62" t="str">
        <f t="shared" si="14"/>
        <v/>
      </c>
      <c r="G88" s="3" t="e">
        <f t="shared" si="15"/>
        <v>#VALUE!</v>
      </c>
      <c r="H88" s="116" t="e">
        <f t="shared" si="16"/>
        <v>#VALUE!</v>
      </c>
      <c r="I88" s="15" t="str">
        <f>IF(F88&lt;=0, "kortingspercentage van 0 of negatieve waarde niet toegestaan", "")</f>
        <v/>
      </c>
    </row>
    <row r="89" spans="2:9" s="18" customFormat="1" ht="21.75" customHeight="1" x14ac:dyDescent="0.25">
      <c r="B89" s="49" t="s">
        <v>42</v>
      </c>
      <c r="C89" s="32" t="s">
        <v>172</v>
      </c>
      <c r="D89" s="32">
        <v>25</v>
      </c>
      <c r="E89" s="1"/>
      <c r="F89" s="62" t="str">
        <f t="shared" si="14"/>
        <v/>
      </c>
      <c r="G89" s="3" t="e">
        <f t="shared" si="15"/>
        <v>#VALUE!</v>
      </c>
      <c r="H89" s="116" t="e">
        <f t="shared" si="16"/>
        <v>#VALUE!</v>
      </c>
      <c r="I89" s="15" t="str">
        <f>IF(F89&lt;=0, "kortingspercentage van 0 of negatieve waarde niet toegestaan", "")</f>
        <v/>
      </c>
    </row>
    <row r="90" spans="2:9" s="18" customFormat="1" ht="21.75" customHeight="1" x14ac:dyDescent="0.25">
      <c r="B90" s="49" t="s">
        <v>43</v>
      </c>
      <c r="C90" s="32" t="s">
        <v>173</v>
      </c>
      <c r="D90" s="32">
        <v>10</v>
      </c>
      <c r="E90" s="1"/>
      <c r="F90" s="62" t="str">
        <f t="shared" si="14"/>
        <v/>
      </c>
      <c r="G90" s="3" t="e">
        <f t="shared" si="15"/>
        <v>#VALUE!</v>
      </c>
      <c r="H90" s="116" t="e">
        <f t="shared" si="16"/>
        <v>#VALUE!</v>
      </c>
      <c r="I90" s="15" t="str">
        <f>IF(F90&lt;=0, "kortingspercentage van 0 of negatieve waarde niet toegestaan", "")</f>
        <v/>
      </c>
    </row>
    <row r="91" spans="2:9" s="18" customFormat="1" ht="28.5" customHeight="1" x14ac:dyDescent="0.25">
      <c r="B91" s="49" t="s">
        <v>44</v>
      </c>
      <c r="C91" s="33" t="s">
        <v>174</v>
      </c>
      <c r="D91" s="32">
        <v>10</v>
      </c>
      <c r="E91" s="1"/>
      <c r="F91" s="62" t="str">
        <f t="shared" si="14"/>
        <v/>
      </c>
      <c r="G91" s="3" t="e">
        <f t="shared" si="15"/>
        <v>#VALUE!</v>
      </c>
      <c r="H91" s="116" t="e">
        <f t="shared" si="16"/>
        <v>#VALUE!</v>
      </c>
      <c r="I91" s="15" t="str">
        <f>IF(F91&lt;=0, "kortingspercentage van 0 of negatieve waarde niet toegestaan", "")</f>
        <v/>
      </c>
    </row>
    <row r="92" spans="2:9" s="18" customFormat="1" ht="21.75" customHeight="1" x14ac:dyDescent="0.25">
      <c r="B92" s="49" t="s">
        <v>104</v>
      </c>
      <c r="C92" s="32" t="s">
        <v>134</v>
      </c>
      <c r="D92" s="32">
        <v>15</v>
      </c>
      <c r="E92" s="1"/>
      <c r="F92" s="62" t="str">
        <f t="shared" si="14"/>
        <v/>
      </c>
      <c r="G92" s="3" t="e">
        <f t="shared" si="15"/>
        <v>#VALUE!</v>
      </c>
      <c r="H92" s="116" t="e">
        <f t="shared" si="16"/>
        <v>#VALUE!</v>
      </c>
      <c r="I92" s="15"/>
    </row>
    <row r="93" spans="2:9" s="18" customFormat="1" ht="21.75" customHeight="1" x14ac:dyDescent="0.25">
      <c r="B93" s="49" t="s">
        <v>105</v>
      </c>
      <c r="C93" s="32" t="s">
        <v>187</v>
      </c>
      <c r="D93" s="32">
        <v>10</v>
      </c>
      <c r="E93" s="1"/>
      <c r="F93" s="62" t="str">
        <f t="shared" si="14"/>
        <v/>
      </c>
      <c r="G93" s="3" t="e">
        <f t="shared" si="15"/>
        <v>#VALUE!</v>
      </c>
      <c r="H93" s="116" t="e">
        <f t="shared" si="16"/>
        <v>#VALUE!</v>
      </c>
      <c r="I93" s="15"/>
    </row>
    <row r="94" spans="2:9" s="18" customFormat="1" ht="21.75" customHeight="1" x14ac:dyDescent="0.25">
      <c r="B94" s="49" t="s">
        <v>106</v>
      </c>
      <c r="C94" s="33" t="s">
        <v>175</v>
      </c>
      <c r="D94" s="32">
        <v>10</v>
      </c>
      <c r="E94" s="1"/>
      <c r="F94" s="62" t="str">
        <f t="shared" si="14"/>
        <v/>
      </c>
      <c r="G94" s="3" t="e">
        <f t="shared" si="15"/>
        <v>#VALUE!</v>
      </c>
      <c r="H94" s="116" t="e">
        <f t="shared" si="16"/>
        <v>#VALUE!</v>
      </c>
      <c r="I94" s="15"/>
    </row>
    <row r="95" spans="2:9" s="18" customFormat="1" ht="21.75" customHeight="1" x14ac:dyDescent="0.25">
      <c r="B95" s="49" t="s">
        <v>107</v>
      </c>
      <c r="C95" s="32" t="s">
        <v>176</v>
      </c>
      <c r="D95" s="32">
        <v>25</v>
      </c>
      <c r="E95" s="1"/>
      <c r="F95" s="62" t="str">
        <f t="shared" si="14"/>
        <v/>
      </c>
      <c r="G95" s="3" t="e">
        <f t="shared" si="15"/>
        <v>#VALUE!</v>
      </c>
      <c r="H95" s="116" t="e">
        <f t="shared" si="16"/>
        <v>#VALUE!</v>
      </c>
      <c r="I95" s="15"/>
    </row>
    <row r="96" spans="2:9" s="18" customFormat="1" ht="21.75" customHeight="1" x14ac:dyDescent="0.25">
      <c r="B96" s="49" t="s">
        <v>108</v>
      </c>
      <c r="C96" s="32" t="s">
        <v>177</v>
      </c>
      <c r="D96" s="32">
        <v>25</v>
      </c>
      <c r="E96" s="1"/>
      <c r="F96" s="62" t="str">
        <f t="shared" si="14"/>
        <v/>
      </c>
      <c r="G96" s="3" t="e">
        <f t="shared" si="15"/>
        <v>#VALUE!</v>
      </c>
      <c r="H96" s="116" t="e">
        <f t="shared" si="16"/>
        <v>#VALUE!</v>
      </c>
      <c r="I96" s="15"/>
    </row>
    <row r="97" spans="2:9" s="18" customFormat="1" ht="21.75" customHeight="1" x14ac:dyDescent="0.25">
      <c r="B97" s="49" t="s">
        <v>109</v>
      </c>
      <c r="C97" s="32" t="s">
        <v>178</v>
      </c>
      <c r="D97" s="32">
        <v>25</v>
      </c>
      <c r="E97" s="1"/>
      <c r="F97" s="62" t="str">
        <f t="shared" si="14"/>
        <v/>
      </c>
      <c r="G97" s="3" t="e">
        <f t="shared" si="15"/>
        <v>#VALUE!</v>
      </c>
      <c r="H97" s="116" t="e">
        <f t="shared" si="16"/>
        <v>#VALUE!</v>
      </c>
      <c r="I97" s="15"/>
    </row>
    <row r="98" spans="2:9" s="18" customFormat="1" ht="21.75" customHeight="1" x14ac:dyDescent="0.25">
      <c r="B98" s="64" t="s">
        <v>110</v>
      </c>
      <c r="C98" s="63" t="s">
        <v>179</v>
      </c>
      <c r="D98" s="32">
        <v>25</v>
      </c>
      <c r="E98" s="1"/>
      <c r="F98" s="62" t="str">
        <f t="shared" si="14"/>
        <v/>
      </c>
      <c r="G98" s="3" t="e">
        <f t="shared" si="15"/>
        <v>#VALUE!</v>
      </c>
      <c r="H98" s="116" t="e">
        <f t="shared" si="16"/>
        <v>#VALUE!</v>
      </c>
      <c r="I98" s="15"/>
    </row>
    <row r="99" spans="2:9" s="18" customFormat="1" ht="21.75" customHeight="1" x14ac:dyDescent="0.25">
      <c r="B99" s="37" t="s">
        <v>111</v>
      </c>
      <c r="C99" s="32" t="s">
        <v>180</v>
      </c>
      <c r="D99" s="32">
        <v>25</v>
      </c>
      <c r="E99" s="1"/>
      <c r="F99" s="62" t="str">
        <f t="shared" si="14"/>
        <v/>
      </c>
      <c r="G99" s="3" t="e">
        <f t="shared" si="15"/>
        <v>#VALUE!</v>
      </c>
      <c r="H99" s="116" t="e">
        <f t="shared" si="16"/>
        <v>#VALUE!</v>
      </c>
      <c r="I99" s="15"/>
    </row>
    <row r="100" spans="2:9" s="18" customFormat="1" ht="21.75" customHeight="1" x14ac:dyDescent="0.25">
      <c r="B100" s="57" t="s">
        <v>112</v>
      </c>
      <c r="C100" s="69" t="s">
        <v>181</v>
      </c>
      <c r="D100" s="32">
        <v>25</v>
      </c>
      <c r="E100" s="1"/>
      <c r="F100" s="62" t="str">
        <f t="shared" si="14"/>
        <v/>
      </c>
      <c r="G100" s="3" t="e">
        <f t="shared" si="15"/>
        <v>#VALUE!</v>
      </c>
      <c r="H100" s="116" t="e">
        <f t="shared" si="16"/>
        <v>#VALUE!</v>
      </c>
      <c r="I100" s="15"/>
    </row>
    <row r="101" spans="2:9" s="18" customFormat="1" ht="21.75" customHeight="1" x14ac:dyDescent="0.25">
      <c r="B101" s="37" t="s">
        <v>184</v>
      </c>
      <c r="C101" s="32" t="s">
        <v>182</v>
      </c>
      <c r="D101" s="32">
        <v>25</v>
      </c>
      <c r="E101" s="1"/>
      <c r="F101" s="62" t="str">
        <f t="shared" si="14"/>
        <v/>
      </c>
      <c r="G101" s="3" t="e">
        <f t="shared" si="15"/>
        <v>#VALUE!</v>
      </c>
      <c r="H101" s="116" t="e">
        <f t="shared" si="16"/>
        <v>#VALUE!</v>
      </c>
      <c r="I101" s="15"/>
    </row>
    <row r="102" spans="2:9" s="18" customFormat="1" ht="21.75" customHeight="1" x14ac:dyDescent="0.25">
      <c r="B102" s="57" t="s">
        <v>185</v>
      </c>
      <c r="C102" s="32" t="s">
        <v>188</v>
      </c>
      <c r="D102" s="32">
        <v>75</v>
      </c>
      <c r="E102" s="1"/>
      <c r="F102" s="62" t="str">
        <f t="shared" si="14"/>
        <v/>
      </c>
      <c r="G102" s="3" t="e">
        <f t="shared" si="15"/>
        <v>#VALUE!</v>
      </c>
      <c r="H102" s="116" t="e">
        <f t="shared" si="16"/>
        <v>#VALUE!</v>
      </c>
      <c r="I102" s="15"/>
    </row>
    <row r="103" spans="2:9" s="18" customFormat="1" ht="21.75" customHeight="1" thickBot="1" x14ac:dyDescent="0.3">
      <c r="B103" s="38" t="s">
        <v>186</v>
      </c>
      <c r="C103" s="48" t="s">
        <v>183</v>
      </c>
      <c r="D103" s="48">
        <v>25</v>
      </c>
      <c r="E103" s="2"/>
      <c r="F103" s="20" t="str">
        <f t="shared" si="14"/>
        <v/>
      </c>
      <c r="G103" s="4" t="e">
        <f t="shared" si="15"/>
        <v>#VALUE!</v>
      </c>
      <c r="H103" s="118" t="e">
        <f t="shared" si="16"/>
        <v>#VALUE!</v>
      </c>
      <c r="I103" s="15"/>
    </row>
    <row r="104" spans="2:9" ht="15" customHeight="1" thickBot="1" x14ac:dyDescent="0.25">
      <c r="B104" s="27"/>
      <c r="C104" s="6"/>
      <c r="D104" s="6"/>
      <c r="E104" s="26"/>
      <c r="F104" s="6"/>
      <c r="G104" s="6"/>
      <c r="H104" s="112"/>
    </row>
    <row r="105" spans="2:9" s="11" customFormat="1" ht="15" customHeight="1" thickBot="1" x14ac:dyDescent="0.25">
      <c r="B105" s="55" t="s">
        <v>113</v>
      </c>
      <c r="C105" s="34"/>
      <c r="D105" s="34"/>
      <c r="E105" s="34"/>
      <c r="F105" s="34"/>
      <c r="G105" s="35"/>
      <c r="H105" s="122"/>
    </row>
    <row r="106" spans="2:9" s="18" customFormat="1" ht="21.75" customHeight="1" x14ac:dyDescent="0.25">
      <c r="B106" s="37" t="s">
        <v>46</v>
      </c>
      <c r="C106" s="40" t="s">
        <v>45</v>
      </c>
      <c r="D106" s="17">
        <v>100</v>
      </c>
      <c r="E106" s="1"/>
      <c r="F106" s="62" t="str">
        <f t="shared" ref="F106:F107" si="17">IF(E106="","",1-(G106/E106))</f>
        <v/>
      </c>
      <c r="G106" s="3" t="e">
        <f t="shared" ref="G106:G107" si="18">E106*(1-F106)</f>
        <v>#VALUE!</v>
      </c>
      <c r="H106" s="116" t="e">
        <f t="shared" ref="H106:H107" si="19">D106*G106</f>
        <v>#VALUE!</v>
      </c>
      <c r="I106" s="15" t="str">
        <f>IF(F106&lt;=0, "kortingspercentage van 0 of negatieve waarde niet toegestaan", "")</f>
        <v/>
      </c>
    </row>
    <row r="107" spans="2:9" ht="21.75" customHeight="1" thickBot="1" x14ac:dyDescent="0.25">
      <c r="B107" s="50" t="s">
        <v>47</v>
      </c>
      <c r="C107" s="39" t="s">
        <v>114</v>
      </c>
      <c r="D107" s="48">
        <v>50</v>
      </c>
      <c r="E107" s="2"/>
      <c r="F107" s="20" t="str">
        <f t="shared" si="17"/>
        <v/>
      </c>
      <c r="G107" s="4" t="e">
        <f t="shared" si="18"/>
        <v>#VALUE!</v>
      </c>
      <c r="H107" s="118" t="e">
        <f t="shared" si="19"/>
        <v>#VALUE!</v>
      </c>
      <c r="I107" s="15" t="str">
        <f>IF(F107&lt;=0, "kortingspercentage van 0 of negatieve waarde niet toegestaan", "")</f>
        <v/>
      </c>
    </row>
    <row r="108" spans="2:9" ht="15" customHeight="1" x14ac:dyDescent="0.2">
      <c r="B108" s="27"/>
      <c r="C108" s="6"/>
      <c r="D108" s="6"/>
      <c r="E108" s="26"/>
      <c r="F108" s="6"/>
      <c r="G108" s="6"/>
      <c r="H108" s="112"/>
    </row>
    <row r="109" spans="2:9" ht="15" customHeight="1" x14ac:dyDescent="0.2">
      <c r="B109" s="27"/>
      <c r="C109" s="6"/>
      <c r="D109" s="6"/>
      <c r="E109" s="26"/>
      <c r="F109" s="6"/>
      <c r="G109" s="6"/>
      <c r="H109" s="112"/>
    </row>
    <row r="110" spans="2:9" ht="15" customHeight="1" thickBot="1" x14ac:dyDescent="0.25">
      <c r="C110" s="6"/>
      <c r="E110" s="6" t="s">
        <v>8</v>
      </c>
      <c r="F110" s="6" t="s">
        <v>5</v>
      </c>
      <c r="G110" s="6"/>
      <c r="H110" s="112"/>
    </row>
    <row r="111" spans="2:9" ht="12.75" x14ac:dyDescent="0.2">
      <c r="B111" s="28"/>
      <c r="C111" s="73" t="s">
        <v>16</v>
      </c>
      <c r="D111" s="29"/>
      <c r="E111" s="75">
        <v>25000</v>
      </c>
      <c r="F111" s="77"/>
      <c r="G111" s="6"/>
      <c r="H111" s="123">
        <f>E111*(1-F111)</f>
        <v>25000</v>
      </c>
    </row>
    <row r="112" spans="2:9" ht="29.25" customHeight="1" thickBot="1" x14ac:dyDescent="0.25">
      <c r="B112" s="30"/>
      <c r="C112" s="74"/>
      <c r="D112" s="31"/>
      <c r="E112" s="76"/>
      <c r="F112" s="78"/>
      <c r="G112" s="6"/>
      <c r="H112" s="124"/>
    </row>
    <row r="113" spans="2:9" ht="15" customHeight="1" thickBot="1" x14ac:dyDescent="0.25">
      <c r="C113" s="6"/>
      <c r="E113" s="6"/>
      <c r="F113" s="6"/>
      <c r="G113" s="6"/>
      <c r="H113" s="112"/>
    </row>
    <row r="114" spans="2:9" ht="12.75" x14ac:dyDescent="0.2">
      <c r="B114" s="28"/>
      <c r="C114" s="73" t="s">
        <v>242</v>
      </c>
      <c r="D114" s="29"/>
      <c r="E114" s="75">
        <v>45000</v>
      </c>
      <c r="F114" s="77"/>
      <c r="G114" s="6"/>
      <c r="H114" s="123">
        <f>E114*(1-F114)</f>
        <v>45000</v>
      </c>
    </row>
    <row r="115" spans="2:9" ht="29.25" customHeight="1" thickBot="1" x14ac:dyDescent="0.25">
      <c r="B115" s="30"/>
      <c r="C115" s="74"/>
      <c r="D115" s="31"/>
      <c r="E115" s="76"/>
      <c r="F115" s="78"/>
      <c r="G115" s="6"/>
      <c r="H115" s="124"/>
    </row>
    <row r="116" spans="2:9" ht="15" customHeight="1" x14ac:dyDescent="0.2">
      <c r="C116" s="6"/>
      <c r="E116" s="6"/>
      <c r="F116" s="6"/>
      <c r="G116" s="6"/>
      <c r="H116" s="112"/>
    </row>
    <row r="117" spans="2:9" s="61" customFormat="1" ht="23.25" customHeight="1" x14ac:dyDescent="0.25">
      <c r="B117" s="59" t="s">
        <v>77</v>
      </c>
      <c r="C117" s="60"/>
      <c r="D117" s="60"/>
      <c r="E117" s="60"/>
      <c r="F117" s="60"/>
      <c r="G117" s="60"/>
      <c r="H117" s="125" t="e">
        <f>SUM(H6:H112)</f>
        <v>#VALUE!</v>
      </c>
    </row>
    <row r="118" spans="2:9" ht="15" customHeight="1" thickBot="1" x14ac:dyDescent="0.25">
      <c r="B118" s="27"/>
      <c r="C118" s="6"/>
      <c r="D118" s="6"/>
      <c r="E118" s="26"/>
      <c r="F118" s="6"/>
      <c r="G118" s="6"/>
      <c r="H118" s="112"/>
    </row>
    <row r="119" spans="2:9" s="11" customFormat="1" ht="15" customHeight="1" thickBot="1" x14ac:dyDescent="0.3">
      <c r="B119" s="79" t="s">
        <v>76</v>
      </c>
      <c r="C119" s="80"/>
      <c r="D119" s="80"/>
      <c r="E119" s="80"/>
      <c r="F119" s="80"/>
      <c r="G119" s="80"/>
      <c r="H119" s="81"/>
    </row>
    <row r="120" spans="2:9" ht="15" customHeight="1" thickBot="1" x14ac:dyDescent="0.25">
      <c r="B120" s="27"/>
      <c r="C120" s="6"/>
      <c r="D120" s="6"/>
      <c r="E120" s="26"/>
      <c r="F120" s="6"/>
      <c r="G120" s="6"/>
      <c r="H120" s="112"/>
    </row>
    <row r="121" spans="2:9" s="11" customFormat="1" ht="15" customHeight="1" x14ac:dyDescent="0.2">
      <c r="B121" s="56" t="s">
        <v>119</v>
      </c>
      <c r="C121" s="44"/>
      <c r="D121" s="44"/>
      <c r="E121" s="44"/>
      <c r="F121" s="44"/>
      <c r="G121" s="45"/>
      <c r="H121" s="114"/>
    </row>
    <row r="122" spans="2:9" s="18" customFormat="1" ht="45.75" customHeight="1" x14ac:dyDescent="0.25">
      <c r="B122" s="49" t="s">
        <v>48</v>
      </c>
      <c r="C122" s="33" t="s">
        <v>190</v>
      </c>
      <c r="D122" s="32">
        <v>1000</v>
      </c>
      <c r="E122" s="1"/>
      <c r="F122" s="62" t="str">
        <f t="shared" ref="F122" si="20">IF(E122="","",1-(G122/E122))</f>
        <v/>
      </c>
      <c r="G122" s="3" t="e">
        <f t="shared" ref="G122" si="21">E122*(1-F122)</f>
        <v>#VALUE!</v>
      </c>
      <c r="H122" s="116" t="e">
        <f t="shared" ref="H122" si="22">D122*G122</f>
        <v>#VALUE!</v>
      </c>
      <c r="I122" s="15" t="str">
        <f>IF(F122&lt;=0, "kortingspercentage van 0 of negatieve waarde niet toegestaan", "")</f>
        <v/>
      </c>
    </row>
    <row r="123" spans="2:9" ht="21.75" customHeight="1" x14ac:dyDescent="0.2">
      <c r="B123" s="49" t="s">
        <v>49</v>
      </c>
      <c r="C123" s="33" t="s">
        <v>51</v>
      </c>
      <c r="D123" s="32">
        <v>500</v>
      </c>
      <c r="E123" s="1"/>
      <c r="F123" s="62" t="str">
        <f t="shared" ref="F123:F124" si="23">IF(E123="","",1-(G123/E123))</f>
        <v/>
      </c>
      <c r="G123" s="3" t="e">
        <f t="shared" ref="G123:G124" si="24">E123*(1-F123)</f>
        <v>#VALUE!</v>
      </c>
      <c r="H123" s="116" t="e">
        <f t="shared" ref="H123:H124" si="25">D123*G123</f>
        <v>#VALUE!</v>
      </c>
      <c r="I123" s="15" t="str">
        <f t="shared" ref="I123" si="26">IF(F123&lt;=0, "kortingspercentage van 0 of negatieve waarde niet toegestaan", "")</f>
        <v/>
      </c>
    </row>
    <row r="124" spans="2:9" ht="21.75" customHeight="1" thickBot="1" x14ac:dyDescent="0.25">
      <c r="B124" s="50" t="s">
        <v>50</v>
      </c>
      <c r="C124" s="39" t="s">
        <v>189</v>
      </c>
      <c r="D124" s="48">
        <v>500</v>
      </c>
      <c r="E124" s="2"/>
      <c r="F124" s="20" t="str">
        <f t="shared" si="23"/>
        <v/>
      </c>
      <c r="G124" s="4" t="e">
        <f t="shared" si="24"/>
        <v>#VALUE!</v>
      </c>
      <c r="H124" s="118" t="e">
        <f t="shared" si="25"/>
        <v>#VALUE!</v>
      </c>
      <c r="I124" s="15"/>
    </row>
    <row r="125" spans="2:9" ht="15" customHeight="1" thickBot="1" x14ac:dyDescent="0.25">
      <c r="B125" s="27"/>
      <c r="C125" s="6"/>
      <c r="D125" s="6"/>
      <c r="E125" s="26"/>
      <c r="F125" s="6"/>
      <c r="G125" s="6"/>
      <c r="H125" s="112"/>
    </row>
    <row r="126" spans="2:9" s="11" customFormat="1" ht="15" customHeight="1" thickBot="1" x14ac:dyDescent="0.25">
      <c r="B126" s="55" t="s">
        <v>120</v>
      </c>
      <c r="C126" s="34"/>
      <c r="D126" s="34"/>
      <c r="E126" s="34"/>
      <c r="F126" s="34"/>
      <c r="G126" s="35"/>
      <c r="H126" s="122"/>
    </row>
    <row r="127" spans="2:9" s="11" customFormat="1" ht="15" customHeight="1" x14ac:dyDescent="0.2">
      <c r="B127" s="68" t="s">
        <v>122</v>
      </c>
      <c r="C127" s="65"/>
      <c r="D127" s="65"/>
      <c r="E127" s="65"/>
      <c r="F127" s="66"/>
      <c r="G127" s="67"/>
      <c r="H127" s="126"/>
    </row>
    <row r="128" spans="2:9" s="18" customFormat="1" ht="21.75" customHeight="1" x14ac:dyDescent="0.25">
      <c r="B128" s="49" t="s">
        <v>52</v>
      </c>
      <c r="C128" s="33" t="s">
        <v>53</v>
      </c>
      <c r="D128" s="32">
        <v>500</v>
      </c>
      <c r="E128" s="1"/>
      <c r="F128" s="62" t="str">
        <f t="shared" ref="F128:F130" si="27">IF(E128="","",1-(G128/E128))</f>
        <v/>
      </c>
      <c r="G128" s="3" t="e">
        <f t="shared" ref="G128:G130" si="28">E128*(1-F128)</f>
        <v>#VALUE!</v>
      </c>
      <c r="H128" s="116" t="e">
        <f t="shared" ref="H128:H130" si="29">D128*G128</f>
        <v>#VALUE!</v>
      </c>
      <c r="I128" s="15" t="str">
        <f>IF(F128&lt;=0, "kortingspercentage van 0 of negatieve waarde niet toegestaan", "")</f>
        <v/>
      </c>
    </row>
    <row r="129" spans="2:9" ht="25.5" customHeight="1" x14ac:dyDescent="0.2">
      <c r="B129" s="49" t="s">
        <v>54</v>
      </c>
      <c r="C129" s="33" t="s">
        <v>121</v>
      </c>
      <c r="D129" s="32">
        <v>500</v>
      </c>
      <c r="E129" s="1"/>
      <c r="F129" s="62" t="str">
        <f t="shared" si="27"/>
        <v/>
      </c>
      <c r="G129" s="3" t="e">
        <f t="shared" si="28"/>
        <v>#VALUE!</v>
      </c>
      <c r="H129" s="116" t="e">
        <f t="shared" si="29"/>
        <v>#VALUE!</v>
      </c>
      <c r="I129" s="15" t="str">
        <f>IF(F129&lt;=0, "kortingspercentage van 0 of negatieve waarde niet toegestaan", "")</f>
        <v/>
      </c>
    </row>
    <row r="130" spans="2:9" ht="30" customHeight="1" x14ac:dyDescent="0.2">
      <c r="B130" s="49" t="s">
        <v>55</v>
      </c>
      <c r="C130" s="33" t="s">
        <v>123</v>
      </c>
      <c r="D130" s="32">
        <v>250</v>
      </c>
      <c r="E130" s="1"/>
      <c r="F130" s="62" t="str">
        <f t="shared" si="27"/>
        <v/>
      </c>
      <c r="G130" s="3" t="e">
        <f t="shared" si="28"/>
        <v>#VALUE!</v>
      </c>
      <c r="H130" s="116" t="e">
        <f t="shared" si="29"/>
        <v>#VALUE!</v>
      </c>
      <c r="I130" s="15"/>
    </row>
    <row r="131" spans="2:9" s="11" customFormat="1" ht="15" customHeight="1" x14ac:dyDescent="0.2">
      <c r="B131" s="68" t="s">
        <v>124</v>
      </c>
      <c r="C131" s="65"/>
      <c r="D131" s="65"/>
      <c r="E131" s="65"/>
      <c r="F131" s="65"/>
      <c r="G131" s="67"/>
      <c r="H131" s="126"/>
    </row>
    <row r="132" spans="2:9" s="18" customFormat="1" ht="21.75" customHeight="1" x14ac:dyDescent="0.25">
      <c r="B132" s="49" t="s">
        <v>125</v>
      </c>
      <c r="C132" s="33" t="s">
        <v>53</v>
      </c>
      <c r="D132" s="32">
        <v>500</v>
      </c>
      <c r="E132" s="1"/>
      <c r="F132" s="62" t="str">
        <f t="shared" ref="F132:F134" si="30">IF(E132="","",1-(G132/E132))</f>
        <v/>
      </c>
      <c r="G132" s="3" t="e">
        <f t="shared" ref="G132:G134" si="31">E132*(1-F132)</f>
        <v>#VALUE!</v>
      </c>
      <c r="H132" s="116" t="e">
        <f t="shared" ref="H132:H134" si="32">D132*G132</f>
        <v>#VALUE!</v>
      </c>
      <c r="I132" s="15" t="str">
        <f>IF(F132&lt;=0, "kortingspercentage van 0 of negatieve waarde niet toegestaan", "")</f>
        <v/>
      </c>
    </row>
    <row r="133" spans="2:9" s="18" customFormat="1" ht="21.75" customHeight="1" x14ac:dyDescent="0.25">
      <c r="B133" s="49" t="s">
        <v>126</v>
      </c>
      <c r="C133" s="33" t="s">
        <v>191</v>
      </c>
      <c r="D133" s="69">
        <v>500</v>
      </c>
      <c r="E133" s="1"/>
      <c r="F133" s="62" t="str">
        <f t="shared" si="30"/>
        <v/>
      </c>
      <c r="G133" s="3" t="e">
        <f t="shared" si="31"/>
        <v>#VALUE!</v>
      </c>
      <c r="H133" s="116" t="e">
        <f t="shared" si="32"/>
        <v>#VALUE!</v>
      </c>
      <c r="I133" s="15"/>
    </row>
    <row r="134" spans="2:9" s="18" customFormat="1" ht="21.75" customHeight="1" thickBot="1" x14ac:dyDescent="0.3">
      <c r="B134" s="50" t="s">
        <v>193</v>
      </c>
      <c r="C134" s="39" t="s">
        <v>192</v>
      </c>
      <c r="D134" s="48">
        <v>250</v>
      </c>
      <c r="E134" s="2"/>
      <c r="F134" s="20" t="str">
        <f t="shared" si="30"/>
        <v/>
      </c>
      <c r="G134" s="4" t="e">
        <f t="shared" si="31"/>
        <v>#VALUE!</v>
      </c>
      <c r="H134" s="118" t="e">
        <f t="shared" si="32"/>
        <v>#VALUE!</v>
      </c>
      <c r="I134" s="15"/>
    </row>
    <row r="135" spans="2:9" ht="15" customHeight="1" thickBot="1" x14ac:dyDescent="0.25">
      <c r="B135" s="27"/>
      <c r="C135" s="6"/>
      <c r="D135" s="6"/>
      <c r="E135" s="26"/>
      <c r="F135" s="6"/>
      <c r="G135" s="6"/>
      <c r="H135" s="112"/>
    </row>
    <row r="136" spans="2:9" s="11" customFormat="1" ht="15" customHeight="1" thickBot="1" x14ac:dyDescent="0.25">
      <c r="B136" s="55" t="s">
        <v>128</v>
      </c>
      <c r="C136" s="34"/>
      <c r="D136" s="34"/>
      <c r="E136" s="34"/>
      <c r="F136" s="34"/>
      <c r="G136" s="35"/>
      <c r="H136" s="122"/>
    </row>
    <row r="137" spans="2:9" s="18" customFormat="1" ht="42.75" customHeight="1" x14ac:dyDescent="0.25">
      <c r="B137" s="37" t="s">
        <v>56</v>
      </c>
      <c r="C137" s="40" t="s">
        <v>127</v>
      </c>
      <c r="D137" s="17">
        <v>50</v>
      </c>
      <c r="E137" s="1"/>
      <c r="F137" s="62" t="str">
        <f t="shared" ref="F137:F141" si="33">IF(E137="","",1-(G137/E137))</f>
        <v/>
      </c>
      <c r="G137" s="3" t="e">
        <f t="shared" ref="G137:G141" si="34">E137*(1-F137)</f>
        <v>#VALUE!</v>
      </c>
      <c r="H137" s="116" t="e">
        <f t="shared" ref="H137:H141" si="35">D137*G137</f>
        <v>#VALUE!</v>
      </c>
      <c r="I137" s="15" t="str">
        <f t="shared" ref="I137:I141" si="36">IF(F137&lt;=0, "kortingspercentage van 0 of negatieve waarde niet toegestaan", "")</f>
        <v/>
      </c>
    </row>
    <row r="138" spans="2:9" s="18" customFormat="1" ht="29.25" customHeight="1" x14ac:dyDescent="0.25">
      <c r="B138" s="37" t="s">
        <v>57</v>
      </c>
      <c r="C138" s="33" t="s">
        <v>133</v>
      </c>
      <c r="D138" s="17">
        <v>25</v>
      </c>
      <c r="E138" s="1"/>
      <c r="F138" s="62" t="str">
        <f t="shared" si="33"/>
        <v/>
      </c>
      <c r="G138" s="3" t="e">
        <f t="shared" si="34"/>
        <v>#VALUE!</v>
      </c>
      <c r="H138" s="116" t="e">
        <f t="shared" si="35"/>
        <v>#VALUE!</v>
      </c>
      <c r="I138" s="15" t="str">
        <f t="shared" si="36"/>
        <v/>
      </c>
    </row>
    <row r="139" spans="2:9" s="18" customFormat="1" ht="25.5" x14ac:dyDescent="0.25">
      <c r="B139" s="37" t="s">
        <v>58</v>
      </c>
      <c r="C139" s="40" t="s">
        <v>132</v>
      </c>
      <c r="D139" s="17">
        <v>25</v>
      </c>
      <c r="E139" s="1"/>
      <c r="F139" s="62" t="str">
        <f t="shared" si="33"/>
        <v/>
      </c>
      <c r="G139" s="3" t="e">
        <f t="shared" si="34"/>
        <v>#VALUE!</v>
      </c>
      <c r="H139" s="116" t="e">
        <f t="shared" si="35"/>
        <v>#VALUE!</v>
      </c>
      <c r="I139" s="15" t="str">
        <f t="shared" si="36"/>
        <v/>
      </c>
    </row>
    <row r="140" spans="2:9" s="18" customFormat="1" ht="21.75" customHeight="1" x14ac:dyDescent="0.25">
      <c r="B140" s="37" t="s">
        <v>59</v>
      </c>
      <c r="C140" s="32" t="s">
        <v>194</v>
      </c>
      <c r="D140" s="17">
        <v>25</v>
      </c>
      <c r="E140" s="1"/>
      <c r="F140" s="62" t="str">
        <f t="shared" si="33"/>
        <v/>
      </c>
      <c r="G140" s="3" t="e">
        <f t="shared" si="34"/>
        <v>#VALUE!</v>
      </c>
      <c r="H140" s="116" t="e">
        <f t="shared" si="35"/>
        <v>#VALUE!</v>
      </c>
      <c r="I140" s="15" t="str">
        <f t="shared" si="36"/>
        <v/>
      </c>
    </row>
    <row r="141" spans="2:9" s="18" customFormat="1" ht="26.25" thickBot="1" x14ac:dyDescent="0.3">
      <c r="B141" s="38" t="s">
        <v>60</v>
      </c>
      <c r="C141" s="39" t="s">
        <v>131</v>
      </c>
      <c r="D141" s="19">
        <v>15</v>
      </c>
      <c r="E141" s="2"/>
      <c r="F141" s="20" t="str">
        <f t="shared" si="33"/>
        <v/>
      </c>
      <c r="G141" s="4" t="e">
        <f t="shared" si="34"/>
        <v>#VALUE!</v>
      </c>
      <c r="H141" s="118" t="e">
        <f t="shared" si="35"/>
        <v>#VALUE!</v>
      </c>
      <c r="I141" s="15" t="str">
        <f t="shared" si="36"/>
        <v/>
      </c>
    </row>
    <row r="142" spans="2:9" ht="15" customHeight="1" thickBot="1" x14ac:dyDescent="0.25">
      <c r="B142" s="27"/>
      <c r="C142" s="6"/>
      <c r="D142" s="6"/>
      <c r="E142" s="26"/>
      <c r="F142" s="6"/>
      <c r="G142" s="6"/>
      <c r="H142" s="112"/>
    </row>
    <row r="143" spans="2:9" s="11" customFormat="1" ht="15" customHeight="1" x14ac:dyDescent="0.2">
      <c r="B143" s="127" t="s">
        <v>129</v>
      </c>
      <c r="C143" s="128"/>
      <c r="D143" s="128"/>
      <c r="E143" s="128"/>
      <c r="F143" s="128"/>
      <c r="G143" s="129"/>
      <c r="H143" s="130"/>
    </row>
    <row r="144" spans="2:9" s="18" customFormat="1" ht="28.5" customHeight="1" x14ac:dyDescent="0.25">
      <c r="B144" s="49" t="s">
        <v>61</v>
      </c>
      <c r="C144" s="33" t="s">
        <v>64</v>
      </c>
      <c r="D144" s="32">
        <v>50</v>
      </c>
      <c r="E144" s="1"/>
      <c r="F144" s="62" t="str">
        <f t="shared" ref="F144:F147" si="37">IF(E144="","",1-(G144/E144))</f>
        <v/>
      </c>
      <c r="G144" s="3" t="e">
        <f t="shared" ref="G144:G147" si="38">E144*(1-F144)</f>
        <v>#VALUE!</v>
      </c>
      <c r="H144" s="116" t="e">
        <f t="shared" ref="H144:H147" si="39">D144*G144</f>
        <v>#VALUE!</v>
      </c>
      <c r="I144" s="15" t="str">
        <f>IF(F144&lt;=0, "kortingspercentage van 0 of negatieve waarde niet toegestaan", "")</f>
        <v/>
      </c>
    </row>
    <row r="145" spans="2:9" s="18" customFormat="1" ht="21.75" customHeight="1" x14ac:dyDescent="0.25">
      <c r="B145" s="49" t="s">
        <v>62</v>
      </c>
      <c r="C145" s="32" t="s">
        <v>195</v>
      </c>
      <c r="D145" s="32">
        <v>25</v>
      </c>
      <c r="E145" s="1"/>
      <c r="F145" s="62" t="str">
        <f t="shared" si="37"/>
        <v/>
      </c>
      <c r="G145" s="3" t="e">
        <f t="shared" si="38"/>
        <v>#VALUE!</v>
      </c>
      <c r="H145" s="116" t="e">
        <f t="shared" si="39"/>
        <v>#VALUE!</v>
      </c>
      <c r="I145" s="15" t="str">
        <f>IF(F145&lt;=0, "kortingspercentage van 0 of negatieve waarde niet toegestaan", "")</f>
        <v/>
      </c>
    </row>
    <row r="146" spans="2:9" s="18" customFormat="1" ht="21.75" customHeight="1" x14ac:dyDescent="0.25">
      <c r="B146" s="49" t="s">
        <v>63</v>
      </c>
      <c r="C146" s="32" t="s">
        <v>196</v>
      </c>
      <c r="D146" s="32">
        <v>50</v>
      </c>
      <c r="E146" s="1"/>
      <c r="F146" s="62" t="str">
        <f t="shared" si="37"/>
        <v/>
      </c>
      <c r="G146" s="3" t="e">
        <f t="shared" si="38"/>
        <v>#VALUE!</v>
      </c>
      <c r="H146" s="116" t="e">
        <f t="shared" si="39"/>
        <v>#VALUE!</v>
      </c>
      <c r="I146" s="15" t="str">
        <f>IF(F146&lt;=0, "kortingspercentage van 0 of negatieve waarde niet toegestaan", "")</f>
        <v/>
      </c>
    </row>
    <row r="147" spans="2:9" s="18" customFormat="1" ht="21.75" customHeight="1" thickBot="1" x14ac:dyDescent="0.3">
      <c r="B147" s="50" t="s">
        <v>197</v>
      </c>
      <c r="C147" s="48" t="s">
        <v>198</v>
      </c>
      <c r="D147" s="48">
        <v>25</v>
      </c>
      <c r="E147" s="2"/>
      <c r="F147" s="20" t="str">
        <f t="shared" si="37"/>
        <v/>
      </c>
      <c r="G147" s="4" t="e">
        <f t="shared" si="38"/>
        <v>#VALUE!</v>
      </c>
      <c r="H147" s="118" t="e">
        <f t="shared" si="39"/>
        <v>#VALUE!</v>
      </c>
      <c r="I147" s="15"/>
    </row>
    <row r="149" spans="2:9" ht="15" customHeight="1" thickBot="1" x14ac:dyDescent="0.25">
      <c r="C149" s="6"/>
      <c r="E149" s="6" t="s">
        <v>8</v>
      </c>
      <c r="F149" s="6" t="s">
        <v>5</v>
      </c>
      <c r="G149" s="6"/>
      <c r="H149" s="112"/>
    </row>
    <row r="150" spans="2:9" ht="12.75" x14ac:dyDescent="0.2">
      <c r="B150" s="28"/>
      <c r="C150" s="73" t="s">
        <v>16</v>
      </c>
      <c r="D150" s="29"/>
      <c r="E150" s="75">
        <v>25000</v>
      </c>
      <c r="F150" s="77"/>
      <c r="G150" s="6"/>
      <c r="H150" s="123">
        <f>E150*(1-F150)</f>
        <v>25000</v>
      </c>
    </row>
    <row r="151" spans="2:9" ht="29.25" customHeight="1" thickBot="1" x14ac:dyDescent="0.25">
      <c r="B151" s="30"/>
      <c r="C151" s="74"/>
      <c r="D151" s="31"/>
      <c r="E151" s="76"/>
      <c r="F151" s="78"/>
      <c r="G151" s="6"/>
      <c r="H151" s="124"/>
    </row>
    <row r="152" spans="2:9" ht="15" customHeight="1" thickBot="1" x14ac:dyDescent="0.25"/>
    <row r="153" spans="2:9" ht="12.75" x14ac:dyDescent="0.2">
      <c r="B153" s="28"/>
      <c r="C153" s="73" t="s">
        <v>242</v>
      </c>
      <c r="D153" s="29"/>
      <c r="E153" s="75">
        <v>75000</v>
      </c>
      <c r="F153" s="77"/>
      <c r="G153" s="6"/>
      <c r="H153" s="123">
        <f>E153*(1-F153)</f>
        <v>75000</v>
      </c>
    </row>
    <row r="154" spans="2:9" ht="29.25" customHeight="1" thickBot="1" x14ac:dyDescent="0.25">
      <c r="B154" s="30"/>
      <c r="C154" s="74"/>
      <c r="D154" s="31"/>
      <c r="E154" s="76"/>
      <c r="F154" s="78"/>
      <c r="G154" s="6"/>
      <c r="H154" s="124"/>
    </row>
    <row r="156" spans="2:9" s="61" customFormat="1" ht="23.25" customHeight="1" x14ac:dyDescent="0.25">
      <c r="B156" s="59" t="s">
        <v>78</v>
      </c>
      <c r="C156" s="60"/>
      <c r="D156" s="60"/>
      <c r="E156" s="60"/>
      <c r="F156" s="60"/>
      <c r="G156" s="60"/>
      <c r="H156" s="125" t="e">
        <f>SUM(H122:H146)</f>
        <v>#VALUE!</v>
      </c>
    </row>
  </sheetData>
  <sheetProtection formatCells="0" formatColumns="0" formatRows="0" insertColumns="0" insertRows="0" insertHyperlinks="0" deleteColumns="0" deleteRows="0" sort="0" autoFilter="0" pivotTables="0"/>
  <mergeCells count="31">
    <mergeCell ref="C153:C154"/>
    <mergeCell ref="E153:E154"/>
    <mergeCell ref="F153:F154"/>
    <mergeCell ref="H153:H154"/>
    <mergeCell ref="H150:H151"/>
    <mergeCell ref="B119:H119"/>
    <mergeCell ref="C114:C115"/>
    <mergeCell ref="E114:E115"/>
    <mergeCell ref="F114:F115"/>
    <mergeCell ref="H114:H115"/>
    <mergeCell ref="B16:B18"/>
    <mergeCell ref="B19:B21"/>
    <mergeCell ref="C150:C151"/>
    <mergeCell ref="E150:E151"/>
    <mergeCell ref="F150:F151"/>
    <mergeCell ref="C111:C112"/>
    <mergeCell ref="E111:E112"/>
    <mergeCell ref="F111:F112"/>
    <mergeCell ref="H111:H112"/>
    <mergeCell ref="B4:H4"/>
    <mergeCell ref="D84:D86"/>
    <mergeCell ref="D7:D9"/>
    <mergeCell ref="E7:E9"/>
    <mergeCell ref="F7:F9"/>
    <mergeCell ref="E84:E86"/>
    <mergeCell ref="F84:F86"/>
    <mergeCell ref="G84:G86"/>
    <mergeCell ref="H84:H86"/>
    <mergeCell ref="H7:H9"/>
    <mergeCell ref="G7:G9"/>
    <mergeCell ref="B13:B15"/>
  </mergeCells>
  <phoneticPr fontId="1" type="noConversion"/>
  <pageMargins left="0.59055118110236227" right="0.59055118110236227" top="0.64" bottom="0.59055118110236227" header="0.39370078740157483" footer="0.39370078740157483"/>
  <pageSetup paperSize="9" scale="75" orientation="landscape" horizontalDpi="4294967293" r:id="rId1"/>
  <headerFooter alignWithMargins="0">
    <oddHeader>&amp;LBeantwoording Gunningcriteria&amp;C&amp;A&amp;R&amp;D</oddHeader>
    <oddFooter>&amp;LUM&amp;CPagina &amp;P van &amp;N&amp;R&amp;F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 Opdrachtgever</vt:lpstr>
      <vt:lpstr>Tariefstelling kernassortiment</vt:lpstr>
      <vt:lpstr>'Tariefstelling kernassortiment'!Afdrukbereik</vt:lpstr>
    </vt:vector>
  </TitlesOfParts>
  <Company>Innervate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 Werkgroep</dc:creator>
  <cp:lastModifiedBy>R. (Ronald) van Berkel</cp:lastModifiedBy>
  <cp:lastPrinted>2015-03-02T11:36:35Z</cp:lastPrinted>
  <dcterms:created xsi:type="dcterms:W3CDTF">2009-12-10T14:38:48Z</dcterms:created>
  <dcterms:modified xsi:type="dcterms:W3CDTF">2016-03-23T20:36:11Z</dcterms:modified>
</cp:coreProperties>
</file>