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DMS Lucas Onderwijs\ID2\20DADD3D-1F64-4C40-B000-67BFC0C2C9AC\0\5000-5999\5936\L\L\"/>
    </mc:Choice>
  </mc:AlternateContent>
  <bookViews>
    <workbookView xWindow="480" yWindow="90" windowWidth="15480" windowHeight="7710"/>
  </bookViews>
  <sheets>
    <sheet name="Beoordelingsmodel" sheetId="4" r:id="rId1"/>
  </sheets>
  <definedNames>
    <definedName name="_xlnm.Print_Area" localSheetId="0">Beoordelingsmodel!$A$1:$M$173</definedName>
  </definedNames>
  <calcPr calcId="152511"/>
</workbook>
</file>

<file path=xl/calcChain.xml><?xml version="1.0" encoding="utf-8"?>
<calcChain xmlns="http://schemas.openxmlformats.org/spreadsheetml/2006/main">
  <c r="D49" i="4" l="1"/>
  <c r="E49" i="4" s="1"/>
  <c r="D48" i="4"/>
  <c r="D47" i="4"/>
  <c r="E47" i="4" s="1"/>
  <c r="D46" i="4"/>
  <c r="D45" i="4"/>
  <c r="E45" i="4" s="1"/>
  <c r="E48" i="4"/>
  <c r="E46" i="4"/>
  <c r="D16" i="4"/>
  <c r="M16" i="4" s="1"/>
  <c r="G16" i="4"/>
  <c r="L16" i="4"/>
  <c r="D17" i="4"/>
  <c r="M17" i="4" s="1"/>
  <c r="G17" i="4"/>
  <c r="L17" i="4"/>
  <c r="D18" i="4"/>
  <c r="M18" i="4" s="1"/>
  <c r="G18" i="4"/>
  <c r="J18" i="4"/>
  <c r="L18" i="4"/>
  <c r="D19" i="4"/>
  <c r="G19" i="4"/>
  <c r="L19" i="4"/>
  <c r="M19" i="4"/>
  <c r="D20" i="4"/>
  <c r="G20" i="4"/>
  <c r="M20" i="4" s="1"/>
  <c r="J20" i="4"/>
  <c r="L20" i="4"/>
  <c r="D21" i="4"/>
  <c r="M21" i="4" s="1"/>
  <c r="G21" i="4"/>
  <c r="L21" i="4"/>
  <c r="D22" i="4"/>
  <c r="G22" i="4"/>
  <c r="J22" i="4"/>
  <c r="M22" i="4" s="1"/>
  <c r="L22" i="4"/>
  <c r="D23" i="4"/>
  <c r="G23" i="4"/>
  <c r="M23" i="4" s="1"/>
  <c r="L23" i="4"/>
  <c r="D24" i="4"/>
  <c r="G24" i="4"/>
  <c r="M24" i="4" s="1"/>
  <c r="J24" i="4"/>
  <c r="L24" i="4"/>
  <c r="D25" i="4"/>
  <c r="M25" i="4" s="1"/>
  <c r="G25" i="4"/>
  <c r="L25" i="4"/>
  <c r="K70" i="4"/>
  <c r="K72" i="4"/>
  <c r="G70" i="4"/>
  <c r="G72" i="4"/>
  <c r="C70" i="4"/>
  <c r="C72" i="4"/>
  <c r="M27" i="4" l="1"/>
</calcChain>
</file>

<file path=xl/sharedStrings.xml><?xml version="1.0" encoding="utf-8"?>
<sst xmlns="http://schemas.openxmlformats.org/spreadsheetml/2006/main" count="169" uniqueCount="139">
  <si>
    <t>Type Machine</t>
  </si>
  <si>
    <t>Aantal</t>
  </si>
  <si>
    <t>S Monochroom</t>
  </si>
  <si>
    <t>M Monochroom</t>
  </si>
  <si>
    <t>L Monochroom</t>
  </si>
  <si>
    <t>XL Monochroom</t>
  </si>
  <si>
    <t>XS Kleur</t>
  </si>
  <si>
    <t>S Kleur</t>
  </si>
  <si>
    <t>X</t>
  </si>
  <si>
    <t>M Kleur</t>
  </si>
  <si>
    <t>L Kleur</t>
  </si>
  <si>
    <t>Aantal tikken monochroom per maand</t>
  </si>
  <si>
    <t>Aantal tikken kleur per maand</t>
  </si>
  <si>
    <t>Huurtarief per maand alle machines</t>
  </si>
  <si>
    <t>Totaal tarief tellertikken monochroom (aantal machines x tarief tellertik x aantal tikken per maand</t>
  </si>
  <si>
    <t>Totaal tarief tellertikken kleur (aantal machines x tarief tellertik x aantal tikken per maand</t>
  </si>
  <si>
    <t>Totaalprijs / alle machines</t>
  </si>
  <si>
    <t>Totaalprijs machinepark p/m</t>
  </si>
  <si>
    <t>Tarief tellertik monochroom (een eenduidig tarief invullen op alle regels, maximaal 4 decimalen)</t>
  </si>
  <si>
    <t>Tarief tellertik kleur (een eenduidig tarief invullen op alle regels, maximaal 4 decimalen)</t>
  </si>
  <si>
    <t>Naam Leverancier</t>
  </si>
  <si>
    <t>A</t>
  </si>
  <si>
    <t>B</t>
  </si>
  <si>
    <t>C</t>
  </si>
  <si>
    <t>D</t>
  </si>
  <si>
    <t>E</t>
  </si>
  <si>
    <t>Voorbeeld:</t>
  </si>
  <si>
    <t>Berekeningsmethode</t>
  </si>
  <si>
    <t>* Welke methode volgens u het meest effectief is om de scholen van bovenstaande te overtuigen.</t>
  </si>
  <si>
    <t>XS (A3) Monochroom</t>
  </si>
  <si>
    <t>XS (A4) Monochroom</t>
  </si>
  <si>
    <t xml:space="preserve">Alle geldige inschrijvingen ontvangen in eerste instantie 600 punten voor de geoffreerde totaalprijs op het machinepark per maand. Echter, voor elke € 1.000,- dat een inschrijver met de </t>
  </si>
  <si>
    <t>Aantal punten door inschrijving</t>
  </si>
  <si>
    <t>Aftrek door afwijking t.o.v. laagste inschrijving</t>
  </si>
  <si>
    <t>Verdiende punten</t>
  </si>
  <si>
    <r>
      <t xml:space="preserve">Een antwoord wordt als </t>
    </r>
    <r>
      <rPr>
        <b/>
        <sz val="10"/>
        <rFont val="Arial"/>
        <family val="2"/>
      </rPr>
      <t>slecht</t>
    </r>
    <r>
      <rPr>
        <sz val="10"/>
        <rFont val="Arial"/>
        <family val="2"/>
      </rPr>
      <t xml:space="preserve"> beoordeeld als het antwoord op geen enkele wijze in relatie gebracht kan worden met het gevraagde mbt de effectiviteit en volledigheid van de ingerichte processen. Met andere woorden er wordt wel een antwoord gegeven maar niet in relatie tot het gevraagde.</t>
    </r>
  </si>
  <si>
    <r>
      <t xml:space="preserve">Een antwoord is </t>
    </r>
    <r>
      <rPr>
        <b/>
        <sz val="10"/>
        <rFont val="Arial"/>
        <family val="2"/>
      </rPr>
      <t>matig</t>
    </r>
    <r>
      <rPr>
        <sz val="10"/>
        <rFont val="Arial"/>
        <family val="2"/>
      </rPr>
      <t xml:space="preserve"> als het maar ten dele een inzicht geeft in hoe de leverancier de effectiviteit en volledigheid van de ingerichte processen rondom het betreffende heeft vorm gegeven.</t>
    </r>
  </si>
  <si>
    <r>
      <t xml:space="preserve">Een antwoord wordt als </t>
    </r>
    <r>
      <rPr>
        <b/>
        <sz val="10"/>
        <rFont val="Arial"/>
        <family val="2"/>
      </rPr>
      <t>goed</t>
    </r>
    <r>
      <rPr>
        <sz val="10"/>
        <rFont val="Arial"/>
        <family val="2"/>
      </rPr>
      <t xml:space="preserve"> beoordeeld als het volledig inzicht geeft in hoe de leverancier de effectiviteit en volledigheid van de ingerichte processen rondom het betreffende heeft vorm gegeven.</t>
    </r>
  </si>
  <si>
    <r>
      <t xml:space="preserve">Een antwoord wordt als </t>
    </r>
    <r>
      <rPr>
        <b/>
        <sz val="10"/>
        <rFont val="Arial"/>
        <family val="2"/>
      </rPr>
      <t>uitstekend</t>
    </r>
    <r>
      <rPr>
        <sz val="10"/>
        <rFont val="Arial"/>
        <family val="2"/>
      </rPr>
      <t xml:space="preserve"> beoordeeld als de leverancier in zijn antwoord uitstijgt boven datgene wat de andere inschrijvers beschrijven, met andere woorden de leverancier voegt zelf een kwaliteit toe aan het te beschrijven proces, maar dan wel in relatie tot de effectiviteit en volledigheid van de ingerichte processen van het betreffende item.</t>
    </r>
  </si>
  <si>
    <t>Beoordeling van gunningcriteria geschiedt op basis van onderlinge vergelijking tussen de inschrijvers.</t>
  </si>
  <si>
    <t>Slecht</t>
  </si>
  <si>
    <t>Matig</t>
  </si>
  <si>
    <t>Goed</t>
  </si>
  <si>
    <t>Uitstekend</t>
  </si>
  <si>
    <t>Lucas Onderwijs is een groot schoolbestuur met een combinatie van Primair Onderwijs scholen en Voortgezet Onderwijs instellingen. Binnen deze instellingen zijn weer verschillende typen onderwijs te onderscheiden.</t>
  </si>
  <si>
    <t>Omschrijf in maximaal 1 A4 hoe u zich kunt profileren als partner en op welke wijze u een bijdrage kunt leveren aan het managen van de "fleet". In uw antwoord dienen in elk geval de volgende onderwerpen terug te komen:</t>
  </si>
  <si>
    <t>* De levertijd van apparaten</t>
  </si>
  <si>
    <t>In het bestek en meer specifiek in het formulier van eisen heeft opdrachtgever een aantal eisen benoemd met betrekking tot onder andere:</t>
  </si>
  <si>
    <t>Te behalen punten vraag 1</t>
  </si>
  <si>
    <t>Te behalen punten vraag 2</t>
  </si>
  <si>
    <t>Te behalen punten vraag 3</t>
  </si>
  <si>
    <t>Te behalen punten vraag 4</t>
  </si>
  <si>
    <t>Zoals eerder benoemd heeft opdrachtgever een grote populatie aan verschillende typen printers staan op de verschillende locaties. Het huidige printerpark wordt door een gedeelte van de scholen bezien als noodzakelijk kwaad in verband met de lesmethoden, vertrouwelijk printen en loopafstanden tot de bestaande multifunctionals.</t>
  </si>
  <si>
    <t>Er zal een behoorlijke populatie aan printers blijven bestaan die noodzakelijk is. In dit kader heeft opdrachtgever onderstaande vraag geformuleerd:</t>
  </si>
  <si>
    <t>In het strategisch beleidsplan van opdrachtgever (www.lucasonderwijs.nl) staat weergegeven hoe de visie van opdrachtgever over haar maatschappelijke verantwoordelijkheid is. In dit kader vind zij het belangrijk</t>
  </si>
  <si>
    <t>Graag hoort opdrachtgever uw visie en beleid op onderstaande onderwerpen (maximaal 1 A4):</t>
  </si>
  <si>
    <t>op het gehele afdrukpark van opdrachtgever en de mogelijkheden die er zich voordoen optimaal benut.</t>
  </si>
  <si>
    <t>* Mogelijkheden tot uitwisseling (kostenloos) van machines binnen de locaties van opdrachtgever onderling.</t>
  </si>
  <si>
    <t>* De responstijd bij storingsmeldingen.</t>
  </si>
  <si>
    <t>* Het % conversie dat opdrachtgever eist binnen de overkoepelende overeenkomst</t>
  </si>
  <si>
    <t>4. SLA boven de minimum eisen (maximaal 100 punten)</t>
  </si>
  <si>
    <t>* Of u andere mogelijkheden ziet om de kosten van het volledige printerpark terug te dringen.</t>
  </si>
  <si>
    <t>De diversiteit aan typen onderwijs, typen gebouwen en typen personen binnen de organisatie maakt het een uitdaging om ervoor te zorgen dat de mogelijkheden binnen deze zelfde grote organisatie optimaal benut worden. Opdrachtgever is met deze aanbesteding</t>
  </si>
  <si>
    <t>niet alleen op zoek naar een leverancier van materialen maar vooral ook naar een partner die opdrachtgever kan bijstaan in de dagelijkse aansturing van de scholen voor wat betreft het afdrukpark. Het is van essentieel belang dat deze partner beschikt over een helicopterview</t>
  </si>
  <si>
    <t>3. Managen afdrukpark (maximaal 100 punten)</t>
  </si>
  <si>
    <t>* Communicatie (met scholen en met opdrachtgever met gebruik van beheerssoftware en rapportages)</t>
  </si>
  <si>
    <t>XS A4 monochroom</t>
  </si>
  <si>
    <t>XS A3 monochroom</t>
  </si>
  <si>
    <t>S monochroom</t>
  </si>
  <si>
    <t>M monochroom</t>
  </si>
  <si>
    <t>L monochroom</t>
  </si>
  <si>
    <t>Standaard kleurenscanner ja/nee</t>
  </si>
  <si>
    <t>Tyoe machine</t>
  </si>
  <si>
    <t xml:space="preserve">totaalprijs per maand duurder is dan de goedkoopste inschrijver zullen er 20 punten afgetrokken worden van de 600 punten die de inschrijver in eerste instantie ontvangen heeft. </t>
  </si>
  <si>
    <t>* Implementatietraject bij aanvragen van scholen (wijze van adviseren scholen bij keuze voor machines, inventarisatie huidige situatie op locatie, advies op locatieniveau)</t>
  </si>
  <si>
    <t>De eisen zijn beschreven in het bestek en meer specifiek in het programma van eisen. Hier heeft inschrijver aangegeven of er aan dit criterium voldaan wordt, hier is met een ja of nee volstaan. Indien een inschrijver niet voldoet aan deze eis wordt hij uitgesloten van verdere deelname.</t>
  </si>
  <si>
    <t>In onderstaande gestelde vragen dient inschrijver aan te geven op welke wijze dit proces bij inschrijver is ingericht om zodoende een beeld te krijgen van de effectiviteit en volledigheid van de ingerichte processen.</t>
  </si>
  <si>
    <t>Opdrachtgever gaat ervan uit dat de mogelijkheid bestaat een gedeelte van het printerpark terug te dringen om zo de kosten voor het printen voor de scholen beheersbaar te houden. Hiertoe verwacht opdrachtgever van de Leverancier een positieve bijdrage</t>
  </si>
  <si>
    <t>die erin zal resulteren dat scholen ervan overtuigd worden (gedeeltelijk) over te stappen op printen op de multifunctionals. Opdrachtgever is zich er terdege van bewust dat terugdringen van het printerpark slechts in een beperkt gedeelte van de gevallen succesvol zal zijn.</t>
  </si>
  <si>
    <t xml:space="preserve">Gedurende de tijd dat een machine in storing is, is deze niet beschikbaar voor gebruik. De periode dat de machine wel gebruikt kan worden is de beschikbare periode van een machine. Kunt u aangeven welk % beschikbaarheid u kunt garanderen op de te leveren machines? </t>
  </si>
  <si>
    <t>Indien dit percentage 97% of hoger is, ontvangt u 30 bonuspunten. Bij een lager percentage ontvangt u geen bonuspunten.</t>
  </si>
  <si>
    <t xml:space="preserve">Omdat de huidige situatie van het machinepark geenszins weergeeft welke machines de scholen gedurende de contractperiode willen gaan plaatsen is ervoor gekozen de tarieven van alle typen machines in gelijke verhouding op basis van het </t>
  </si>
  <si>
    <t>Beoordeling prijs maximaal 630 punten</t>
  </si>
  <si>
    <t>Type 1</t>
  </si>
  <si>
    <t>Type 2</t>
  </si>
  <si>
    <t>Type 3</t>
  </si>
  <si>
    <t>Type 4</t>
  </si>
  <si>
    <t>Type 5</t>
  </si>
  <si>
    <t>Type 6</t>
  </si>
  <si>
    <t>Type 7</t>
  </si>
  <si>
    <t>Type 8</t>
  </si>
  <si>
    <t>Type 9</t>
  </si>
  <si>
    <t>Type 10</t>
  </si>
  <si>
    <t>Tarief per machine</t>
  </si>
  <si>
    <t xml:space="preserve"> Totaaltelling tarieven</t>
  </si>
  <si>
    <t>Gemiddeld tarief installatiekosten (totaaltelling tarieven / 10)</t>
  </si>
  <si>
    <t>Gemiddeld tarief retourkosten (totaaltelling tarieven / 10)</t>
  </si>
  <si>
    <t>Gemiddeld tarief plaatsingskosten (totaaltelling tarieven / 10)</t>
  </si>
  <si>
    <t>Installatiekosten</t>
  </si>
  <si>
    <t>Retourkosten</t>
  </si>
  <si>
    <t>Plaatsingskosten</t>
  </si>
  <si>
    <t>Beoordeling kwaliteit maximaal 370 punten</t>
  </si>
  <si>
    <t>* Eventuele andere mogelijkheden om voordeel te halen uit de grootte van de organisatie (gerelateerd aan dit criterium)</t>
  </si>
  <si>
    <t>Voldoende</t>
  </si>
  <si>
    <t>Welke visie heeft u op het uitfaseren van een printerpark? Op welke wijze bent u in staat de verschillende locaties ervan te overtuigen de bestaande printerpopulatie terug te dringen ten gunste van het printen op multifunctionals? Geef in uw antwoord weer:</t>
  </si>
  <si>
    <t>1. Case uitfasering printerpark (maximaal 1 A4) (maximaal 50 punten)</t>
  </si>
  <si>
    <t>* Wat uw visie is op dit gebied en verwachting over het resultaat bij opdrachtgever (hoe kunt u ons van dienst zijn).</t>
  </si>
  <si>
    <t>Te behalen punten vraag 5</t>
  </si>
  <si>
    <t>Maximaal 30 punten</t>
  </si>
  <si>
    <t>Maximaal 40 punten</t>
  </si>
  <si>
    <t>Te behalen punten vraag 6</t>
  </si>
  <si>
    <t>5. % beschikbaarheid (maximaal 30 punten)</t>
  </si>
  <si>
    <t>6. Kleurenscanner (maximaal 40 punten)</t>
  </si>
  <si>
    <t>Omschrijf in maximaal 1 A4 of, en zo ja op welke wijze, u in staat bent aanvullende en/of betere/snellere diensten te leveren dan al door opdrachtgever geiist zijn. Ook aanvullende punten kunnen - indien de beoordelingscommissie deze waardevol vindt - beloond worden.</t>
  </si>
  <si>
    <t>dat partners waar mee samengewerkt wordt op gelijk niveau nadenken over essentieele punten als energiebesparing en de uitstoot van schadelijke stoffen.</t>
  </si>
  <si>
    <t>* Energiebesparing (verbruik benoemen, standby en in werking, is de apparatuur energiezuinig?)</t>
  </si>
  <si>
    <t>2. Milieu (maximaal 50 punten)</t>
  </si>
  <si>
    <t>BTW Percentage</t>
  </si>
  <si>
    <t>Het van toepassing zijnde BTW percentage op alle vermelde bedragen binnen deze aanbesteding bedraagt:</t>
  </si>
  <si>
    <r>
      <t xml:space="preserve">Een antwoord is </t>
    </r>
    <r>
      <rPr>
        <b/>
        <sz val="10"/>
        <rFont val="Arial"/>
        <family val="2"/>
      </rPr>
      <t>voldoende</t>
    </r>
    <r>
      <rPr>
        <sz val="10"/>
        <rFont val="Arial"/>
        <family val="2"/>
      </rPr>
      <t xml:space="preserve"> als het voor een belangrijk deel inzicht geeft in hoe de leverancier de effectiviteit en volledigheid van de ingerichte processen rondom het betreffende heeft vorm gegeven.</t>
    </r>
  </si>
  <si>
    <t>Huurtarief per maand per machine (zelfde huurtarief als reeds ingevuld in bijlage 9)</t>
  </si>
  <si>
    <t>* In kolom C het huurtarief per maand per machine. Deze waarde dient gelijk te zijn aan de eerder ingevulde waarde in bijlage 9.</t>
  </si>
  <si>
    <t>Totaaltarief alle opties / alle machines</t>
  </si>
  <si>
    <t>Totaaltarief alle opties / machine (invullen waarde rode cellen uit bijlage 9)</t>
  </si>
  <si>
    <t>* In kolom K het Totaaltarief voor alle opties per machine per maand. Het hier in te vullen bedrag dient u 1 op 1 over te nemen uit de rode cellen in kolom G van bijlage 9.</t>
  </si>
  <si>
    <t>* In kolom E en H het te offreren tellertik tarief voor monochrome- en kleuren tikken. In één kolom (monochroom ofwel kleur) dient het in te vullen tarief op alle regels gelijk te zijn.</t>
  </si>
  <si>
    <t>Schatting opdrachtgever: plaatsing ca. 180 machines gedurende de contractperiode.</t>
  </si>
  <si>
    <t>maximale aantal prints per maand en full options te beoordelen. De uitkomst van onderstaande tabel "Totaalprijs machinepark per maand" zal beoordeeld worden middels onderstaande berekeningsmethode.</t>
  </si>
  <si>
    <t xml:space="preserve">In onderstaande tabel dienen in de geel gearceerde cellen 3 soorten tarieven ingevuld te worden: </t>
  </si>
  <si>
    <t>De plaatsings-, retour- en installatiekosten dienen in de tikprijs verwerkt te zijn bij alle nieuwe en bijplaatsingen van alle te offreren apparatuur. In het geval van niet technische conversie mogen deze kosten wel apart berekend worden. Kunt u aangeven wat uw tarieven per machine (in € excl. BTW, incl. overige kosten) zijn voor:</t>
  </si>
  <si>
    <t>De tarieven worden naar boven afgerond op duizendtallen.</t>
  </si>
  <si>
    <t xml:space="preserve">De gemiddelde tarieven van elk soort (plaatsingskosten, installatiekosten en retourkosten) van alle inschrijvers zullen per soort ten opzichte van elkaar gewogen worden, waarbij er per kostensoort (plaatsingskosten, retourkosten en installatiekosten) maximaal 10 punten te verdienen zijn. </t>
  </si>
  <si>
    <t>De laagste inschrijver per kostensoort ontvangt 10 punten, de overige inschrijvingen worden hieraan gespiegeld. Voor elke € 25,- dat een inschrijver duurder is dan de laagste inschrijving krijgt de betreffende leverancier 1 punt aftrek.</t>
  </si>
  <si>
    <t>Bijlage 10: Beoordelingsmodel EA Multifunctionele Afdrukapparatuur</t>
  </si>
  <si>
    <t>Tarief plaatsings-, retour- en installatiekosten bij (niet technische) conversie (maximaal 10 punten per laagste prijs)</t>
  </si>
  <si>
    <t>* Volume uitstoot fijnstof en ozon t.o.v. Europese normen met betrekking tot de te leveren apparatuur</t>
  </si>
  <si>
    <r>
      <t xml:space="preserve">Op de monochroom machines wordt standaard een zwart wit scanner gevraagd. Opdrachtgever acht het kunnen leveren van een kleurenscanner op een monochroom machine als een belangrijk pluspunt. Kunt u in onderstaand model aangeven of er standaard een kleurenscanner geleverd wordt op de monochroom machines die u aanbiedt aan </t>
    </r>
    <r>
      <rPr>
        <i/>
        <sz val="10"/>
        <rFont val="Arial"/>
        <family val="2"/>
      </rPr>
      <t xml:space="preserve">opdrachtgever </t>
    </r>
  </si>
  <si>
    <t>naar aanleiding van deze aanbesteding (m.u.v. de XL machine)? Indien deze kleurenscanner standaard geleverd wordt, ontvangt u per type machine (XS A4, XS A3, S, M, L) waarop dit kan 8 punten. Totaal zijn er dus 40 bonuspunten te verdienen.</t>
  </si>
  <si>
    <t>In verband met de beveiliging van dit werkblad dienen onderstaande vragen beantwoord te worden middels een aparte word-bijlage (niet standaard bijgesloten).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</si>
</sst>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0" formatCode="_(&quot;€&quot;\ * #,##0.00_);_(&quot;€&quot;\ * \(#,##0.00\);_(&quot;€&quot;\ * &quot;-&quot;??_);_(@_)"/>
    <numFmt numFmtId="171" formatCode="_(* #,##0.00_);_(* \(#,##0.00\);_(* &quot;-&quot;??_);_(@_)"/>
    <numFmt numFmtId="182" formatCode="_(* #,##0_);_(* \(#,##0\);_(* &quot;-&quot;??_);_(@_)"/>
    <numFmt numFmtId="184" formatCode="_(&quot;€&quot;\ * #,##0.0000_);_(&quot;€&quot;\ * \(#,##0.0000\);_(&quot;€&quot;\ * &quot;-&quot;??_);_(@_)"/>
    <numFmt numFmtId="194" formatCode="_(&quot;€&quot;\ * #,##0_);_(&quot;€&quot;\ * \(#,##0\);_(&quot;€&quot;\ * &quot;-&quot;??_);_(@_)"/>
  </numFmts>
  <fonts count="9" x14ac:knownFonts="1">
    <font>
      <sz val="10"/>
      <name val="Arial"/>
    </font>
    <font>
      <sz val="10"/>
      <name val="Arial"/>
    </font>
    <font>
      <sz val="8"/>
      <name val="Arial"/>
    </font>
    <font>
      <b/>
      <sz val="10"/>
      <name val="Arial"/>
      <family val="2"/>
    </font>
    <font>
      <b/>
      <i/>
      <sz val="10"/>
      <name val="Arial"/>
      <family val="2"/>
    </font>
    <font>
      <sz val="10"/>
      <name val="Arial"/>
      <family val="2"/>
    </font>
    <font>
      <i/>
      <sz val="10"/>
      <name val="Arial"/>
      <family val="2"/>
    </font>
    <font>
      <b/>
      <sz val="8"/>
      <name val="Verdana"/>
      <family val="2"/>
    </font>
    <font>
      <sz val="10"/>
      <color indexed="8"/>
      <name val="Arial"/>
      <family val="2"/>
    </font>
  </fonts>
  <fills count="5">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indexed="1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70"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2" borderId="6" xfId="0" applyFont="1" applyFill="1" applyBorder="1"/>
    <xf numFmtId="0" fontId="3" fillId="2" borderId="7" xfId="0" applyFont="1" applyFill="1" applyBorder="1"/>
    <xf numFmtId="0" fontId="3" fillId="2" borderId="7" xfId="0" applyFont="1" applyFill="1" applyBorder="1" applyAlignment="1">
      <alignment wrapText="1"/>
    </xf>
    <xf numFmtId="0" fontId="3" fillId="2" borderId="8" xfId="0" applyFont="1" applyFill="1" applyBorder="1" applyAlignment="1">
      <alignment wrapText="1"/>
    </xf>
    <xf numFmtId="0" fontId="3" fillId="2" borderId="5" xfId="0" applyFont="1" applyFill="1" applyBorder="1"/>
    <xf numFmtId="0" fontId="3" fillId="0" borderId="0" xfId="0" applyFont="1"/>
    <xf numFmtId="0" fontId="4" fillId="0" borderId="0" xfId="0" applyFont="1" applyFill="1"/>
    <xf numFmtId="0" fontId="5" fillId="0" borderId="0" xfId="0" applyFont="1" applyFill="1"/>
    <xf numFmtId="0" fontId="0" fillId="0" borderId="0" xfId="0" applyFill="1"/>
    <xf numFmtId="170" fontId="3" fillId="2" borderId="9" xfId="1" applyFont="1" applyFill="1" applyBorder="1"/>
    <xf numFmtId="170" fontId="1" fillId="0" borderId="1" xfId="1" applyBorder="1"/>
    <xf numFmtId="182" fontId="1" fillId="0" borderId="1" xfId="2" applyNumberFormat="1" applyFont="1" applyBorder="1"/>
    <xf numFmtId="0" fontId="3" fillId="2" borderId="10" xfId="0" applyFont="1" applyFill="1" applyBorder="1"/>
    <xf numFmtId="0" fontId="0" fillId="2" borderId="11" xfId="0" applyFill="1" applyBorder="1"/>
    <xf numFmtId="0" fontId="6" fillId="0" borderId="0" xfId="0" applyFont="1"/>
    <xf numFmtId="0" fontId="5" fillId="0" borderId="0" xfId="0" applyFont="1"/>
    <xf numFmtId="0" fontId="0" fillId="2" borderId="12" xfId="0" applyFill="1" applyBorder="1"/>
    <xf numFmtId="0" fontId="0" fillId="0" borderId="1" xfId="0" applyFill="1" applyBorder="1"/>
    <xf numFmtId="194" fontId="0" fillId="0" borderId="1" xfId="1" applyNumberFormat="1" applyFont="1" applyFill="1" applyBorder="1"/>
    <xf numFmtId="182" fontId="0" fillId="0" borderId="1" xfId="2" applyNumberFormat="1" applyFont="1" applyFill="1" applyBorder="1"/>
    <xf numFmtId="194" fontId="0" fillId="3" borderId="1" xfId="1" applyNumberFormat="1" applyFont="1" applyFill="1" applyBorder="1"/>
    <xf numFmtId="0" fontId="3" fillId="0" borderId="13" xfId="0" applyFont="1" applyBorder="1"/>
    <xf numFmtId="0" fontId="0" fillId="0" borderId="14" xfId="0" applyBorder="1"/>
    <xf numFmtId="0" fontId="0" fillId="0" borderId="15" xfId="0" applyBorder="1"/>
    <xf numFmtId="0" fontId="0" fillId="0" borderId="16" xfId="0" applyBorder="1"/>
    <xf numFmtId="0" fontId="0" fillId="0" borderId="0" xfId="0" applyBorder="1"/>
    <xf numFmtId="0" fontId="0" fillId="0" borderId="17" xfId="0" applyBorder="1"/>
    <xf numFmtId="0" fontId="0" fillId="0" borderId="16" xfId="0" applyFill="1" applyBorder="1"/>
    <xf numFmtId="0" fontId="0" fillId="0" borderId="0" xfId="0" applyFill="1" applyBorder="1"/>
    <xf numFmtId="0" fontId="0" fillId="0" borderId="17" xfId="0" applyFill="1" applyBorder="1"/>
    <xf numFmtId="0" fontId="6" fillId="0" borderId="16" xfId="0" applyFont="1" applyFill="1" applyBorder="1"/>
    <xf numFmtId="0" fontId="0" fillId="0" borderId="2" xfId="0" applyFill="1" applyBorder="1"/>
    <xf numFmtId="0" fontId="0" fillId="0" borderId="0" xfId="0" quotePrefix="1" applyFill="1" applyBorder="1"/>
    <xf numFmtId="10" fontId="0" fillId="0" borderId="0" xfId="0" applyNumberFormat="1" applyFill="1" applyBorder="1"/>
    <xf numFmtId="9" fontId="0" fillId="0" borderId="0" xfId="3" applyFont="1" applyFill="1" applyBorder="1"/>
    <xf numFmtId="0" fontId="0" fillId="3" borderId="2" xfId="0" applyFill="1" applyBorder="1"/>
    <xf numFmtId="194" fontId="0" fillId="0" borderId="0" xfId="0" applyNumberFormat="1" applyFill="1" applyBorder="1"/>
    <xf numFmtId="182" fontId="0" fillId="3" borderId="1" xfId="2" applyNumberFormat="1" applyFont="1" applyFill="1" applyBorder="1"/>
    <xf numFmtId="0" fontId="7" fillId="0" borderId="0" xfId="0" applyFont="1"/>
    <xf numFmtId="0" fontId="8" fillId="0" borderId="0" xfId="0" applyFont="1"/>
    <xf numFmtId="0" fontId="3" fillId="0" borderId="0" xfId="0" applyFont="1" applyFill="1"/>
    <xf numFmtId="0" fontId="3" fillId="2" borderId="1" xfId="0" applyFont="1" applyFill="1" applyBorder="1"/>
    <xf numFmtId="0" fontId="6" fillId="0" borderId="0" xfId="0" applyFont="1" applyFill="1"/>
    <xf numFmtId="9" fontId="0" fillId="0" borderId="0" xfId="3" applyFont="1"/>
    <xf numFmtId="0" fontId="5" fillId="0" borderId="1" xfId="0" applyFont="1" applyFill="1" applyBorder="1"/>
    <xf numFmtId="194" fontId="1" fillId="0" borderId="1" xfId="1" applyNumberFormat="1" applyFont="1" applyFill="1" applyBorder="1"/>
    <xf numFmtId="0" fontId="5" fillId="0" borderId="1" xfId="0" applyFont="1" applyBorder="1"/>
    <xf numFmtId="170" fontId="5" fillId="0" borderId="1" xfId="0" applyNumberFormat="1" applyFont="1" applyBorder="1"/>
    <xf numFmtId="0" fontId="3" fillId="0" borderId="1" xfId="0" applyFont="1" applyBorder="1" applyAlignment="1">
      <alignment wrapText="1"/>
    </xf>
    <xf numFmtId="170" fontId="3" fillId="0" borderId="1" xfId="1" applyFont="1" applyBorder="1"/>
    <xf numFmtId="0" fontId="5" fillId="0" borderId="18" xfId="0" applyFont="1" applyFill="1" applyBorder="1"/>
    <xf numFmtId="0" fontId="3" fillId="0" borderId="19" xfId="0" applyFont="1" applyFill="1" applyBorder="1"/>
    <xf numFmtId="0" fontId="5" fillId="0" borderId="19" xfId="0" applyFont="1" applyFill="1" applyBorder="1"/>
    <xf numFmtId="0" fontId="5" fillId="0" borderId="20" xfId="0" applyFont="1" applyFill="1" applyBorder="1"/>
    <xf numFmtId="0" fontId="3" fillId="0" borderId="1" xfId="0" applyFont="1" applyBorder="1"/>
    <xf numFmtId="0" fontId="0" fillId="0" borderId="1" xfId="0" applyBorder="1" applyAlignment="1">
      <alignment horizontal="center"/>
    </xf>
    <xf numFmtId="170" fontId="1" fillId="0" borderId="1" xfId="1" applyFill="1" applyBorder="1"/>
    <xf numFmtId="170" fontId="1" fillId="0" borderId="3" xfId="1" applyFill="1" applyBorder="1"/>
    <xf numFmtId="182" fontId="0" fillId="3" borderId="1" xfId="0" applyNumberFormat="1" applyFill="1" applyBorder="1"/>
    <xf numFmtId="0" fontId="3" fillId="2" borderId="2" xfId="0" applyFont="1" applyFill="1" applyBorder="1"/>
    <xf numFmtId="0" fontId="3" fillId="2" borderId="1" xfId="0" applyFont="1" applyFill="1" applyBorder="1" applyAlignment="1">
      <alignment wrapText="1"/>
    </xf>
    <xf numFmtId="182" fontId="0" fillId="0" borderId="1" xfId="0" applyNumberFormat="1" applyFill="1" applyBorder="1"/>
    <xf numFmtId="182" fontId="0" fillId="0" borderId="1" xfId="2" applyNumberFormat="1" applyFont="1" applyBorder="1"/>
    <xf numFmtId="0" fontId="3" fillId="0" borderId="21" xfId="0" applyFont="1" applyFill="1" applyBorder="1"/>
    <xf numFmtId="0" fontId="0" fillId="0" borderId="22" xfId="0" applyBorder="1"/>
    <xf numFmtId="0" fontId="0" fillId="0" borderId="23" xfId="0" applyBorder="1"/>
    <xf numFmtId="170" fontId="0" fillId="4" borderId="1" xfId="1" applyFont="1" applyFill="1" applyBorder="1" applyProtection="1">
      <protection locked="0"/>
    </xf>
    <xf numFmtId="184" fontId="0" fillId="4" borderId="1" xfId="1" applyNumberFormat="1" applyFont="1" applyFill="1" applyBorder="1" applyProtection="1">
      <protection locked="0"/>
    </xf>
    <xf numFmtId="170" fontId="5" fillId="4" borderId="1" xfId="1" applyFont="1" applyFill="1" applyBorder="1" applyProtection="1">
      <protection locked="0"/>
    </xf>
    <xf numFmtId="9" fontId="0" fillId="4" borderId="1" xfId="0" applyNumberFormat="1" applyFill="1" applyBorder="1" applyAlignment="1" applyProtection="1">
      <alignment horizontal="right"/>
      <protection locked="0"/>
    </xf>
    <xf numFmtId="0" fontId="0" fillId="4" borderId="1" xfId="0" applyFill="1" applyBorder="1" applyProtection="1">
      <protection locked="0"/>
    </xf>
  </cellXfs>
  <cellStyles count="4">
    <cellStyle name="Euro" xfId="1"/>
    <cellStyle name="Komma" xfId="2" builtinId="3"/>
    <cellStyle name="Procent" xfId="3" builtinId="5"/>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83"/>
  <sheetViews>
    <sheetView tabSelected="1" view="pageBreakPreview" zoomScale="75" zoomScaleNormal="100" zoomScaleSheetLayoutView="100" workbookViewId="0">
      <pane xSplit="1" ySplit="3" topLeftCell="B19" activePane="bottomRight" state="frozen"/>
      <selection pane="topRight" activeCell="B1" sqref="B1"/>
      <selection pane="bottomLeft" activeCell="A2" sqref="A2"/>
      <selection pane="bottomRight" activeCell="C171" sqref="C171"/>
    </sheetView>
  </sheetViews>
  <sheetFormatPr defaultRowHeight="12.5" x14ac:dyDescent="0.25"/>
  <cols>
    <col min="1" max="1" width="20.7265625" customWidth="1"/>
    <col min="2" max="2" width="33.1796875" customWidth="1"/>
    <col min="3" max="4" width="26.7265625" customWidth="1"/>
    <col min="5" max="5" width="26.453125" customWidth="1"/>
    <col min="6" max="6" width="27" customWidth="1"/>
    <col min="7" max="7" width="26.7265625" customWidth="1"/>
    <col min="8" max="8" width="20.1796875" customWidth="1"/>
    <col min="9" max="9" width="20.7265625" customWidth="1"/>
    <col min="10" max="10" width="25.81640625" customWidth="1"/>
    <col min="11" max="11" width="25.54296875" customWidth="1"/>
    <col min="12" max="12" width="16.81640625" customWidth="1"/>
    <col min="13" max="13" width="14.453125" customWidth="1"/>
    <col min="14" max="14" width="10.26953125" bestFit="1" customWidth="1"/>
  </cols>
  <sheetData>
    <row r="3" spans="1:13" ht="13" x14ac:dyDescent="0.3">
      <c r="A3" s="11" t="s">
        <v>133</v>
      </c>
    </row>
    <row r="4" spans="1:13" ht="13.5" thickBot="1" x14ac:dyDescent="0.35">
      <c r="A4" s="11"/>
    </row>
    <row r="5" spans="1:13" ht="13.5" thickBot="1" x14ac:dyDescent="0.35">
      <c r="A5" s="18" t="s">
        <v>82</v>
      </c>
      <c r="B5" s="22"/>
      <c r="C5" s="19"/>
    </row>
    <row r="6" spans="1:13" ht="13" x14ac:dyDescent="0.3">
      <c r="A6" s="11"/>
    </row>
    <row r="7" spans="1:13" x14ac:dyDescent="0.25">
      <c r="A7" s="21" t="s">
        <v>128</v>
      </c>
    </row>
    <row r="8" spans="1:13" ht="13" x14ac:dyDescent="0.3">
      <c r="A8" s="11"/>
    </row>
    <row r="9" spans="1:13" x14ac:dyDescent="0.25">
      <c r="A9" s="21" t="s">
        <v>121</v>
      </c>
    </row>
    <row r="10" spans="1:13" x14ac:dyDescent="0.25">
      <c r="A10" s="21" t="s">
        <v>125</v>
      </c>
    </row>
    <row r="11" spans="1:13" x14ac:dyDescent="0.25">
      <c r="A11" s="21" t="s">
        <v>124</v>
      </c>
    </row>
    <row r="12" spans="1:13" ht="13" x14ac:dyDescent="0.3">
      <c r="A12" s="11"/>
    </row>
    <row r="13" spans="1:13" ht="13" thickBot="1" x14ac:dyDescent="0.3"/>
    <row r="14" spans="1:13" ht="65" x14ac:dyDescent="0.3">
      <c r="A14" s="6" t="s">
        <v>0</v>
      </c>
      <c r="B14" s="7" t="s">
        <v>1</v>
      </c>
      <c r="C14" s="8" t="s">
        <v>120</v>
      </c>
      <c r="D14" s="8" t="s">
        <v>13</v>
      </c>
      <c r="E14" s="8" t="s">
        <v>18</v>
      </c>
      <c r="F14" s="8" t="s">
        <v>11</v>
      </c>
      <c r="G14" s="8" t="s">
        <v>14</v>
      </c>
      <c r="H14" s="8" t="s">
        <v>19</v>
      </c>
      <c r="I14" s="8" t="s">
        <v>12</v>
      </c>
      <c r="J14" s="8" t="s">
        <v>15</v>
      </c>
      <c r="K14" s="8" t="s">
        <v>123</v>
      </c>
      <c r="L14" s="8" t="s">
        <v>122</v>
      </c>
      <c r="M14" s="9" t="s">
        <v>16</v>
      </c>
    </row>
    <row r="15" spans="1:13" x14ac:dyDescent="0.25">
      <c r="A15" s="2"/>
      <c r="B15" s="1"/>
      <c r="C15" s="1"/>
      <c r="D15" s="1"/>
      <c r="E15" s="1"/>
      <c r="F15" s="1"/>
      <c r="G15" s="1"/>
      <c r="H15" s="1"/>
      <c r="I15" s="1"/>
      <c r="J15" s="1"/>
      <c r="K15" s="1"/>
      <c r="L15" s="1"/>
      <c r="M15" s="3"/>
    </row>
    <row r="16" spans="1:13" x14ac:dyDescent="0.25">
      <c r="A16" s="2" t="s">
        <v>30</v>
      </c>
      <c r="B16" s="61">
        <v>18</v>
      </c>
      <c r="C16" s="72">
        <v>0</v>
      </c>
      <c r="D16" s="16">
        <f t="shared" ref="D16:D25" si="0">+B16*C16</f>
        <v>0</v>
      </c>
      <c r="E16" s="73">
        <v>0</v>
      </c>
      <c r="F16" s="68">
        <v>3000</v>
      </c>
      <c r="G16" s="16">
        <f t="shared" ref="G16:G25" si="1">+B16*E16*F16</f>
        <v>0</v>
      </c>
      <c r="H16" s="73">
        <v>0</v>
      </c>
      <c r="I16" s="17" t="s">
        <v>8</v>
      </c>
      <c r="J16" s="1"/>
      <c r="K16" s="72">
        <v>0</v>
      </c>
      <c r="L16" s="62">
        <f t="shared" ref="L16:L25" si="2">+B16*K16</f>
        <v>0</v>
      </c>
      <c r="M16" s="63">
        <f t="shared" ref="M16:M25" si="3">+D16+G16+J16+L16</f>
        <v>0</v>
      </c>
    </row>
    <row r="17" spans="1:13" x14ac:dyDescent="0.25">
      <c r="A17" s="2" t="s">
        <v>29</v>
      </c>
      <c r="B17" s="61">
        <v>18</v>
      </c>
      <c r="C17" s="72">
        <v>0</v>
      </c>
      <c r="D17" s="16">
        <f t="shared" si="0"/>
        <v>0</v>
      </c>
      <c r="E17" s="73">
        <v>0</v>
      </c>
      <c r="F17" s="17">
        <v>3000</v>
      </c>
      <c r="G17" s="16">
        <f t="shared" si="1"/>
        <v>0</v>
      </c>
      <c r="H17" s="73">
        <v>0</v>
      </c>
      <c r="I17" s="17" t="s">
        <v>8</v>
      </c>
      <c r="J17" s="1"/>
      <c r="K17" s="72">
        <v>0</v>
      </c>
      <c r="L17" s="62">
        <f t="shared" si="2"/>
        <v>0</v>
      </c>
      <c r="M17" s="63">
        <f t="shared" si="3"/>
        <v>0</v>
      </c>
    </row>
    <row r="18" spans="1:13" x14ac:dyDescent="0.25">
      <c r="A18" s="2" t="s">
        <v>6</v>
      </c>
      <c r="B18" s="61">
        <v>18</v>
      </c>
      <c r="C18" s="72">
        <v>0</v>
      </c>
      <c r="D18" s="16">
        <f t="shared" si="0"/>
        <v>0</v>
      </c>
      <c r="E18" s="73">
        <v>0</v>
      </c>
      <c r="F18" s="17">
        <v>4500</v>
      </c>
      <c r="G18" s="16">
        <f t="shared" si="1"/>
        <v>0</v>
      </c>
      <c r="H18" s="73">
        <v>0</v>
      </c>
      <c r="I18" s="17">
        <v>2000</v>
      </c>
      <c r="J18" s="16">
        <f>+B18*H18*I18</f>
        <v>0</v>
      </c>
      <c r="K18" s="72">
        <v>0</v>
      </c>
      <c r="L18" s="62">
        <f t="shared" si="2"/>
        <v>0</v>
      </c>
      <c r="M18" s="63">
        <f t="shared" si="3"/>
        <v>0</v>
      </c>
    </row>
    <row r="19" spans="1:13" x14ac:dyDescent="0.25">
      <c r="A19" s="2" t="s">
        <v>2</v>
      </c>
      <c r="B19" s="61">
        <v>18</v>
      </c>
      <c r="C19" s="72">
        <v>0</v>
      </c>
      <c r="D19" s="16">
        <f t="shared" si="0"/>
        <v>0</v>
      </c>
      <c r="E19" s="73">
        <v>0</v>
      </c>
      <c r="F19" s="17">
        <v>10000</v>
      </c>
      <c r="G19" s="16">
        <f t="shared" si="1"/>
        <v>0</v>
      </c>
      <c r="H19" s="73">
        <v>0</v>
      </c>
      <c r="I19" s="17" t="s">
        <v>8</v>
      </c>
      <c r="J19" s="1"/>
      <c r="K19" s="72">
        <v>0</v>
      </c>
      <c r="L19" s="62">
        <f t="shared" si="2"/>
        <v>0</v>
      </c>
      <c r="M19" s="63">
        <f t="shared" si="3"/>
        <v>0</v>
      </c>
    </row>
    <row r="20" spans="1:13" x14ac:dyDescent="0.25">
      <c r="A20" s="2" t="s">
        <v>7</v>
      </c>
      <c r="B20" s="61">
        <v>18</v>
      </c>
      <c r="C20" s="72">
        <v>0</v>
      </c>
      <c r="D20" s="16">
        <f t="shared" si="0"/>
        <v>0</v>
      </c>
      <c r="E20" s="73">
        <v>0</v>
      </c>
      <c r="F20" s="17">
        <v>10000</v>
      </c>
      <c r="G20" s="16">
        <f t="shared" si="1"/>
        <v>0</v>
      </c>
      <c r="H20" s="73">
        <v>0</v>
      </c>
      <c r="I20" s="17">
        <v>5000</v>
      </c>
      <c r="J20" s="16">
        <f>+B20*H20*I20</f>
        <v>0</v>
      </c>
      <c r="K20" s="72">
        <v>0</v>
      </c>
      <c r="L20" s="62">
        <f t="shared" si="2"/>
        <v>0</v>
      </c>
      <c r="M20" s="63">
        <f t="shared" si="3"/>
        <v>0</v>
      </c>
    </row>
    <row r="21" spans="1:13" x14ac:dyDescent="0.25">
      <c r="A21" s="2" t="s">
        <v>3</v>
      </c>
      <c r="B21" s="61">
        <v>18</v>
      </c>
      <c r="C21" s="72">
        <v>0</v>
      </c>
      <c r="D21" s="16">
        <f t="shared" si="0"/>
        <v>0</v>
      </c>
      <c r="E21" s="73">
        <v>0</v>
      </c>
      <c r="F21" s="17">
        <v>25000</v>
      </c>
      <c r="G21" s="16">
        <f t="shared" si="1"/>
        <v>0</v>
      </c>
      <c r="H21" s="73">
        <v>0</v>
      </c>
      <c r="I21" s="17" t="s">
        <v>8</v>
      </c>
      <c r="J21" s="1"/>
      <c r="K21" s="72">
        <v>0</v>
      </c>
      <c r="L21" s="62">
        <f t="shared" si="2"/>
        <v>0</v>
      </c>
      <c r="M21" s="63">
        <f t="shared" si="3"/>
        <v>0</v>
      </c>
    </row>
    <row r="22" spans="1:13" x14ac:dyDescent="0.25">
      <c r="A22" s="2" t="s">
        <v>9</v>
      </c>
      <c r="B22" s="61">
        <v>18</v>
      </c>
      <c r="C22" s="72">
        <v>0</v>
      </c>
      <c r="D22" s="16">
        <f t="shared" si="0"/>
        <v>0</v>
      </c>
      <c r="E22" s="73">
        <v>0</v>
      </c>
      <c r="F22" s="17">
        <v>25000</v>
      </c>
      <c r="G22" s="16">
        <f t="shared" si="1"/>
        <v>0</v>
      </c>
      <c r="H22" s="73">
        <v>0</v>
      </c>
      <c r="I22" s="17">
        <v>15000</v>
      </c>
      <c r="J22" s="16">
        <f>+B22*H22*I22</f>
        <v>0</v>
      </c>
      <c r="K22" s="72">
        <v>0</v>
      </c>
      <c r="L22" s="62">
        <f t="shared" si="2"/>
        <v>0</v>
      </c>
      <c r="M22" s="63">
        <f t="shared" si="3"/>
        <v>0</v>
      </c>
    </row>
    <row r="23" spans="1:13" x14ac:dyDescent="0.25">
      <c r="A23" s="2" t="s">
        <v>4</v>
      </c>
      <c r="B23" s="61">
        <v>18</v>
      </c>
      <c r="C23" s="72">
        <v>0</v>
      </c>
      <c r="D23" s="16">
        <f t="shared" si="0"/>
        <v>0</v>
      </c>
      <c r="E23" s="73">
        <v>0</v>
      </c>
      <c r="F23" s="17">
        <v>60000</v>
      </c>
      <c r="G23" s="16">
        <f t="shared" si="1"/>
        <v>0</v>
      </c>
      <c r="H23" s="73">
        <v>0</v>
      </c>
      <c r="I23" s="17" t="s">
        <v>8</v>
      </c>
      <c r="J23" s="1"/>
      <c r="K23" s="72">
        <v>0</v>
      </c>
      <c r="L23" s="62">
        <f t="shared" si="2"/>
        <v>0</v>
      </c>
      <c r="M23" s="63">
        <f t="shared" si="3"/>
        <v>0</v>
      </c>
    </row>
    <row r="24" spans="1:13" x14ac:dyDescent="0.25">
      <c r="A24" s="2" t="s">
        <v>10</v>
      </c>
      <c r="B24" s="61">
        <v>18</v>
      </c>
      <c r="C24" s="72">
        <v>0</v>
      </c>
      <c r="D24" s="16">
        <f t="shared" si="0"/>
        <v>0</v>
      </c>
      <c r="E24" s="73">
        <v>0</v>
      </c>
      <c r="F24" s="17">
        <v>65000</v>
      </c>
      <c r="G24" s="16">
        <f t="shared" si="1"/>
        <v>0</v>
      </c>
      <c r="H24" s="73">
        <v>0</v>
      </c>
      <c r="I24" s="17">
        <v>20000</v>
      </c>
      <c r="J24" s="16">
        <f>+B24*H24*I24</f>
        <v>0</v>
      </c>
      <c r="K24" s="72">
        <v>0</v>
      </c>
      <c r="L24" s="62">
        <f t="shared" si="2"/>
        <v>0</v>
      </c>
      <c r="M24" s="63">
        <f t="shared" si="3"/>
        <v>0</v>
      </c>
    </row>
    <row r="25" spans="1:13" x14ac:dyDescent="0.25">
      <c r="A25" s="2" t="s">
        <v>5</v>
      </c>
      <c r="B25" s="61">
        <v>18</v>
      </c>
      <c r="C25" s="72">
        <v>0</v>
      </c>
      <c r="D25" s="16">
        <f t="shared" si="0"/>
        <v>0</v>
      </c>
      <c r="E25" s="73">
        <v>0</v>
      </c>
      <c r="F25" s="17">
        <v>80000</v>
      </c>
      <c r="G25" s="16">
        <f t="shared" si="1"/>
        <v>0</v>
      </c>
      <c r="H25" s="73">
        <v>0</v>
      </c>
      <c r="I25" s="1" t="s">
        <v>8</v>
      </c>
      <c r="J25" s="1"/>
      <c r="K25" s="72">
        <v>0</v>
      </c>
      <c r="L25" s="62">
        <f t="shared" si="2"/>
        <v>0</v>
      </c>
      <c r="M25" s="63">
        <f t="shared" si="3"/>
        <v>0</v>
      </c>
    </row>
    <row r="26" spans="1:13" x14ac:dyDescent="0.25">
      <c r="A26" s="2"/>
      <c r="B26" s="1"/>
      <c r="C26" s="1"/>
      <c r="D26" s="1"/>
      <c r="E26" s="1"/>
      <c r="F26" s="1"/>
      <c r="G26" s="1"/>
      <c r="H26" s="1"/>
      <c r="I26" s="1"/>
      <c r="J26" s="1"/>
      <c r="K26" s="1"/>
      <c r="L26" s="1"/>
      <c r="M26" s="3"/>
    </row>
    <row r="27" spans="1:13" ht="13.5" thickBot="1" x14ac:dyDescent="0.35">
      <c r="A27" s="4"/>
      <c r="B27" s="5"/>
      <c r="C27" s="5"/>
      <c r="D27" s="5"/>
      <c r="E27" s="5"/>
      <c r="F27" s="5"/>
      <c r="G27" s="5"/>
      <c r="H27" s="5"/>
      <c r="I27" s="5"/>
      <c r="J27" s="5"/>
      <c r="K27" s="10" t="s">
        <v>17</v>
      </c>
      <c r="L27" s="10"/>
      <c r="M27" s="15">
        <f>SUM(M16:M26)</f>
        <v>0</v>
      </c>
    </row>
    <row r="28" spans="1:13" x14ac:dyDescent="0.25">
      <c r="A28" s="28"/>
    </row>
    <row r="29" spans="1:13" x14ac:dyDescent="0.25">
      <c r="A29" s="21" t="s">
        <v>126</v>
      </c>
    </row>
    <row r="30" spans="1:13" x14ac:dyDescent="0.25">
      <c r="A30" s="21" t="s">
        <v>81</v>
      </c>
    </row>
    <row r="31" spans="1:13" x14ac:dyDescent="0.25">
      <c r="A31" s="21" t="s">
        <v>127</v>
      </c>
    </row>
    <row r="32" spans="1:13" x14ac:dyDescent="0.25">
      <c r="K32" s="14"/>
    </row>
    <row r="33" spans="1:13" ht="13" thickBot="1" x14ac:dyDescent="0.3"/>
    <row r="34" spans="1:13" ht="13" x14ac:dyDescent="0.3">
      <c r="A34" s="27" t="s">
        <v>27</v>
      </c>
      <c r="B34" s="28"/>
      <c r="C34" s="28"/>
      <c r="D34" s="28"/>
      <c r="E34" s="28"/>
      <c r="F34" s="28"/>
      <c r="G34" s="28"/>
      <c r="H34" s="28"/>
      <c r="I34" s="28"/>
      <c r="J34" s="28"/>
      <c r="K34" s="28"/>
      <c r="L34" s="28"/>
      <c r="M34" s="29"/>
    </row>
    <row r="35" spans="1:13" x14ac:dyDescent="0.25">
      <c r="A35" s="30"/>
      <c r="B35" s="31"/>
      <c r="C35" s="31"/>
      <c r="D35" s="31"/>
      <c r="E35" s="31"/>
      <c r="F35" s="31"/>
      <c r="G35" s="31"/>
      <c r="H35" s="31"/>
      <c r="I35" s="31"/>
      <c r="J35" s="31"/>
      <c r="K35" s="31"/>
      <c r="L35" s="31"/>
      <c r="M35" s="32"/>
    </row>
    <row r="36" spans="1:13" s="14" customFormat="1" x14ac:dyDescent="0.25">
      <c r="A36" s="33" t="s">
        <v>31</v>
      </c>
      <c r="B36" s="34"/>
      <c r="C36" s="34"/>
      <c r="D36" s="34"/>
      <c r="E36" s="34"/>
      <c r="F36" s="34"/>
      <c r="G36" s="34"/>
      <c r="H36" s="34"/>
      <c r="I36" s="34"/>
      <c r="J36" s="34"/>
      <c r="K36" s="34"/>
      <c r="L36" s="34"/>
      <c r="M36" s="35"/>
    </row>
    <row r="37" spans="1:13" s="14" customFormat="1" x14ac:dyDescent="0.25">
      <c r="A37" s="33" t="s">
        <v>73</v>
      </c>
      <c r="B37" s="34"/>
      <c r="C37" s="34"/>
      <c r="D37" s="34"/>
      <c r="E37" s="34"/>
      <c r="F37" s="34"/>
      <c r="G37" s="34"/>
      <c r="H37" s="34"/>
      <c r="I37" s="34"/>
      <c r="J37" s="34"/>
      <c r="K37" s="34"/>
      <c r="L37" s="34"/>
      <c r="M37" s="35"/>
    </row>
    <row r="38" spans="1:13" s="14" customFormat="1" x14ac:dyDescent="0.25">
      <c r="A38" s="33" t="s">
        <v>130</v>
      </c>
      <c r="B38" s="34"/>
      <c r="C38" s="34"/>
      <c r="D38" s="34"/>
      <c r="E38" s="34"/>
      <c r="F38" s="34"/>
      <c r="G38" s="34"/>
      <c r="H38" s="34"/>
      <c r="I38" s="34"/>
      <c r="J38" s="34"/>
      <c r="K38" s="34"/>
      <c r="L38" s="34"/>
      <c r="M38" s="35"/>
    </row>
    <row r="39" spans="1:13" s="14" customFormat="1" x14ac:dyDescent="0.25">
      <c r="A39" s="33"/>
      <c r="B39" s="34"/>
      <c r="C39" s="34"/>
      <c r="D39" s="34"/>
      <c r="E39" s="34"/>
      <c r="F39" s="34"/>
      <c r="G39" s="34"/>
      <c r="H39" s="34"/>
      <c r="I39" s="34"/>
      <c r="J39" s="34"/>
      <c r="K39" s="34"/>
      <c r="L39" s="34"/>
      <c r="M39" s="35"/>
    </row>
    <row r="40" spans="1:13" s="14" customFormat="1" ht="13" x14ac:dyDescent="0.3">
      <c r="A40" s="36" t="s">
        <v>26</v>
      </c>
      <c r="B40" s="34"/>
      <c r="C40" s="34"/>
      <c r="D40" s="34"/>
      <c r="E40" s="34"/>
      <c r="F40" s="34"/>
      <c r="G40" s="34"/>
      <c r="H40" s="34"/>
      <c r="I40" s="34"/>
      <c r="J40" s="34"/>
      <c r="K40" s="34"/>
      <c r="L40" s="34"/>
      <c r="M40" s="35"/>
    </row>
    <row r="41" spans="1:13" s="14" customFormat="1" x14ac:dyDescent="0.25">
      <c r="A41" s="33"/>
      <c r="B41" s="34"/>
      <c r="C41" s="34"/>
      <c r="D41" s="34"/>
      <c r="E41" s="34"/>
      <c r="F41" s="34"/>
      <c r="G41" s="34"/>
      <c r="H41" s="34"/>
      <c r="I41" s="34"/>
      <c r="J41" s="34"/>
      <c r="K41" s="34"/>
      <c r="L41" s="34"/>
      <c r="M41" s="35"/>
    </row>
    <row r="42" spans="1:13" x14ac:dyDescent="0.25">
      <c r="A42" s="30"/>
      <c r="B42" s="31"/>
      <c r="C42" s="31"/>
      <c r="D42" s="31"/>
      <c r="E42" s="31"/>
      <c r="F42" s="31"/>
      <c r="G42" s="31"/>
      <c r="H42" s="31"/>
      <c r="I42" s="31"/>
      <c r="J42" s="31"/>
      <c r="K42" s="31"/>
      <c r="L42" s="31"/>
      <c r="M42" s="32"/>
    </row>
    <row r="43" spans="1:13" s="14" customFormat="1" ht="26" x14ac:dyDescent="0.3">
      <c r="A43" s="65" t="s">
        <v>20</v>
      </c>
      <c r="B43" s="47" t="s">
        <v>17</v>
      </c>
      <c r="C43" s="66" t="s">
        <v>32</v>
      </c>
      <c r="D43" s="66" t="s">
        <v>33</v>
      </c>
      <c r="E43" s="66" t="s">
        <v>34</v>
      </c>
      <c r="F43" s="34"/>
      <c r="G43" s="34"/>
      <c r="H43" s="34"/>
      <c r="I43" s="34"/>
      <c r="J43" s="34"/>
      <c r="K43" s="34"/>
      <c r="L43" s="34"/>
      <c r="M43" s="35"/>
    </row>
    <row r="44" spans="1:13" s="14" customFormat="1" x14ac:dyDescent="0.25">
      <c r="A44" s="37"/>
      <c r="B44" s="23"/>
      <c r="C44" s="23"/>
      <c r="D44" s="23"/>
      <c r="E44" s="23"/>
      <c r="F44" s="34"/>
      <c r="G44" s="38"/>
      <c r="H44" s="34"/>
      <c r="I44" s="34"/>
      <c r="J44" s="34"/>
      <c r="K44" s="34"/>
      <c r="L44" s="34"/>
      <c r="M44" s="35"/>
    </row>
    <row r="45" spans="1:13" s="14" customFormat="1" x14ac:dyDescent="0.25">
      <c r="A45" s="37" t="s">
        <v>21</v>
      </c>
      <c r="B45" s="24">
        <v>137500</v>
      </c>
      <c r="C45" s="25">
        <v>600</v>
      </c>
      <c r="D45" s="25">
        <f>ROUND((B45-$B$47)/1000,0)*20</f>
        <v>460</v>
      </c>
      <c r="E45" s="67">
        <f>+C45-D45</f>
        <v>140</v>
      </c>
      <c r="F45" s="39"/>
      <c r="G45" s="40"/>
      <c r="H45" s="34"/>
      <c r="I45" s="34"/>
      <c r="J45" s="34"/>
      <c r="K45" s="34"/>
      <c r="L45" s="34"/>
      <c r="M45" s="35"/>
    </row>
    <row r="46" spans="1:13" s="14" customFormat="1" x14ac:dyDescent="0.25">
      <c r="A46" s="37" t="s">
        <v>22</v>
      </c>
      <c r="B46" s="24">
        <v>117000</v>
      </c>
      <c r="C46" s="25">
        <v>600</v>
      </c>
      <c r="D46" s="25">
        <f>ROUND((B46-$B$47)/1000,0)*20</f>
        <v>40</v>
      </c>
      <c r="E46" s="67">
        <f>+C46-D46</f>
        <v>560</v>
      </c>
      <c r="F46" s="34"/>
      <c r="G46" s="34"/>
      <c r="H46" s="34"/>
      <c r="I46" s="34"/>
      <c r="J46" s="34"/>
      <c r="K46" s="34"/>
      <c r="L46" s="34"/>
      <c r="M46" s="35"/>
    </row>
    <row r="47" spans="1:13" s="14" customFormat="1" x14ac:dyDescent="0.25">
      <c r="A47" s="41" t="s">
        <v>23</v>
      </c>
      <c r="B47" s="26">
        <v>115000</v>
      </c>
      <c r="C47" s="43">
        <v>600</v>
      </c>
      <c r="D47" s="43">
        <f>ROUND((B47-$B$47)/1000,0)*20</f>
        <v>0</v>
      </c>
      <c r="E47" s="64">
        <f>+C47-D47</f>
        <v>600</v>
      </c>
      <c r="F47" s="34"/>
      <c r="G47" s="34"/>
      <c r="H47" s="34"/>
      <c r="I47" s="42"/>
      <c r="J47" s="34"/>
      <c r="K47" s="34"/>
      <c r="L47" s="34"/>
      <c r="M47" s="35"/>
    </row>
    <row r="48" spans="1:13" s="14" customFormat="1" x14ac:dyDescent="0.25">
      <c r="A48" s="37" t="s">
        <v>24</v>
      </c>
      <c r="B48" s="24">
        <v>129000</v>
      </c>
      <c r="C48" s="25">
        <v>600</v>
      </c>
      <c r="D48" s="25">
        <f>ROUND((B48-$B$47)/1000,0)*20</f>
        <v>280</v>
      </c>
      <c r="E48" s="67">
        <f>+C48-D48</f>
        <v>320</v>
      </c>
      <c r="F48" s="34"/>
      <c r="G48" s="34"/>
      <c r="H48" s="34"/>
      <c r="I48" s="34"/>
      <c r="J48" s="34"/>
      <c r="K48" s="34"/>
      <c r="L48" s="34"/>
      <c r="M48" s="35"/>
    </row>
    <row r="49" spans="1:13" s="14" customFormat="1" x14ac:dyDescent="0.25">
      <c r="A49" s="37" t="s">
        <v>25</v>
      </c>
      <c r="B49" s="51">
        <v>123000</v>
      </c>
      <c r="C49" s="25">
        <v>600</v>
      </c>
      <c r="D49" s="25">
        <f>ROUND((B49-$B$47)/1000,0)*20</f>
        <v>160</v>
      </c>
      <c r="E49" s="67">
        <f>+C49-D49</f>
        <v>440</v>
      </c>
      <c r="F49" s="34"/>
      <c r="G49" s="34"/>
      <c r="H49" s="34"/>
      <c r="I49" s="34"/>
      <c r="J49" s="34"/>
      <c r="K49" s="34"/>
      <c r="L49" s="34"/>
      <c r="M49" s="35"/>
    </row>
    <row r="50" spans="1:13" ht="13.5" thickBot="1" x14ac:dyDescent="0.35">
      <c r="A50" s="69"/>
      <c r="B50" s="70"/>
      <c r="C50" s="70"/>
      <c r="D50" s="70"/>
      <c r="E50" s="70"/>
      <c r="F50" s="70"/>
      <c r="G50" s="70"/>
      <c r="H50" s="70"/>
      <c r="I50" s="70"/>
      <c r="J50" s="70"/>
      <c r="K50" s="70"/>
      <c r="L50" s="70"/>
      <c r="M50" s="71"/>
    </row>
    <row r="51" spans="1:13" x14ac:dyDescent="0.25">
      <c r="A51" s="28"/>
      <c r="B51" s="31"/>
      <c r="C51" s="31"/>
      <c r="D51" s="31"/>
      <c r="E51" s="31"/>
      <c r="F51" s="31"/>
      <c r="G51" s="31"/>
      <c r="H51" s="31"/>
      <c r="I51" s="31"/>
      <c r="J51" s="31"/>
      <c r="K51" s="31"/>
      <c r="L51" s="31"/>
      <c r="M51" s="28"/>
    </row>
    <row r="52" spans="1:13" x14ac:dyDescent="0.25">
      <c r="A52" s="31"/>
      <c r="B52" s="31"/>
      <c r="C52" s="31"/>
      <c r="D52" s="31"/>
      <c r="E52" s="31"/>
      <c r="F52" s="31"/>
      <c r="G52" s="31"/>
      <c r="H52" s="31"/>
      <c r="I52" s="31"/>
      <c r="J52" s="31"/>
      <c r="K52" s="31"/>
      <c r="L52" s="31"/>
      <c r="M52" s="31"/>
    </row>
    <row r="53" spans="1:13" x14ac:dyDescent="0.25">
      <c r="A53" s="31"/>
      <c r="B53" s="31"/>
      <c r="C53" s="31"/>
      <c r="D53" s="31"/>
      <c r="E53" s="31"/>
      <c r="F53" s="31"/>
      <c r="G53" s="31"/>
      <c r="H53" s="31"/>
      <c r="I53" s="31"/>
      <c r="J53" s="31"/>
      <c r="K53" s="31"/>
      <c r="L53" s="31"/>
      <c r="M53" s="31"/>
    </row>
    <row r="54" spans="1:13" x14ac:dyDescent="0.25">
      <c r="A54" s="31"/>
      <c r="B54" s="31"/>
      <c r="C54" s="31"/>
      <c r="D54" s="31"/>
      <c r="E54" s="31"/>
      <c r="F54" s="31"/>
      <c r="G54" s="31"/>
      <c r="H54" s="31"/>
      <c r="I54" s="31"/>
      <c r="J54" s="31"/>
      <c r="K54" s="31"/>
      <c r="L54" s="31"/>
      <c r="M54" s="31"/>
    </row>
    <row r="55" spans="1:13" s="21" customFormat="1" ht="13" x14ac:dyDescent="0.3">
      <c r="A55" s="46" t="s">
        <v>134</v>
      </c>
    </row>
    <row r="56" spans="1:13" s="21" customFormat="1" x14ac:dyDescent="0.25">
      <c r="A56" s="13" t="s">
        <v>129</v>
      </c>
    </row>
    <row r="57" spans="1:13" s="21" customFormat="1" x14ac:dyDescent="0.25">
      <c r="A57" s="13"/>
    </row>
    <row r="58" spans="1:13" s="21" customFormat="1" ht="13" x14ac:dyDescent="0.3">
      <c r="A58" s="56"/>
      <c r="B58" s="52"/>
      <c r="C58" s="60" t="s">
        <v>93</v>
      </c>
      <c r="E58" s="56"/>
      <c r="F58" s="52"/>
      <c r="G58" s="60" t="s">
        <v>93</v>
      </c>
      <c r="I58" s="56"/>
      <c r="J58" s="52"/>
      <c r="K58" s="60" t="s">
        <v>93</v>
      </c>
    </row>
    <row r="59" spans="1:13" s="21" customFormat="1" ht="13" x14ac:dyDescent="0.3">
      <c r="A59" s="57" t="s">
        <v>100</v>
      </c>
      <c r="B59" s="52" t="s">
        <v>83</v>
      </c>
      <c r="C59" s="74">
        <v>0</v>
      </c>
      <c r="E59" s="57" t="s">
        <v>99</v>
      </c>
      <c r="F59" s="52" t="s">
        <v>83</v>
      </c>
      <c r="G59" s="74">
        <v>0</v>
      </c>
      <c r="I59" s="57" t="s">
        <v>98</v>
      </c>
      <c r="J59" s="52" t="s">
        <v>83</v>
      </c>
      <c r="K59" s="74">
        <v>0</v>
      </c>
    </row>
    <row r="60" spans="1:13" s="21" customFormat="1" x14ac:dyDescent="0.25">
      <c r="A60" s="58"/>
      <c r="B60" s="52" t="s">
        <v>84</v>
      </c>
      <c r="C60" s="74">
        <v>0</v>
      </c>
      <c r="E60" s="58"/>
      <c r="F60" s="52" t="s">
        <v>84</v>
      </c>
      <c r="G60" s="74">
        <v>0</v>
      </c>
      <c r="I60" s="58"/>
      <c r="J60" s="52" t="s">
        <v>84</v>
      </c>
      <c r="K60" s="74">
        <v>0</v>
      </c>
    </row>
    <row r="61" spans="1:13" s="21" customFormat="1" x14ac:dyDescent="0.25">
      <c r="A61" s="58"/>
      <c r="B61" s="52" t="s">
        <v>85</v>
      </c>
      <c r="C61" s="74">
        <v>0</v>
      </c>
      <c r="E61" s="58"/>
      <c r="F61" s="52" t="s">
        <v>85</v>
      </c>
      <c r="G61" s="74">
        <v>0</v>
      </c>
      <c r="I61" s="58"/>
      <c r="J61" s="52" t="s">
        <v>85</v>
      </c>
      <c r="K61" s="74">
        <v>0</v>
      </c>
    </row>
    <row r="62" spans="1:13" s="21" customFormat="1" x14ac:dyDescent="0.25">
      <c r="A62" s="58"/>
      <c r="B62" s="52" t="s">
        <v>86</v>
      </c>
      <c r="C62" s="74">
        <v>0</v>
      </c>
      <c r="E62" s="58"/>
      <c r="F62" s="52" t="s">
        <v>86</v>
      </c>
      <c r="G62" s="74">
        <v>0</v>
      </c>
      <c r="I62" s="58"/>
      <c r="J62" s="52" t="s">
        <v>86</v>
      </c>
      <c r="K62" s="74">
        <v>0</v>
      </c>
    </row>
    <row r="63" spans="1:13" s="21" customFormat="1" x14ac:dyDescent="0.25">
      <c r="A63" s="58"/>
      <c r="B63" s="52" t="s">
        <v>87</v>
      </c>
      <c r="C63" s="74">
        <v>0</v>
      </c>
      <c r="E63" s="58"/>
      <c r="F63" s="52" t="s">
        <v>87</v>
      </c>
      <c r="G63" s="74">
        <v>0</v>
      </c>
      <c r="I63" s="58"/>
      <c r="J63" s="52" t="s">
        <v>87</v>
      </c>
      <c r="K63" s="74">
        <v>0</v>
      </c>
    </row>
    <row r="64" spans="1:13" s="21" customFormat="1" x14ac:dyDescent="0.25">
      <c r="A64" s="58"/>
      <c r="B64" s="52" t="s">
        <v>88</v>
      </c>
      <c r="C64" s="74">
        <v>0</v>
      </c>
      <c r="E64" s="58"/>
      <c r="F64" s="52" t="s">
        <v>88</v>
      </c>
      <c r="G64" s="74">
        <v>0</v>
      </c>
      <c r="I64" s="58"/>
      <c r="J64" s="52" t="s">
        <v>88</v>
      </c>
      <c r="K64" s="74">
        <v>0</v>
      </c>
    </row>
    <row r="65" spans="1:13" s="21" customFormat="1" x14ac:dyDescent="0.25">
      <c r="A65" s="58"/>
      <c r="B65" s="52" t="s">
        <v>89</v>
      </c>
      <c r="C65" s="74">
        <v>0</v>
      </c>
      <c r="E65" s="58"/>
      <c r="F65" s="52" t="s">
        <v>89</v>
      </c>
      <c r="G65" s="74">
        <v>0</v>
      </c>
      <c r="I65" s="58"/>
      <c r="J65" s="52" t="s">
        <v>89</v>
      </c>
      <c r="K65" s="74">
        <v>0</v>
      </c>
    </row>
    <row r="66" spans="1:13" s="21" customFormat="1" x14ac:dyDescent="0.25">
      <c r="A66" s="58"/>
      <c r="B66" s="52" t="s">
        <v>90</v>
      </c>
      <c r="C66" s="74">
        <v>0</v>
      </c>
      <c r="E66" s="58"/>
      <c r="F66" s="52" t="s">
        <v>90</v>
      </c>
      <c r="G66" s="74">
        <v>0</v>
      </c>
      <c r="I66" s="58"/>
      <c r="J66" s="52" t="s">
        <v>90</v>
      </c>
      <c r="K66" s="74">
        <v>0</v>
      </c>
    </row>
    <row r="67" spans="1:13" s="21" customFormat="1" x14ac:dyDescent="0.25">
      <c r="A67" s="58"/>
      <c r="B67" s="52" t="s">
        <v>91</v>
      </c>
      <c r="C67" s="74">
        <v>0</v>
      </c>
      <c r="E67" s="58"/>
      <c r="F67" s="52" t="s">
        <v>91</v>
      </c>
      <c r="G67" s="74">
        <v>0</v>
      </c>
      <c r="I67" s="58"/>
      <c r="J67" s="52" t="s">
        <v>91</v>
      </c>
      <c r="K67" s="74">
        <v>0</v>
      </c>
    </row>
    <row r="68" spans="1:13" s="21" customFormat="1" x14ac:dyDescent="0.25">
      <c r="A68" s="58"/>
      <c r="B68" s="52" t="s">
        <v>92</v>
      </c>
      <c r="C68" s="74">
        <v>0</v>
      </c>
      <c r="E68" s="58"/>
      <c r="F68" s="52" t="s">
        <v>92</v>
      </c>
      <c r="G68" s="74">
        <v>0</v>
      </c>
      <c r="I68" s="58"/>
      <c r="J68" s="52" t="s">
        <v>92</v>
      </c>
      <c r="K68" s="74">
        <v>0</v>
      </c>
    </row>
    <row r="69" spans="1:13" s="21" customFormat="1" x14ac:dyDescent="0.25">
      <c r="A69" s="58"/>
      <c r="B69" s="52"/>
      <c r="C69" s="52"/>
      <c r="E69" s="58"/>
      <c r="F69" s="52"/>
      <c r="G69" s="52"/>
      <c r="I69" s="58"/>
      <c r="J69" s="52"/>
      <c r="K69" s="52"/>
    </row>
    <row r="70" spans="1:13" s="21" customFormat="1" x14ac:dyDescent="0.25">
      <c r="A70" s="58"/>
      <c r="B70" s="52" t="s">
        <v>94</v>
      </c>
      <c r="C70" s="53">
        <f>SUM(C59:C69)</f>
        <v>0</v>
      </c>
      <c r="E70" s="58"/>
      <c r="F70" s="52" t="s">
        <v>94</v>
      </c>
      <c r="G70" s="53">
        <f>SUM(G59:G69)</f>
        <v>0</v>
      </c>
      <c r="I70" s="58"/>
      <c r="J70" s="52" t="s">
        <v>94</v>
      </c>
      <c r="K70" s="53">
        <f>SUM(K59:K69)</f>
        <v>0</v>
      </c>
    </row>
    <row r="71" spans="1:13" s="21" customFormat="1" x14ac:dyDescent="0.25">
      <c r="A71" s="58"/>
      <c r="B71" s="52"/>
      <c r="C71" s="52"/>
      <c r="E71" s="58"/>
      <c r="F71" s="52"/>
      <c r="G71" s="52"/>
      <c r="I71" s="58"/>
      <c r="J71" s="52"/>
      <c r="K71" s="52"/>
    </row>
    <row r="72" spans="1:13" s="21" customFormat="1" ht="39" x14ac:dyDescent="0.3">
      <c r="A72" s="59"/>
      <c r="B72" s="54" t="s">
        <v>97</v>
      </c>
      <c r="C72" s="55">
        <f>+C70/10</f>
        <v>0</v>
      </c>
      <c r="E72" s="59"/>
      <c r="F72" s="54" t="s">
        <v>96</v>
      </c>
      <c r="G72" s="55">
        <f>+G70/10</f>
        <v>0</v>
      </c>
      <c r="I72" s="59"/>
      <c r="J72" s="54" t="s">
        <v>95</v>
      </c>
      <c r="K72" s="55">
        <f>+K70/10</f>
        <v>0</v>
      </c>
    </row>
    <row r="73" spans="1:13" s="21" customFormat="1" x14ac:dyDescent="0.25">
      <c r="A73" s="13"/>
    </row>
    <row r="74" spans="1:13" s="21" customFormat="1" x14ac:dyDescent="0.25">
      <c r="A74" s="13" t="s">
        <v>131</v>
      </c>
    </row>
    <row r="75" spans="1:13" s="21" customFormat="1" x14ac:dyDescent="0.25">
      <c r="A75" s="13" t="s">
        <v>132</v>
      </c>
    </row>
    <row r="76" spans="1:13" ht="13" thickBot="1" x14ac:dyDescent="0.3">
      <c r="A76" s="31"/>
      <c r="B76" s="31"/>
      <c r="C76" s="31"/>
      <c r="D76" s="31"/>
      <c r="E76" s="31"/>
      <c r="F76" s="31"/>
      <c r="G76" s="31"/>
      <c r="H76" s="31"/>
      <c r="I76" s="31"/>
      <c r="J76" s="31"/>
      <c r="K76" s="31"/>
      <c r="L76" s="31"/>
      <c r="M76" s="32"/>
    </row>
    <row r="77" spans="1:13" ht="13.5" thickBot="1" x14ac:dyDescent="0.35">
      <c r="A77" s="18" t="s">
        <v>117</v>
      </c>
      <c r="B77" s="19"/>
      <c r="C77" s="31"/>
      <c r="D77" s="31"/>
      <c r="E77" s="31"/>
      <c r="F77" s="31"/>
      <c r="G77" s="31"/>
      <c r="H77" s="31"/>
      <c r="I77" s="31"/>
      <c r="J77" s="31"/>
      <c r="K77" s="31"/>
      <c r="L77" s="31"/>
      <c r="M77" s="31"/>
    </row>
    <row r="78" spans="1:13" x14ac:dyDescent="0.25">
      <c r="A78" s="31"/>
      <c r="B78" s="31"/>
      <c r="C78" s="31"/>
      <c r="D78" s="31"/>
      <c r="E78" s="31"/>
      <c r="F78" s="31"/>
      <c r="G78" s="31"/>
      <c r="H78" s="31"/>
      <c r="I78" s="31"/>
      <c r="J78" s="31"/>
      <c r="K78" s="31"/>
      <c r="L78" s="31"/>
      <c r="M78" s="31"/>
    </row>
    <row r="79" spans="1:13" x14ac:dyDescent="0.25">
      <c r="A79" s="31" t="s">
        <v>118</v>
      </c>
      <c r="B79" s="31"/>
      <c r="C79" s="31"/>
      <c r="E79" s="75"/>
      <c r="F79" s="31"/>
      <c r="G79" s="31"/>
      <c r="H79" s="31"/>
      <c r="I79" s="31"/>
      <c r="J79" s="31"/>
      <c r="K79" s="31"/>
      <c r="L79" s="31"/>
      <c r="M79" s="31"/>
    </row>
    <row r="80" spans="1:13" x14ac:dyDescent="0.25">
      <c r="A80" s="31"/>
      <c r="B80" s="31"/>
      <c r="C80" s="31"/>
      <c r="D80" s="31"/>
      <c r="E80" s="31"/>
      <c r="F80" s="31"/>
      <c r="G80" s="31"/>
      <c r="H80" s="31"/>
      <c r="I80" s="31"/>
      <c r="J80" s="31"/>
      <c r="K80" s="31"/>
      <c r="L80" s="31"/>
      <c r="M80" s="31"/>
    </row>
    <row r="83" spans="1:2" ht="13" thickBot="1" x14ac:dyDescent="0.3"/>
    <row r="84" spans="1:2" ht="13.5" thickBot="1" x14ac:dyDescent="0.35">
      <c r="A84" s="18" t="s">
        <v>101</v>
      </c>
      <c r="B84" s="19"/>
    </row>
    <row r="86" spans="1:2" x14ac:dyDescent="0.25">
      <c r="A86" s="21" t="s">
        <v>75</v>
      </c>
    </row>
    <row r="87" spans="1:2" ht="13" x14ac:dyDescent="0.3">
      <c r="A87" s="20" t="s">
        <v>76</v>
      </c>
    </row>
    <row r="88" spans="1:2" x14ac:dyDescent="0.25">
      <c r="A88" s="44"/>
    </row>
    <row r="89" spans="1:2" ht="13" x14ac:dyDescent="0.3">
      <c r="A89" s="21" t="s">
        <v>35</v>
      </c>
    </row>
    <row r="90" spans="1:2" ht="13" x14ac:dyDescent="0.3">
      <c r="A90" s="21" t="s">
        <v>36</v>
      </c>
    </row>
    <row r="91" spans="1:2" ht="13" x14ac:dyDescent="0.3">
      <c r="A91" s="21" t="s">
        <v>119</v>
      </c>
    </row>
    <row r="92" spans="1:2" ht="13" x14ac:dyDescent="0.3">
      <c r="A92" s="21" t="s">
        <v>37</v>
      </c>
    </row>
    <row r="93" spans="1:2" ht="13" x14ac:dyDescent="0.3">
      <c r="A93" s="21" t="s">
        <v>38</v>
      </c>
    </row>
    <row r="94" spans="1:2" x14ac:dyDescent="0.25">
      <c r="A94" s="21"/>
    </row>
    <row r="95" spans="1:2" s="21" customFormat="1" x14ac:dyDescent="0.25">
      <c r="A95" s="45" t="s">
        <v>39</v>
      </c>
    </row>
    <row r="96" spans="1:2" s="21" customFormat="1" x14ac:dyDescent="0.25">
      <c r="A96" s="45"/>
    </row>
    <row r="97" spans="1:8" ht="13" x14ac:dyDescent="0.3">
      <c r="A97" s="1"/>
      <c r="B97" s="47" t="s">
        <v>48</v>
      </c>
      <c r="C97" s="47" t="s">
        <v>49</v>
      </c>
      <c r="D97" s="47" t="s">
        <v>50</v>
      </c>
      <c r="E97" s="47" t="s">
        <v>51</v>
      </c>
      <c r="F97" s="47" t="s">
        <v>107</v>
      </c>
      <c r="G97" s="47" t="s">
        <v>110</v>
      </c>
    </row>
    <row r="98" spans="1:8" x14ac:dyDescent="0.25">
      <c r="A98" s="1"/>
      <c r="B98" s="1"/>
      <c r="C98" s="1"/>
      <c r="D98" s="1"/>
      <c r="E98" s="1"/>
      <c r="F98" s="61" t="s">
        <v>108</v>
      </c>
      <c r="G98" s="61" t="s">
        <v>109</v>
      </c>
    </row>
    <row r="99" spans="1:8" x14ac:dyDescent="0.25">
      <c r="A99" s="1" t="s">
        <v>40</v>
      </c>
      <c r="B99" s="23">
        <v>-30</v>
      </c>
      <c r="C99" s="23">
        <v>-30</v>
      </c>
      <c r="D99" s="23">
        <v>-30</v>
      </c>
      <c r="E99" s="23">
        <v>-30</v>
      </c>
      <c r="F99" s="23"/>
      <c r="G99" s="23"/>
    </row>
    <row r="100" spans="1:8" x14ac:dyDescent="0.25">
      <c r="A100" s="1" t="s">
        <v>41</v>
      </c>
      <c r="B100" s="23">
        <v>10</v>
      </c>
      <c r="C100" s="23">
        <v>10</v>
      </c>
      <c r="D100" s="23">
        <v>20</v>
      </c>
      <c r="E100" s="23">
        <v>20</v>
      </c>
      <c r="F100" s="23"/>
      <c r="G100" s="23"/>
    </row>
    <row r="101" spans="1:8" x14ac:dyDescent="0.25">
      <c r="A101" s="1" t="s">
        <v>103</v>
      </c>
      <c r="B101" s="23">
        <v>25</v>
      </c>
      <c r="C101" s="23">
        <v>25</v>
      </c>
      <c r="D101" s="23">
        <v>50</v>
      </c>
      <c r="E101" s="23">
        <v>50</v>
      </c>
      <c r="F101" s="23"/>
      <c r="G101" s="23"/>
    </row>
    <row r="102" spans="1:8" x14ac:dyDescent="0.25">
      <c r="A102" s="1" t="s">
        <v>42</v>
      </c>
      <c r="B102" s="1">
        <v>40</v>
      </c>
      <c r="C102" s="1">
        <v>40</v>
      </c>
      <c r="D102" s="23">
        <v>80</v>
      </c>
      <c r="E102" s="23">
        <v>80</v>
      </c>
      <c r="F102" s="23"/>
      <c r="G102" s="23"/>
      <c r="H102" s="49"/>
    </row>
    <row r="103" spans="1:8" x14ac:dyDescent="0.25">
      <c r="A103" s="1" t="s">
        <v>43</v>
      </c>
      <c r="B103" s="23">
        <v>50</v>
      </c>
      <c r="C103" s="23">
        <v>50</v>
      </c>
      <c r="D103" s="23">
        <v>100</v>
      </c>
      <c r="E103" s="23">
        <v>100</v>
      </c>
      <c r="F103" s="23"/>
      <c r="G103" s="23"/>
    </row>
    <row r="104" spans="1:8" x14ac:dyDescent="0.25">
      <c r="F104" s="31"/>
      <c r="G104" s="31"/>
    </row>
    <row r="105" spans="1:8" x14ac:dyDescent="0.25">
      <c r="A105" t="s">
        <v>138</v>
      </c>
      <c r="F105" s="31"/>
      <c r="G105" s="31"/>
    </row>
    <row r="107" spans="1:8" ht="13" x14ac:dyDescent="0.3">
      <c r="A107" s="46" t="s">
        <v>105</v>
      </c>
    </row>
    <row r="108" spans="1:8" s="21" customFormat="1" x14ac:dyDescent="0.25"/>
    <row r="109" spans="1:8" s="21" customFormat="1" ht="13" x14ac:dyDescent="0.3">
      <c r="A109" s="48" t="s">
        <v>52</v>
      </c>
    </row>
    <row r="110" spans="1:8" s="21" customFormat="1" ht="13" x14ac:dyDescent="0.3">
      <c r="A110" s="48" t="s">
        <v>77</v>
      </c>
    </row>
    <row r="111" spans="1:8" s="21" customFormat="1" ht="13" x14ac:dyDescent="0.3">
      <c r="A111" s="48" t="s">
        <v>78</v>
      </c>
    </row>
    <row r="112" spans="1:8" s="21" customFormat="1" ht="13" x14ac:dyDescent="0.3">
      <c r="A112" s="48" t="s">
        <v>53</v>
      </c>
    </row>
    <row r="113" spans="1:1" s="21" customFormat="1" x14ac:dyDescent="0.25">
      <c r="A113" s="13"/>
    </row>
    <row r="114" spans="1:1" s="21" customFormat="1" x14ac:dyDescent="0.25">
      <c r="A114" s="13" t="s">
        <v>104</v>
      </c>
    </row>
    <row r="115" spans="1:1" s="21" customFormat="1" x14ac:dyDescent="0.25">
      <c r="A115" s="13"/>
    </row>
    <row r="116" spans="1:1" s="21" customFormat="1" x14ac:dyDescent="0.25">
      <c r="A116" s="13" t="s">
        <v>106</v>
      </c>
    </row>
    <row r="117" spans="1:1" s="21" customFormat="1" x14ac:dyDescent="0.25">
      <c r="A117" s="13" t="s">
        <v>28</v>
      </c>
    </row>
    <row r="118" spans="1:1" s="21" customFormat="1" x14ac:dyDescent="0.25">
      <c r="A118" s="13" t="s">
        <v>61</v>
      </c>
    </row>
    <row r="119" spans="1:1" s="21" customFormat="1" ht="13" x14ac:dyDescent="0.3">
      <c r="A119" s="46"/>
    </row>
    <row r="120" spans="1:1" s="21" customFormat="1" ht="13" x14ac:dyDescent="0.3">
      <c r="A120" s="46"/>
    </row>
    <row r="121" spans="1:1" s="21" customFormat="1" ht="13" x14ac:dyDescent="0.3">
      <c r="A121" s="46" t="s">
        <v>116</v>
      </c>
    </row>
    <row r="122" spans="1:1" s="21" customFormat="1" ht="13" x14ac:dyDescent="0.3">
      <c r="A122" s="46"/>
    </row>
    <row r="123" spans="1:1" s="21" customFormat="1" ht="13" x14ac:dyDescent="0.3">
      <c r="A123" s="48" t="s">
        <v>54</v>
      </c>
    </row>
    <row r="124" spans="1:1" s="21" customFormat="1" x14ac:dyDescent="0.25">
      <c r="A124" s="13" t="s">
        <v>114</v>
      </c>
    </row>
    <row r="125" spans="1:1" s="21" customFormat="1" x14ac:dyDescent="0.25">
      <c r="A125" s="13"/>
    </row>
    <row r="126" spans="1:1" s="21" customFormat="1" ht="13" x14ac:dyDescent="0.3">
      <c r="A126" s="48" t="s">
        <v>55</v>
      </c>
    </row>
    <row r="127" spans="1:1" s="21" customFormat="1" x14ac:dyDescent="0.25">
      <c r="A127" s="13"/>
    </row>
    <row r="128" spans="1:1" s="21" customFormat="1" x14ac:dyDescent="0.25">
      <c r="A128" s="13" t="s">
        <v>135</v>
      </c>
    </row>
    <row r="129" spans="1:1" s="21" customFormat="1" x14ac:dyDescent="0.25">
      <c r="A129" s="13" t="s">
        <v>115</v>
      </c>
    </row>
    <row r="130" spans="1:1" s="21" customFormat="1" x14ac:dyDescent="0.25">
      <c r="A130" s="13"/>
    </row>
    <row r="131" spans="1:1" s="21" customFormat="1" ht="13" x14ac:dyDescent="0.3">
      <c r="A131" s="46"/>
    </row>
    <row r="132" spans="1:1" s="21" customFormat="1" ht="13" x14ac:dyDescent="0.3">
      <c r="A132" s="46" t="s">
        <v>64</v>
      </c>
    </row>
    <row r="133" spans="1:1" s="21" customFormat="1" x14ac:dyDescent="0.25"/>
    <row r="134" spans="1:1" s="21" customFormat="1" x14ac:dyDescent="0.25">
      <c r="A134" s="13" t="s">
        <v>44</v>
      </c>
    </row>
    <row r="135" spans="1:1" s="21" customFormat="1" x14ac:dyDescent="0.25">
      <c r="A135" s="13" t="s">
        <v>62</v>
      </c>
    </row>
    <row r="136" spans="1:1" s="21" customFormat="1" x14ac:dyDescent="0.25">
      <c r="A136" s="13" t="s">
        <v>63</v>
      </c>
    </row>
    <row r="137" spans="1:1" s="21" customFormat="1" x14ac:dyDescent="0.25">
      <c r="A137" s="13" t="s">
        <v>56</v>
      </c>
    </row>
    <row r="138" spans="1:1" s="21" customFormat="1" x14ac:dyDescent="0.25">
      <c r="A138" s="13"/>
    </row>
    <row r="139" spans="1:1" s="21" customFormat="1" x14ac:dyDescent="0.25">
      <c r="A139" s="13" t="s">
        <v>45</v>
      </c>
    </row>
    <row r="140" spans="1:1" s="21" customFormat="1" x14ac:dyDescent="0.25">
      <c r="A140" s="13"/>
    </row>
    <row r="141" spans="1:1" s="21" customFormat="1" x14ac:dyDescent="0.25">
      <c r="A141" s="13" t="s">
        <v>65</v>
      </c>
    </row>
    <row r="142" spans="1:1" s="21" customFormat="1" x14ac:dyDescent="0.25">
      <c r="A142" s="13" t="s">
        <v>74</v>
      </c>
    </row>
    <row r="143" spans="1:1" s="21" customFormat="1" x14ac:dyDescent="0.25">
      <c r="A143" s="13"/>
    </row>
    <row r="144" spans="1:1" s="21" customFormat="1" x14ac:dyDescent="0.25">
      <c r="A144" s="13" t="s">
        <v>57</v>
      </c>
    </row>
    <row r="145" spans="1:1" s="21" customFormat="1" x14ac:dyDescent="0.25">
      <c r="A145" s="13" t="s">
        <v>102</v>
      </c>
    </row>
    <row r="146" spans="1:1" s="21" customFormat="1" ht="13" x14ac:dyDescent="0.3">
      <c r="A146" s="46"/>
    </row>
    <row r="147" spans="1:1" s="21" customFormat="1" x14ac:dyDescent="0.25"/>
    <row r="148" spans="1:1" s="21" customFormat="1" ht="13" x14ac:dyDescent="0.3">
      <c r="A148" s="46" t="s">
        <v>60</v>
      </c>
    </row>
    <row r="149" spans="1:1" ht="13" x14ac:dyDescent="0.3">
      <c r="A149" s="46"/>
    </row>
    <row r="150" spans="1:1" s="21" customFormat="1" ht="13" x14ac:dyDescent="0.3">
      <c r="A150" s="48" t="s">
        <v>47</v>
      </c>
    </row>
    <row r="151" spans="1:1" s="21" customFormat="1" x14ac:dyDescent="0.25">
      <c r="A151" s="13" t="s">
        <v>46</v>
      </c>
    </row>
    <row r="152" spans="1:1" s="21" customFormat="1" x14ac:dyDescent="0.25">
      <c r="A152" s="13" t="s">
        <v>58</v>
      </c>
    </row>
    <row r="153" spans="1:1" s="21" customFormat="1" x14ac:dyDescent="0.25">
      <c r="A153" s="13" t="s">
        <v>59</v>
      </c>
    </row>
    <row r="154" spans="1:1" s="21" customFormat="1" x14ac:dyDescent="0.25">
      <c r="A154" s="13"/>
    </row>
    <row r="155" spans="1:1" s="13" customFormat="1" x14ac:dyDescent="0.25">
      <c r="A155" s="13" t="s">
        <v>113</v>
      </c>
    </row>
    <row r="156" spans="1:1" s="21" customFormat="1" x14ac:dyDescent="0.25">
      <c r="A156" s="13"/>
    </row>
    <row r="157" spans="1:1" s="21" customFormat="1" x14ac:dyDescent="0.25">
      <c r="A157" s="13"/>
    </row>
    <row r="158" spans="1:1" ht="13" x14ac:dyDescent="0.3">
      <c r="A158" s="46" t="s">
        <v>111</v>
      </c>
    </row>
    <row r="159" spans="1:1" x14ac:dyDescent="0.25">
      <c r="A159" s="13" t="s">
        <v>79</v>
      </c>
    </row>
    <row r="160" spans="1:1" x14ac:dyDescent="0.25">
      <c r="A160" s="13" t="s">
        <v>80</v>
      </c>
    </row>
    <row r="161" spans="1:2" ht="13" x14ac:dyDescent="0.3">
      <c r="A161" s="46"/>
    </row>
    <row r="162" spans="1:2" ht="13" x14ac:dyDescent="0.3">
      <c r="A162" s="46"/>
    </row>
    <row r="163" spans="1:2" ht="13" x14ac:dyDescent="0.3">
      <c r="A163" s="46" t="s">
        <v>112</v>
      </c>
    </row>
    <row r="164" spans="1:2" ht="13" x14ac:dyDescent="0.3">
      <c r="A164" s="13" t="s">
        <v>136</v>
      </c>
    </row>
    <row r="165" spans="1:2" x14ac:dyDescent="0.25">
      <c r="A165" s="13" t="s">
        <v>137</v>
      </c>
    </row>
    <row r="166" spans="1:2" x14ac:dyDescent="0.25">
      <c r="A166" s="13"/>
    </row>
    <row r="167" spans="1:2" ht="13" x14ac:dyDescent="0.3">
      <c r="A167" s="47" t="s">
        <v>72</v>
      </c>
      <c r="B167" s="47" t="s">
        <v>71</v>
      </c>
    </row>
    <row r="168" spans="1:2" x14ac:dyDescent="0.25">
      <c r="A168" s="50" t="s">
        <v>66</v>
      </c>
      <c r="B168" s="76"/>
    </row>
    <row r="169" spans="1:2" x14ac:dyDescent="0.25">
      <c r="A169" s="50" t="s">
        <v>67</v>
      </c>
      <c r="B169" s="76"/>
    </row>
    <row r="170" spans="1:2" x14ac:dyDescent="0.25">
      <c r="A170" s="50" t="s">
        <v>68</v>
      </c>
      <c r="B170" s="76"/>
    </row>
    <row r="171" spans="1:2" x14ac:dyDescent="0.25">
      <c r="A171" s="50" t="s">
        <v>69</v>
      </c>
      <c r="B171" s="76"/>
    </row>
    <row r="172" spans="1:2" x14ac:dyDescent="0.25">
      <c r="A172" s="50" t="s">
        <v>70</v>
      </c>
      <c r="B172" s="76"/>
    </row>
    <row r="173" spans="1:2" x14ac:dyDescent="0.25">
      <c r="A173" s="13"/>
    </row>
    <row r="174" spans="1:2" x14ac:dyDescent="0.25">
      <c r="A174" s="13"/>
    </row>
    <row r="175" spans="1:2" x14ac:dyDescent="0.25">
      <c r="A175" s="13"/>
    </row>
    <row r="176" spans="1:2" ht="13" x14ac:dyDescent="0.3">
      <c r="A176" s="46"/>
    </row>
    <row r="178" spans="1:1" x14ac:dyDescent="0.25">
      <c r="A178" s="13"/>
    </row>
    <row r="179" spans="1:1" ht="13" x14ac:dyDescent="0.3">
      <c r="A179" s="12"/>
    </row>
    <row r="183" spans="1:1" s="14" customFormat="1" x14ac:dyDescent="0.25"/>
  </sheetData>
  <sheetProtection password="C77F" sheet="1"/>
  <phoneticPr fontId="2" type="noConversion"/>
  <pageMargins left="0.75" right="0.75" top="1" bottom="1" header="0.5" footer="0.5"/>
  <pageSetup paperSize="9" scale="37" fitToHeight="3" orientation="landscape" r:id="rId1"/>
  <headerFooter alignWithMargins="0">
    <oddHeader>&amp;LEuropese Aanbesteding Multifunctionele Afdrukapparatuur&amp;R&amp;G</oddHeader>
    <oddFooter>&amp;CPagina &amp;P van &amp;N&amp;R&amp;D</oddFooter>
  </headerFooter>
  <rowBreaks count="1" manualBreakCount="1">
    <brk id="80" max="12"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Beoordelingsmodel</vt:lpstr>
      <vt:lpstr>Beoordelingsmodel!Afdrukbereik</vt:lpstr>
    </vt:vector>
  </TitlesOfParts>
  <Company>scolucas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mbongers</dc:creator>
  <cp:lastModifiedBy>Marcia Luchtenberg-Bongers</cp:lastModifiedBy>
  <cp:lastPrinted>2010-07-26T13:14:59Z</cp:lastPrinted>
  <dcterms:created xsi:type="dcterms:W3CDTF">2010-05-20T13:56:53Z</dcterms:created>
  <dcterms:modified xsi:type="dcterms:W3CDTF">2016-07-08T04:12:46Z</dcterms:modified>
</cp:coreProperties>
</file>