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6930" tabRatio="903" activeTab="1"/>
  </bookViews>
  <sheets>
    <sheet name="Toelichting Opdrachtgever" sheetId="27" r:id="rId1"/>
    <sheet name="Tariefstelling kernassortiment" sheetId="21" r:id="rId2"/>
  </sheets>
  <definedNames>
    <definedName name="_xlnm.Print_Area" localSheetId="1">'Tariefstelling kernassortiment'!$A$1:$H$163</definedName>
    <definedName name="DME_Dirty" hidden="1">"Onwaar"</definedName>
  </definedNames>
  <calcPr calcId="125725"/>
</workbook>
</file>

<file path=xl/calcChain.xml><?xml version="1.0" encoding="utf-8"?>
<calcChain xmlns="http://schemas.openxmlformats.org/spreadsheetml/2006/main">
  <c r="F14" i="21"/>
  <c r="F23"/>
  <c r="F22"/>
  <c r="F25"/>
  <c r="H25"/>
  <c r="H23" l="1"/>
  <c r="F86" l="1"/>
  <c r="H158" l="1"/>
  <c r="H116"/>
  <c r="H86"/>
  <c r="F11"/>
  <c r="H155" l="1"/>
  <c r="H113" l="1"/>
  <c r="I86" l="1"/>
  <c r="I11" l="1"/>
  <c r="H11"/>
  <c r="H7" l="1"/>
  <c r="F7"/>
  <c r="I7" s="1"/>
  <c r="F10"/>
  <c r="I10" s="1"/>
  <c r="H10"/>
  <c r="F12"/>
  <c r="I12" s="1"/>
  <c r="H12"/>
  <c r="H21"/>
  <c r="H17"/>
  <c r="H29"/>
  <c r="H15"/>
  <c r="F15"/>
  <c r="I15" s="1"/>
  <c r="H14"/>
  <c r="H24"/>
  <c r="H16"/>
  <c r="F16"/>
  <c r="I16" s="1"/>
  <c r="H18"/>
  <c r="F18"/>
  <c r="I18" s="1"/>
  <c r="H26"/>
  <c r="F29"/>
  <c r="H27"/>
  <c r="H28"/>
  <c r="F28"/>
  <c r="F17"/>
  <c r="I17" s="1"/>
  <c r="I14"/>
  <c r="F24"/>
  <c r="I24" s="1"/>
  <c r="F26"/>
  <c r="F27"/>
  <c r="H20"/>
  <c r="F20"/>
  <c r="H22"/>
  <c r="I22"/>
  <c r="F21"/>
  <c r="H19"/>
  <c r="F19"/>
  <c r="I19" s="1"/>
  <c r="F13"/>
  <c r="I13" s="1"/>
  <c r="H13"/>
  <c r="H30"/>
  <c r="F30"/>
  <c r="F33"/>
  <c r="I33" s="1"/>
  <c r="H33"/>
  <c r="F34"/>
  <c r="I34" s="1"/>
  <c r="H34"/>
  <c r="F35"/>
  <c r="I35" s="1"/>
  <c r="H35"/>
  <c r="H38"/>
  <c r="F38"/>
  <c r="F39"/>
  <c r="H39"/>
  <c r="H40"/>
  <c r="F40"/>
  <c r="I41"/>
  <c r="F41"/>
  <c r="H41"/>
  <c r="F44"/>
  <c r="I44" s="1"/>
  <c r="H44"/>
  <c r="F45"/>
  <c r="I45" s="1"/>
  <c r="H45"/>
  <c r="H77"/>
  <c r="H80"/>
  <c r="H70"/>
  <c r="H64"/>
  <c r="H50"/>
  <c r="H69"/>
  <c r="H46"/>
  <c r="H72"/>
  <c r="H73"/>
  <c r="H61"/>
  <c r="F69"/>
  <c r="H62"/>
  <c r="H47"/>
  <c r="F77"/>
  <c r="H67"/>
  <c r="H66"/>
  <c r="H74"/>
  <c r="H51"/>
  <c r="H49"/>
  <c r="F50"/>
  <c r="I50" s="1"/>
  <c r="H57"/>
  <c r="H78"/>
  <c r="F78"/>
  <c r="H71"/>
  <c r="F71"/>
  <c r="F80"/>
  <c r="I80" s="1"/>
  <c r="H55"/>
  <c r="F55"/>
  <c r="I55" s="1"/>
  <c r="H76"/>
  <c r="H52"/>
  <c r="F52"/>
  <c r="I52" s="1"/>
  <c r="H81"/>
  <c r="F60"/>
  <c r="I60" s="1"/>
  <c r="H60"/>
  <c r="F48"/>
  <c r="I48" s="1"/>
  <c r="H48"/>
  <c r="H54"/>
  <c r="F54"/>
  <c r="I54" s="1"/>
  <c r="I53"/>
  <c r="H82"/>
  <c r="H58"/>
  <c r="H63"/>
  <c r="F66"/>
  <c r="F70"/>
  <c r="H79"/>
  <c r="H68"/>
  <c r="F67"/>
  <c r="F51"/>
  <c r="H56"/>
  <c r="F49"/>
  <c r="H65"/>
  <c r="H59"/>
  <c r="F76"/>
  <c r="F81"/>
  <c r="F72"/>
  <c r="F73"/>
  <c r="F61"/>
  <c r="F53"/>
  <c r="H53"/>
  <c r="F82"/>
  <c r="F58"/>
  <c r="F46"/>
  <c r="F56"/>
  <c r="F62"/>
  <c r="F64"/>
  <c r="F57"/>
  <c r="F65"/>
  <c r="H75"/>
  <c r="F75"/>
  <c r="F63"/>
  <c r="F68"/>
  <c r="F47"/>
  <c r="F74"/>
  <c r="F59"/>
  <c r="F79"/>
  <c r="F83"/>
  <c r="H83"/>
  <c r="F89"/>
  <c r="I89" s="1"/>
  <c r="H89"/>
  <c r="H100"/>
  <c r="H93"/>
  <c r="H102"/>
  <c r="H103"/>
  <c r="H104"/>
  <c r="H96"/>
  <c r="H95"/>
  <c r="F104"/>
  <c r="F98"/>
  <c r="H98"/>
  <c r="H99"/>
  <c r="F95"/>
  <c r="H92"/>
  <c r="F92"/>
  <c r="I92" s="1"/>
  <c r="H97"/>
  <c r="F102"/>
  <c r="F93"/>
  <c r="I93" s="1"/>
  <c r="F103"/>
  <c r="F91"/>
  <c r="I91" s="1"/>
  <c r="H91"/>
  <c r="F97"/>
  <c r="H101"/>
  <c r="F101"/>
  <c r="H94"/>
  <c r="F94"/>
  <c r="F100"/>
  <c r="F99"/>
  <c r="F96"/>
  <c r="F90"/>
  <c r="I90" s="1"/>
  <c r="H90"/>
  <c r="H105"/>
  <c r="F105"/>
  <c r="F108"/>
  <c r="I108" s="1"/>
  <c r="H108"/>
  <c r="F109"/>
  <c r="I109" s="1"/>
  <c r="H109"/>
  <c r="F124"/>
  <c r="I124" s="1"/>
  <c r="H124"/>
  <c r="F125"/>
  <c r="I125" s="1"/>
  <c r="H125"/>
  <c r="F126"/>
  <c r="H126"/>
  <c r="F127"/>
  <c r="I127" s="1"/>
  <c r="H127"/>
  <c r="F128"/>
  <c r="H128"/>
  <c r="F129"/>
  <c r="I129" s="1"/>
  <c r="H129"/>
  <c r="H133"/>
  <c r="F133"/>
  <c r="I133" s="1"/>
  <c r="F134"/>
  <c r="I134" s="1"/>
  <c r="H134"/>
  <c r="F135"/>
  <c r="H135"/>
  <c r="F137"/>
  <c r="I137" s="1"/>
  <c r="H137"/>
  <c r="H138"/>
  <c r="F138"/>
  <c r="H139"/>
  <c r="F139"/>
  <c r="F142"/>
  <c r="I142" s="1"/>
  <c r="H142"/>
  <c r="H144"/>
  <c r="F144"/>
  <c r="I144" s="1"/>
  <c r="F143"/>
  <c r="I143" s="1"/>
  <c r="H143"/>
  <c r="F145"/>
  <c r="I145" s="1"/>
  <c r="H145"/>
  <c r="F146"/>
  <c r="I146" s="1"/>
  <c r="H146"/>
  <c r="F149"/>
  <c r="I149" s="1"/>
  <c r="H149"/>
  <c r="H150"/>
  <c r="F150"/>
  <c r="I150"/>
  <c r="F151"/>
  <c r="I151" s="1"/>
  <c r="H151"/>
  <c r="H152"/>
  <c r="F152"/>
  <c r="H119" l="1"/>
  <c r="H161"/>
</calcChain>
</file>

<file path=xl/sharedStrings.xml><?xml version="1.0" encoding="utf-8"?>
<sst xmlns="http://schemas.openxmlformats.org/spreadsheetml/2006/main" count="258" uniqueCount="252">
  <si>
    <t>Naam rechtsgeldige ondertekenaar:</t>
  </si>
  <si>
    <t>Rechtsgeldige ondertekening:</t>
  </si>
  <si>
    <t>Plaats en datum:</t>
  </si>
  <si>
    <t>fictief aantal</t>
  </si>
  <si>
    <t>brutoprijs excl. BTW</t>
  </si>
  <si>
    <t>kortingspercentage</t>
  </si>
  <si>
    <t>nettoprijs excl. BTW</t>
  </si>
  <si>
    <t>totaalprijs</t>
  </si>
  <si>
    <t xml:space="preserve">fictieve omzet: </t>
  </si>
  <si>
    <t>kortings- percentage</t>
  </si>
  <si>
    <t>cat.</t>
  </si>
  <si>
    <t>-       de netto prijs per stuk</t>
  </si>
  <si>
    <t>-       de bruto prijs per stuk</t>
  </si>
  <si>
    <t xml:space="preserve">De nettoprijzen dienen altijd lager te zijn dan de brutoprijzen; de kortingspercentages dient u niet in te vullen, deze worden automatisch weergegeven. </t>
  </si>
  <si>
    <t>De prijsstelling dient all-in te zijn. De volgende kosten zijn hierbij in ieder geval inbegrepen: verpakkingskosten, transportkosten, de kosten voor ondersteunend werk, de kosten voor het gebruik van apparatuur, software en afleveringskosten. Ook alle eventueel verdere bijkomende kosten moeten inbegrepen zijn. De prijsstelling is exclusief de van toepassing zijnde BTW.</t>
  </si>
  <si>
    <t>Werkblad Tariefstelling kernassortiment</t>
  </si>
  <si>
    <t>Vast kortingspercentage voor alle overige varianten en accessoires binnen dezelfde meubellijn van het kernassortiment  (conform eis 2)</t>
  </si>
  <si>
    <t>A1</t>
  </si>
  <si>
    <t>A2</t>
  </si>
  <si>
    <t>A3</t>
  </si>
  <si>
    <t>A4</t>
  </si>
  <si>
    <t>A5</t>
  </si>
  <si>
    <t>A6</t>
  </si>
  <si>
    <t>A7</t>
  </si>
  <si>
    <t>B1</t>
  </si>
  <si>
    <t>B2</t>
  </si>
  <si>
    <t>A8</t>
  </si>
  <si>
    <t>A9</t>
  </si>
  <si>
    <t>C1</t>
  </si>
  <si>
    <t>Jaloeziedeurkast, versie 120x45x195cm</t>
  </si>
  <si>
    <t>D1</t>
  </si>
  <si>
    <t>D2</t>
  </si>
  <si>
    <r>
      <rPr>
        <b/>
        <sz val="10"/>
        <color indexed="8"/>
        <rFont val="Verdana"/>
        <family val="2"/>
      </rPr>
      <t>minder</t>
    </r>
    <r>
      <rPr>
        <sz val="10"/>
        <color indexed="8"/>
        <rFont val="Verdana"/>
        <family val="2"/>
      </rPr>
      <t>prijs t.o.v. D1: breedte van 100 cm</t>
    </r>
  </si>
  <si>
    <t>D3</t>
  </si>
  <si>
    <t>D4</t>
  </si>
  <si>
    <t>D5</t>
  </si>
  <si>
    <t>D6</t>
  </si>
  <si>
    <t>D7</t>
  </si>
  <si>
    <t>Jaloeziedeurkast, versie 120x45x75cm</t>
  </si>
  <si>
    <t>E1</t>
  </si>
  <si>
    <t>E2</t>
  </si>
  <si>
    <t>E3</t>
  </si>
  <si>
    <t>E4</t>
  </si>
  <si>
    <t>E5</t>
  </si>
  <si>
    <t>E6</t>
  </si>
  <si>
    <t>Vergaderstoel, 4 poots, stalen frame, met armlegger</t>
  </si>
  <si>
    <t>F1</t>
  </si>
  <si>
    <t>F3</t>
  </si>
  <si>
    <t>G1</t>
  </si>
  <si>
    <t>G2</t>
  </si>
  <si>
    <t>G3</t>
  </si>
  <si>
    <r>
      <rPr>
        <b/>
        <sz val="10"/>
        <color indexed="8"/>
        <rFont val="Verdana"/>
        <family val="2"/>
      </rPr>
      <t>meer</t>
    </r>
    <r>
      <rPr>
        <sz val="10"/>
        <color indexed="8"/>
        <rFont val="Verdana"/>
        <family val="2"/>
      </rPr>
      <t>prijs t.o.v. G1 in afmeting 90x60 cm</t>
    </r>
  </si>
  <si>
    <t>H1</t>
  </si>
  <si>
    <t>Leerlingenstoel, 4 poots geëpoxeerd stalen frame</t>
  </si>
  <si>
    <t>H2</t>
  </si>
  <si>
    <t>H3</t>
  </si>
  <si>
    <t>I1</t>
  </si>
  <si>
    <t>I2</t>
  </si>
  <si>
    <t>I3</t>
  </si>
  <si>
    <t>I4</t>
  </si>
  <si>
    <t>I5</t>
  </si>
  <si>
    <t>J1</t>
  </si>
  <si>
    <t>J2</t>
  </si>
  <si>
    <t>J3</t>
  </si>
  <si>
    <t>Stoel: rug en zitting zijn niet gescheiden; zitting en rugleuning van hout</t>
  </si>
  <si>
    <t>B3</t>
  </si>
  <si>
    <t>C2</t>
  </si>
  <si>
    <t>D8</t>
  </si>
  <si>
    <t>D9</t>
  </si>
  <si>
    <t>D10</t>
  </si>
  <si>
    <t>omschrijving kantoor- en schoolmeubilair</t>
  </si>
  <si>
    <t>D11</t>
  </si>
  <si>
    <t>D12</t>
  </si>
  <si>
    <t>U dient per aangeboden product te vermelden:</t>
  </si>
  <si>
    <t>PERCEEL 1 - KANTOORMEUBILAIR</t>
  </si>
  <si>
    <t>PERCEEL 2 - SCHOOLMEUBILAIR</t>
  </si>
  <si>
    <t>TOTAAL PERCEEL 1 (kantoormeubilair)</t>
  </si>
  <si>
    <t>TOTAAL PERCEEL 2 (schoolmeubilair)</t>
  </si>
  <si>
    <r>
      <rPr>
        <b/>
        <sz val="10"/>
        <color indexed="8"/>
        <rFont val="Verdana"/>
        <family val="2"/>
      </rPr>
      <t>meer/minder</t>
    </r>
    <r>
      <rPr>
        <sz val="10"/>
        <color indexed="8"/>
        <rFont val="Verdana"/>
        <family val="2"/>
      </rPr>
      <t>prijs t.o.v. A1, in 4-poots uitvoering</t>
    </r>
  </si>
  <si>
    <r>
      <rPr>
        <b/>
        <sz val="10"/>
        <color indexed="8"/>
        <rFont val="Verdana"/>
        <family val="2"/>
      </rPr>
      <t>meer/minder</t>
    </r>
    <r>
      <rPr>
        <sz val="10"/>
        <color indexed="8"/>
        <rFont val="Verdana"/>
        <family val="2"/>
      </rPr>
      <t>prijs t.o.v. A5, in 4-poots uitvoering, bladafmeting 140x80 cm</t>
    </r>
  </si>
  <si>
    <r>
      <rPr>
        <b/>
        <sz val="10"/>
        <color indexed="8"/>
        <rFont val="Verdana"/>
        <family val="2"/>
      </rPr>
      <t>meer/minder</t>
    </r>
    <r>
      <rPr>
        <sz val="10"/>
        <color indexed="8"/>
        <rFont val="Verdana"/>
        <family val="2"/>
      </rPr>
      <t>prijs t.o.v. A5, in 4-poots uitvoering, bladafmeting 120x80 cm</t>
    </r>
  </si>
  <si>
    <t>Bureau's (conform eis 3 Programma van Eisen en Wensen)</t>
  </si>
  <si>
    <t>Bureaustoelen (conform eis 4 Programma van Eisen en Wensen)</t>
  </si>
  <si>
    <r>
      <rPr>
        <b/>
        <sz val="10"/>
        <color indexed="8"/>
        <rFont val="Verdana"/>
        <family val="2"/>
      </rPr>
      <t>meer</t>
    </r>
    <r>
      <rPr>
        <sz val="10"/>
        <color indexed="8"/>
        <rFont val="Verdana"/>
        <family val="2"/>
      </rPr>
      <t>prijs t.o.v. B1 met metalen 5-teens kruisvoet</t>
    </r>
  </si>
  <si>
    <t>Ladeblokken (conform eis 5 Programma van Eisen en Wensen)</t>
  </si>
  <si>
    <r>
      <rPr>
        <b/>
        <sz val="10"/>
        <color indexed="8"/>
        <rFont val="Verdana"/>
        <family val="2"/>
      </rPr>
      <t>meer/minder</t>
    </r>
    <r>
      <rPr>
        <sz val="10"/>
        <color indexed="8"/>
        <rFont val="Verdana"/>
        <family val="2"/>
      </rPr>
      <t>prijs t.o.v. C1, in uitvoering met 1 materiaallade en 3 laden elk ca. 15 cm hoog, diepte 60 cm</t>
    </r>
  </si>
  <si>
    <t>C3</t>
  </si>
  <si>
    <r>
      <rPr>
        <b/>
        <sz val="10"/>
        <color indexed="8"/>
        <rFont val="Verdana"/>
        <family val="2"/>
      </rPr>
      <t>meer/minder</t>
    </r>
    <r>
      <rPr>
        <sz val="10"/>
        <color indexed="8"/>
        <rFont val="Verdana"/>
        <family val="2"/>
      </rPr>
      <t>prijs t.o.v. C1, in uitvoering met 1 materiaallade en 3 laden elk ca. 15 cm hoog, diepte 80 cm</t>
    </r>
  </si>
  <si>
    <t>C4</t>
  </si>
  <si>
    <r>
      <rPr>
        <b/>
        <sz val="10"/>
        <color indexed="8"/>
        <rFont val="Verdana"/>
        <family val="2"/>
      </rPr>
      <t>meer</t>
    </r>
    <r>
      <rPr>
        <sz val="10"/>
        <color indexed="8"/>
        <rFont val="Verdana"/>
        <family val="2"/>
      </rPr>
      <t>prijs t.o.v. C1 met topblad</t>
    </r>
  </si>
  <si>
    <t>Jaloeziedeurkasten (conform eis 6 Programma van Eisen en Wensen)</t>
  </si>
  <si>
    <t>A10</t>
  </si>
  <si>
    <t>Hoekopstelling 160 x 80cm, koppelblad 80 x 80 cm</t>
  </si>
  <si>
    <t>A11</t>
  </si>
  <si>
    <t>Hoekopstelling 160 x 80cm, koppelblad 120 x 80 cm</t>
  </si>
  <si>
    <t>Verrijdbaar ladenblok; indeling met: 1 materiaallade (incl. vakverdeling), A4 en hangmappenlade (incl. voorziening)</t>
  </si>
  <si>
    <t>Jaloeziedeurkast, versie 120x45x145cm</t>
  </si>
  <si>
    <t>Jaloeziedeurkast, versie 120x45x120cm</t>
  </si>
  <si>
    <t>D13</t>
  </si>
  <si>
    <r>
      <rPr>
        <b/>
        <sz val="10"/>
        <color indexed="8"/>
        <rFont val="Verdana"/>
        <family val="2"/>
      </rPr>
      <t>minder</t>
    </r>
    <r>
      <rPr>
        <sz val="10"/>
        <color indexed="8"/>
        <rFont val="Verdana"/>
        <family val="2"/>
      </rPr>
      <t>prijs t.o.v. D11: breedte van 100 cm</t>
    </r>
  </si>
  <si>
    <t>Vergadertafels (conform eis 7 Programma van Eisen en Wensen)</t>
  </si>
  <si>
    <t>E7</t>
  </si>
  <si>
    <t>E8</t>
  </si>
  <si>
    <t>E9</t>
  </si>
  <si>
    <t>E10</t>
  </si>
  <si>
    <t>E11</t>
  </si>
  <si>
    <t>E12</t>
  </si>
  <si>
    <t>E13</t>
  </si>
  <si>
    <t>E14</t>
  </si>
  <si>
    <t>E15</t>
  </si>
  <si>
    <t>Vergaderstoelen (conform eis 8 Programma van Eisen en Wensen)</t>
  </si>
  <si>
    <r>
      <rPr>
        <b/>
        <sz val="10"/>
        <color indexed="8"/>
        <rFont val="Verdana"/>
        <family val="2"/>
      </rPr>
      <t>meer/minder</t>
    </r>
    <r>
      <rPr>
        <sz val="10"/>
        <color indexed="8"/>
        <rFont val="Verdana"/>
        <family val="2"/>
      </rPr>
      <t>prijs t.o.v. F1: met sledeframe met geleiders</t>
    </r>
  </si>
  <si>
    <t>Akoestische kast, breedte 160 cm, hoogte 100 cm</t>
  </si>
  <si>
    <t>Akoestische kast, breedte 180 cm, hoogte 100 cm</t>
  </si>
  <si>
    <t>Akoestische kast, breedte 200 cm, hoogte 100 cm</t>
  </si>
  <si>
    <t>Akoestische kast, breedte 240 cm, hoogte 100 cm</t>
  </si>
  <si>
    <t>Leerlingensetjes - tafels (conform eis 11 Programma van Eisen en Wensen)</t>
  </si>
  <si>
    <t>Leerlingensetjes - stoelen (conform eis 12 Programma van Eisen en Wensen)</t>
  </si>
  <si>
    <r>
      <rPr>
        <b/>
        <sz val="10"/>
        <color indexed="8"/>
        <rFont val="Verdana"/>
        <family val="2"/>
      </rPr>
      <t>meer</t>
    </r>
    <r>
      <rPr>
        <sz val="10"/>
        <color indexed="8"/>
        <rFont val="Verdana"/>
        <family val="2"/>
      </rPr>
      <t>prijs t.o.v. H1: in sledeframe uitvoering</t>
    </r>
  </si>
  <si>
    <t xml:space="preserve">versie houten rug en zitting </t>
  </si>
  <si>
    <r>
      <rPr>
        <b/>
        <sz val="10"/>
        <color indexed="8"/>
        <rFont val="Verdana"/>
        <family val="2"/>
      </rPr>
      <t>meer/minder</t>
    </r>
    <r>
      <rPr>
        <sz val="10"/>
        <color indexed="8"/>
        <rFont val="Verdana"/>
        <family val="2"/>
      </rPr>
      <t>prijs t.o.v. H1, met zitting en rug van stootvast polyurethaan of polypropyleen</t>
    </r>
  </si>
  <si>
    <t>versie kunststof kuip</t>
  </si>
  <si>
    <t>H4</t>
  </si>
  <si>
    <t>H5</t>
  </si>
  <si>
    <t>Frame in 4-poots uitvoering in geëpoxeerd stalen frame, volkern blad, afmeting blad 90x80 cm, hoogte 72, 74 of 76 cm.</t>
  </si>
  <si>
    <t>PC lokalen - tafel (conform eis 13 Programma van Eisen en Wensen)</t>
  </si>
  <si>
    <t>PC lokalen - stoel (conform eis 14 Programma van Eisen en Wensen)</t>
  </si>
  <si>
    <r>
      <rPr>
        <b/>
        <sz val="10"/>
        <color indexed="8"/>
        <rFont val="Verdana"/>
        <family val="2"/>
      </rPr>
      <t>minder</t>
    </r>
    <r>
      <rPr>
        <sz val="10"/>
        <color indexed="8"/>
        <rFont val="Verdana"/>
        <family val="2"/>
      </rPr>
      <t>prijs t.o.v. I4, met blad van spaanplaat voorzien van melamine top en een kunststof randafwerking in kleur van blad</t>
    </r>
  </si>
  <si>
    <r>
      <rPr>
        <b/>
        <sz val="10"/>
        <color indexed="8"/>
        <rFont val="Verdana"/>
        <family val="2"/>
      </rPr>
      <t>minder</t>
    </r>
    <r>
      <rPr>
        <sz val="10"/>
        <color indexed="8"/>
        <rFont val="Verdana"/>
        <family val="2"/>
      </rPr>
      <t>prijs t.o.v. I1, met blad van spaanplaat voorzien van melamine top en een kunststof randafwerking in kleur van blad</t>
    </r>
  </si>
  <si>
    <r>
      <rPr>
        <b/>
        <sz val="10"/>
        <color indexed="8"/>
        <rFont val="Verdana"/>
        <family val="2"/>
      </rPr>
      <t>meer</t>
    </r>
    <r>
      <rPr>
        <sz val="10"/>
        <rFont val="Verdana"/>
        <family val="2"/>
      </rPr>
      <t>prijs</t>
    </r>
    <r>
      <rPr>
        <sz val="10"/>
        <color indexed="8"/>
        <rFont val="Verdana"/>
        <family val="2"/>
      </rPr>
      <t xml:space="preserve"> t.o.v. I1, I3, I4, I5, met horizontale en verticale kabelbegeleiding</t>
    </r>
  </si>
  <si>
    <r>
      <rPr>
        <b/>
        <sz val="10"/>
        <color indexed="8"/>
        <rFont val="Verdana"/>
        <family val="2"/>
      </rPr>
      <t>minder</t>
    </r>
    <r>
      <rPr>
        <sz val="10"/>
        <color indexed="8"/>
        <rFont val="Verdana"/>
        <family val="2"/>
      </rPr>
      <t>prijs t.o.v. E1, bladafmeting 120x80 cm</t>
    </r>
  </si>
  <si>
    <r>
      <rPr>
        <b/>
        <sz val="10"/>
        <color indexed="8"/>
        <rFont val="Verdana"/>
        <family val="2"/>
      </rPr>
      <t>minder</t>
    </r>
    <r>
      <rPr>
        <sz val="10"/>
        <color indexed="8"/>
        <rFont val="Verdana"/>
        <family val="2"/>
      </rPr>
      <t>prijs t.o.v. A1, bladafmeting 120x80 cm</t>
    </r>
  </si>
  <si>
    <r>
      <rPr>
        <b/>
        <sz val="10"/>
        <color indexed="8"/>
        <rFont val="Verdana"/>
        <family val="2"/>
      </rPr>
      <t>minder</t>
    </r>
    <r>
      <rPr>
        <sz val="10"/>
        <color indexed="8"/>
        <rFont val="Verdana"/>
        <family val="2"/>
      </rPr>
      <t>prijs t.o.v. A1, bladafmeting 140x80 cm</t>
    </r>
  </si>
  <si>
    <r>
      <rPr>
        <b/>
        <sz val="10"/>
        <color indexed="8"/>
        <rFont val="Verdana"/>
        <family val="2"/>
      </rPr>
      <t>meer</t>
    </r>
    <r>
      <rPr>
        <sz val="10"/>
        <color indexed="8"/>
        <rFont val="Verdana"/>
        <family val="2"/>
      </rPr>
      <t>prijs t.o.v. A1, A2, A4, A5, A6, A7, met verticale kabelbegeleiding</t>
    </r>
  </si>
  <si>
    <t>Bureau, HI 62-86 cm, bladafmeting 160x80 cm; T-frame</t>
  </si>
  <si>
    <t>uitvoering, stalen frame; bladmateriaal Melamine</t>
  </si>
  <si>
    <t>(dikte 18 mm, +/- 20%), met uitneembare handslinger</t>
  </si>
  <si>
    <r>
      <rPr>
        <b/>
        <sz val="10"/>
        <color indexed="8"/>
        <rFont val="Verdana"/>
        <family val="2"/>
      </rPr>
      <t>meer</t>
    </r>
    <r>
      <rPr>
        <sz val="10"/>
        <color indexed="8"/>
        <rFont val="Verdana"/>
        <family val="2"/>
      </rPr>
      <t>prijs t.o.v. A1, met bladmateriaal Volkern 12 mm</t>
    </r>
  </si>
  <si>
    <r>
      <rPr>
        <b/>
        <sz val="10"/>
        <color indexed="8"/>
        <rFont val="Verdana"/>
        <family val="2"/>
      </rPr>
      <t>meer</t>
    </r>
    <r>
      <rPr>
        <sz val="10"/>
        <color indexed="8"/>
        <rFont val="Verdana"/>
        <family val="2"/>
      </rPr>
      <t>prijs t.o.v. A1, bladafmeting 180x80 cm</t>
    </r>
  </si>
  <si>
    <r>
      <rPr>
        <b/>
        <sz val="10"/>
        <color indexed="8"/>
        <rFont val="Verdana"/>
        <family val="2"/>
      </rPr>
      <t>meer/minder</t>
    </r>
    <r>
      <rPr>
        <sz val="10"/>
        <color indexed="8"/>
        <rFont val="Verdana"/>
        <family val="2"/>
      </rPr>
      <t>prijs t.o.v. A5, in 4-poots uitvoering, bladafmeting 180x80 cm</t>
    </r>
  </si>
  <si>
    <t>A12</t>
  </si>
  <si>
    <r>
      <rPr>
        <b/>
        <sz val="10"/>
        <color indexed="8"/>
        <rFont val="Verdana"/>
        <family val="2"/>
      </rPr>
      <t>meer</t>
    </r>
    <r>
      <rPr>
        <sz val="10"/>
        <color indexed="8"/>
        <rFont val="Verdana"/>
        <family val="2"/>
      </rPr>
      <t>prijs t.o.v. A1, A2, A4, A5, A6, A7, HV 62-86 cm, met opvoergaten</t>
    </r>
  </si>
  <si>
    <r>
      <rPr>
        <b/>
        <sz val="10"/>
        <color indexed="8"/>
        <rFont val="Verdana"/>
        <family val="2"/>
      </rPr>
      <t>meer</t>
    </r>
    <r>
      <rPr>
        <sz val="10"/>
        <color indexed="8"/>
        <rFont val="Verdana"/>
        <family val="2"/>
      </rPr>
      <t>prijs t.o.v.  t.o.v. A1, A2, A4, A5, A6, A7, HV 62-86 cm, met 2x stroomvoorziening met aansluitkabel</t>
    </r>
  </si>
  <si>
    <t>A13</t>
  </si>
  <si>
    <t>A14</t>
  </si>
  <si>
    <r>
      <rPr>
        <b/>
        <sz val="10"/>
        <color indexed="8"/>
        <rFont val="Verdana"/>
        <family val="2"/>
      </rPr>
      <t>meer</t>
    </r>
    <r>
      <rPr>
        <sz val="10"/>
        <color indexed="8"/>
        <rFont val="Verdana"/>
        <family val="2"/>
      </rPr>
      <t>prijs t.o.v.  t.o.v. A1, A2, A4, A5, A6, A7, zit/sta bureau</t>
    </r>
  </si>
  <si>
    <t>Bureaustoel, kunststof 5-teens kruisvoet, zwenkwielen in harde of zachte uitvoering</t>
  </si>
  <si>
    <r>
      <rPr>
        <b/>
        <sz val="10"/>
        <color indexed="8"/>
        <rFont val="Verdana"/>
        <family val="2"/>
      </rPr>
      <t>meer</t>
    </r>
    <r>
      <rPr>
        <sz val="10"/>
        <color indexed="8"/>
        <rFont val="Verdana"/>
        <family val="2"/>
      </rPr>
      <t>prijs t.o.v. B1 met zwenkwielen in antistatische uitvoering</t>
    </r>
  </si>
  <si>
    <t>D14</t>
  </si>
  <si>
    <t>Legbord 120 cm</t>
  </si>
  <si>
    <t>Uittrekframe (inclusief inrichting) met blokkering 120 cm</t>
  </si>
  <si>
    <t>Raadpleegplank 120 cm</t>
  </si>
  <si>
    <t>Legbord 100 cm</t>
  </si>
  <si>
    <t>Uittrekframe (inclusief inrichting) met blokkering 100 cm</t>
  </si>
  <si>
    <t>Raadpleegplank 100 cm</t>
  </si>
  <si>
    <r>
      <rPr>
        <b/>
        <sz val="10"/>
        <color indexed="8"/>
        <rFont val="Verdana"/>
        <family val="2"/>
      </rPr>
      <t>meer</t>
    </r>
    <r>
      <rPr>
        <sz val="10"/>
        <color indexed="8"/>
        <rFont val="Verdana"/>
        <family val="2"/>
      </rPr>
      <t>prijs t.o.v. D6, D9 en D12 : topblad/bovenblad</t>
    </r>
  </si>
  <si>
    <t>D15</t>
  </si>
  <si>
    <t>D16</t>
  </si>
  <si>
    <t>Vergadertafel, bladafmeting 160x80 cm; T-poot</t>
  </si>
  <si>
    <t>uitvoering, stalen frame; bladmateriaal melamine</t>
  </si>
  <si>
    <t>(dikte 25 mm, +/- 20%)</t>
  </si>
  <si>
    <r>
      <rPr>
        <b/>
        <sz val="10"/>
        <color indexed="8"/>
        <rFont val="Verdana"/>
        <family val="2"/>
      </rPr>
      <t>meer/minder</t>
    </r>
    <r>
      <rPr>
        <sz val="10"/>
        <color indexed="8"/>
        <rFont val="Verdana"/>
        <family val="2"/>
      </rPr>
      <t>prijs t.o.v. E1, in 4-poots uitvoering</t>
    </r>
  </si>
  <si>
    <r>
      <rPr>
        <b/>
        <sz val="10"/>
        <color indexed="8"/>
        <rFont val="Verdana"/>
        <family val="2"/>
      </rPr>
      <t>meer</t>
    </r>
    <r>
      <rPr>
        <sz val="10"/>
        <color indexed="8"/>
        <rFont val="Verdana"/>
        <family val="2"/>
      </rPr>
      <t xml:space="preserve">prijs t.o.v. E1, met bladmateriaal Volkern 12 mm </t>
    </r>
  </si>
  <si>
    <r>
      <rPr>
        <b/>
        <sz val="10"/>
        <color indexed="8"/>
        <rFont val="Verdana"/>
        <family val="2"/>
      </rPr>
      <t>meer</t>
    </r>
    <r>
      <rPr>
        <sz val="10"/>
        <color indexed="8"/>
        <rFont val="Verdana"/>
        <family val="2"/>
      </rPr>
      <t>prijs t.o.v. E1, bladafmeting 180x80 cm</t>
    </r>
  </si>
  <si>
    <r>
      <rPr>
        <b/>
        <sz val="10"/>
        <color indexed="8"/>
        <rFont val="Verdana"/>
        <family val="2"/>
      </rPr>
      <t>meer/minder</t>
    </r>
    <r>
      <rPr>
        <sz val="10"/>
        <color indexed="8"/>
        <rFont val="Verdana"/>
        <family val="2"/>
      </rPr>
      <t>prijs t.o.v. E4, in 4-poots uitvoering</t>
    </r>
  </si>
  <si>
    <r>
      <rPr>
        <b/>
        <sz val="10"/>
        <color indexed="8"/>
        <rFont val="Verdana"/>
        <family val="2"/>
      </rPr>
      <t>meer</t>
    </r>
    <r>
      <rPr>
        <sz val="10"/>
        <color indexed="8"/>
        <rFont val="Verdana"/>
        <family val="2"/>
      </rPr>
      <t xml:space="preserve">prijs t.o.v. E4, met bladmateriaal Volkern 12 mm </t>
    </r>
  </si>
  <si>
    <r>
      <rPr>
        <b/>
        <sz val="10"/>
        <color indexed="8"/>
        <rFont val="Verdana"/>
        <family val="2"/>
      </rPr>
      <t>meer</t>
    </r>
    <r>
      <rPr>
        <sz val="10"/>
        <color indexed="8"/>
        <rFont val="Verdana"/>
        <family val="2"/>
      </rPr>
      <t>prijs t.o.v. E7, met bladmateriaal Volkern 12 mm</t>
    </r>
  </si>
  <si>
    <t>vergadertafel, ronde bladvorm, 140 cm, bladmateriaal melamine (dikte 25 mm, +/- 20%)</t>
  </si>
  <si>
    <t>vergadertafel, ronde bladvorm, 160 cm, bladmateriaal melamine (dikte 25 mm, +/- 20%)</t>
  </si>
  <si>
    <t>vergadertafel, ronde bladvorm, 180 cm, bladmateriaal melamine (dikte 25 mm, +/- 20%)</t>
  </si>
  <si>
    <t>vergadertafel, tonvormig, 220 cm x 110 cm, bladmateriaal melamine (dikte 25 mm, +/- 20%)</t>
  </si>
  <si>
    <t>vergadertafel, tonvormig, 280 cm x 110 cm, bladmateriaal melamine (dikte 25 mm, +/- 20%)</t>
  </si>
  <si>
    <t>vergadertafel, tonvormig, 320 cm x 110 cm, bladmateriaal melamine (dikte 25 mm, +/- 20%)</t>
  </si>
  <si>
    <t>Koppelvoorziening</t>
  </si>
  <si>
    <t>E16</t>
  </si>
  <si>
    <t>E17</t>
  </si>
  <si>
    <t>E18</t>
  </si>
  <si>
    <r>
      <rPr>
        <b/>
        <sz val="10"/>
        <color indexed="8"/>
        <rFont val="Verdana"/>
        <family val="2"/>
      </rPr>
      <t>meer/minder</t>
    </r>
    <r>
      <rPr>
        <sz val="10"/>
        <color indexed="8"/>
        <rFont val="Verdana"/>
        <family val="2"/>
      </rPr>
      <t>prijs t.o.v. E7, in 4-poots uitvoering</t>
    </r>
  </si>
  <si>
    <r>
      <rPr>
        <b/>
        <sz val="10"/>
        <color indexed="8"/>
        <rFont val="Verdana"/>
        <family val="2"/>
      </rPr>
      <t>meer</t>
    </r>
    <r>
      <rPr>
        <sz val="10"/>
        <color indexed="8"/>
        <rFont val="Verdana"/>
        <family val="2"/>
      </rPr>
      <t>prijs t.o.v. H4: in sledeframe uitvoering</t>
    </r>
  </si>
  <si>
    <r>
      <rPr>
        <b/>
        <sz val="10"/>
        <color indexed="8"/>
        <rFont val="Verdana"/>
        <family val="2"/>
      </rPr>
      <t>meer-/minder</t>
    </r>
    <r>
      <rPr>
        <sz val="10"/>
        <color indexed="8"/>
        <rFont val="Verdana"/>
        <family val="2"/>
      </rPr>
      <t>prijs t.o.v. H4, met losse rug en zitting</t>
    </r>
  </si>
  <si>
    <t>H6</t>
  </si>
  <si>
    <r>
      <rPr>
        <b/>
        <sz val="10"/>
        <color indexed="8"/>
        <rFont val="Verdana"/>
        <family val="2"/>
      </rPr>
      <t>meer</t>
    </r>
    <r>
      <rPr>
        <sz val="10"/>
        <color indexed="8"/>
        <rFont val="Verdana"/>
        <family val="2"/>
      </rPr>
      <t>prijs t.o.v. I1, bladafmeting 160x80 cm</t>
    </r>
  </si>
  <si>
    <r>
      <rPr>
        <b/>
        <sz val="10"/>
        <color indexed="8"/>
        <rFont val="Verdana"/>
        <family val="2"/>
      </rPr>
      <t>meer-/minder</t>
    </r>
    <r>
      <rPr>
        <sz val="10"/>
        <color indexed="8"/>
        <rFont val="Verdana"/>
        <family val="2"/>
      </rPr>
      <t>prijs t.o.v. J1: rug en zitting wel gescheiden</t>
    </r>
  </si>
  <si>
    <r>
      <rPr>
        <b/>
        <sz val="10"/>
        <color indexed="8"/>
        <rFont val="Verdana"/>
        <family val="2"/>
      </rPr>
      <t>meer</t>
    </r>
    <r>
      <rPr>
        <sz val="10"/>
        <color indexed="8"/>
        <rFont val="Verdana"/>
        <family val="2"/>
      </rPr>
      <t>prijs t.o.v. J1: zitting en rugleuning kunststof</t>
    </r>
  </si>
  <si>
    <t>J4</t>
  </si>
  <si>
    <r>
      <rPr>
        <b/>
        <sz val="10"/>
        <color indexed="8"/>
        <rFont val="Verdana"/>
        <family val="2"/>
      </rPr>
      <t>meer-/minder</t>
    </r>
    <r>
      <rPr>
        <sz val="10"/>
        <color indexed="8"/>
        <rFont val="Verdana"/>
        <family val="2"/>
      </rPr>
      <t>prijs t.o.v. J3: rug en zitting wel gescheiden</t>
    </r>
  </si>
  <si>
    <t>D17</t>
  </si>
  <si>
    <t>D18</t>
  </si>
  <si>
    <t>D19</t>
  </si>
  <si>
    <t>D20</t>
  </si>
  <si>
    <t>D21</t>
  </si>
  <si>
    <t>D22</t>
  </si>
  <si>
    <t>D23</t>
  </si>
  <si>
    <t>D24</t>
  </si>
  <si>
    <t>D25</t>
  </si>
  <si>
    <t>D26</t>
  </si>
  <si>
    <t>D27</t>
  </si>
  <si>
    <t>D28</t>
  </si>
  <si>
    <t>D29</t>
  </si>
  <si>
    <t>D30</t>
  </si>
  <si>
    <t>D31</t>
  </si>
  <si>
    <t>D32</t>
  </si>
  <si>
    <t>D33</t>
  </si>
  <si>
    <t>D34</t>
  </si>
  <si>
    <t>D35</t>
  </si>
  <si>
    <t>D36</t>
  </si>
  <si>
    <t>meerprijs t.o.v. D32, hoogte 195 cm</t>
  </si>
  <si>
    <t>D37</t>
  </si>
  <si>
    <t>D38</t>
  </si>
  <si>
    <t>D39</t>
  </si>
  <si>
    <t>Vast kortingspercentage voor alle overige meubilair en accessoires, behorende tot een andere meubelllijn en niet behorend tot het kernassortiment  (conform eis 2)</t>
  </si>
  <si>
    <r>
      <t xml:space="preserve">Bij meerprijzen dient u aan te geven wat de extra prijs bedraagt voor het betreffende meubilair ten opzichte van het standaardmeubilair; bij minderprijzen dient u de lagere prijs te vermelden ten opzichte van het standaardmeubilair. Bijvoorbeeld: als u bij categorie A1 (bureau met een stalen frame) een prijs heeft vermeld, dient u bij de meerprijs voor een in hoogte verstelbaar bureau met een uitneembare slinger het </t>
    </r>
    <r>
      <rPr>
        <b/>
        <sz val="9"/>
        <color indexed="8"/>
        <rFont val="Trebuchet MS"/>
        <family val="2"/>
      </rPr>
      <t>prijsverschil</t>
    </r>
    <r>
      <rPr>
        <sz val="9"/>
        <color indexed="8"/>
        <rFont val="Trebuchet MS"/>
        <family val="2"/>
      </rPr>
      <t xml:space="preserve"> te vermelden tussen beide versies. Bij minderprijzen dient u eveneens het betreffende prijsverschil te vermelden; minderprijzen dienen een </t>
    </r>
    <r>
      <rPr>
        <b/>
        <sz val="9"/>
        <color indexed="8"/>
        <rFont val="Trebuchet MS"/>
        <family val="2"/>
      </rPr>
      <t>negatieve</t>
    </r>
    <r>
      <rPr>
        <sz val="9"/>
        <color indexed="8"/>
        <rFont val="Trebuchet MS"/>
        <family val="2"/>
      </rPr>
      <t xml:space="preserve"> waarde te hebben.</t>
    </r>
  </si>
  <si>
    <t>Daarnaast dient u - conform eis 2 van het Programma van Eisen en Wensen - een kortingspercentage te vermelden voor varianten van het kernassortiment en ander meubilair binnen dezelfde meubellijn als het aangeboden kernassortiment. Bovendien dient u een vast kortingspercentage te vermelden voor het meubilair dat niet behoort tot het kernassortiment en behoort tot een andere
meubellijn.</t>
  </si>
  <si>
    <t>Leerlingentafel, frame in 4 poots uitvoering, geëpoxeerd staal, volkern blad voorzien van een zwarte randafwerking, afmeting 70x50 cm</t>
  </si>
  <si>
    <t>Leerlingentafel, frame in C-poot uitvoering, geëpoxeerd staal, volkern blad voorzien van een zwarte randafwerking, afmeting 70x50 cm</t>
  </si>
  <si>
    <t>Leerlingentafel, frame in T-poot uitvoering, geëpoxeerd staal, volkern blad voorzien van een zwarte randafwerking, afmeting 70x50 cm</t>
  </si>
  <si>
    <t>G4</t>
  </si>
  <si>
    <t>G5</t>
  </si>
  <si>
    <t>G6</t>
  </si>
  <si>
    <r>
      <rPr>
        <b/>
        <sz val="10"/>
        <color indexed="8"/>
        <rFont val="Verdana"/>
        <family val="2"/>
      </rPr>
      <t>meer</t>
    </r>
    <r>
      <rPr>
        <sz val="10"/>
        <color indexed="8"/>
        <rFont val="Verdana"/>
        <family val="2"/>
      </rPr>
      <t>prijs t.o.v. G3 in afmeting 90x60 cm</t>
    </r>
  </si>
  <si>
    <r>
      <rPr>
        <b/>
        <sz val="10"/>
        <color indexed="8"/>
        <rFont val="Verdana"/>
        <family val="2"/>
      </rPr>
      <t>meer</t>
    </r>
    <r>
      <rPr>
        <sz val="10"/>
        <color indexed="8"/>
        <rFont val="Verdana"/>
        <family val="2"/>
      </rPr>
      <t>prijs t.o.v. G5 in afmeting 90x60 cm</t>
    </r>
  </si>
  <si>
    <r>
      <rPr>
        <b/>
        <sz val="10"/>
        <color indexed="8"/>
        <rFont val="Verdana"/>
        <family val="2"/>
      </rPr>
      <t>meer</t>
    </r>
    <r>
      <rPr>
        <sz val="10"/>
        <color indexed="8"/>
        <rFont val="Verdana"/>
        <family val="2"/>
      </rPr>
      <t>prijs t.o.v. A5, met bladmateriaal Volkern 12 mm, bladafmeting 180x80 cm</t>
    </r>
  </si>
  <si>
    <r>
      <rPr>
        <b/>
        <sz val="10"/>
        <color indexed="8"/>
        <rFont val="Verdana"/>
        <family val="2"/>
      </rPr>
      <t>meer</t>
    </r>
    <r>
      <rPr>
        <sz val="10"/>
        <color indexed="8"/>
        <rFont val="Verdana"/>
        <family val="2"/>
      </rPr>
      <t>prijs t.o.v. A5, met bladmateriaal Volkern 12 mm, bladafmeting 140x80 cm</t>
    </r>
  </si>
  <si>
    <r>
      <rPr>
        <b/>
        <sz val="10"/>
        <color indexed="8"/>
        <rFont val="Verdana"/>
        <family val="2"/>
      </rPr>
      <t>meer</t>
    </r>
    <r>
      <rPr>
        <sz val="10"/>
        <color indexed="8"/>
        <rFont val="Verdana"/>
        <family val="2"/>
      </rPr>
      <t>prijs t.o.v. A5, met bladmateriaal Volkern 12 mm, bladafmeting 120x80 cm</t>
    </r>
  </si>
  <si>
    <r>
      <rPr>
        <b/>
        <sz val="10"/>
        <color indexed="8"/>
        <rFont val="Verdana"/>
        <family val="2"/>
      </rPr>
      <t>minder</t>
    </r>
    <r>
      <rPr>
        <sz val="10"/>
        <color indexed="8"/>
        <rFont val="Verdana"/>
        <family val="2"/>
      </rPr>
      <t>prijs t.o.v. D9: breedte van 100 cm</t>
    </r>
  </si>
  <si>
    <r>
      <rPr>
        <b/>
        <sz val="10"/>
        <color indexed="8"/>
        <rFont val="Verdana"/>
        <family val="2"/>
      </rPr>
      <t>minder</t>
    </r>
    <r>
      <rPr>
        <sz val="10"/>
        <color indexed="8"/>
        <rFont val="Verdana"/>
        <family val="2"/>
      </rPr>
      <t>prijs t.o.v. D13: breedte van 100 cm</t>
    </r>
  </si>
  <si>
    <r>
      <rPr>
        <b/>
        <sz val="10"/>
        <color indexed="8"/>
        <rFont val="Verdana"/>
        <family val="2"/>
      </rPr>
      <t>meer</t>
    </r>
    <r>
      <rPr>
        <sz val="10"/>
        <color indexed="8"/>
        <rFont val="Verdana"/>
        <family val="2"/>
      </rPr>
      <t>prijs voor alle typen jaloeziedeurkasten: voorzien van wielen, waarvan er één geremd is</t>
    </r>
  </si>
  <si>
    <r>
      <rPr>
        <b/>
        <sz val="10"/>
        <color indexed="8"/>
        <rFont val="Verdana"/>
        <family val="2"/>
      </rPr>
      <t>minder</t>
    </r>
    <r>
      <rPr>
        <sz val="10"/>
        <color indexed="8"/>
        <rFont val="Verdana"/>
        <family val="2"/>
      </rPr>
      <t>prijs t.o.v. A1 - T frame, ongeacht bladafmeting en soort bladmateriaal, HV 62-86 cm zonder handslinger</t>
    </r>
  </si>
  <si>
    <r>
      <rPr>
        <b/>
        <sz val="10"/>
        <color indexed="8"/>
        <rFont val="Verdana"/>
        <family val="2"/>
      </rPr>
      <t>minder</t>
    </r>
    <r>
      <rPr>
        <sz val="10"/>
        <color indexed="8"/>
        <rFont val="Verdana"/>
        <family val="2"/>
      </rPr>
      <t>prijs t.o.v. A2 - 4-poots uitvoering, ongeacht bladafmeting en soort bladmateriaal, HV 62-86 cm zonder handslinger</t>
    </r>
  </si>
  <si>
    <r>
      <rPr>
        <b/>
        <sz val="10"/>
        <color indexed="8"/>
        <rFont val="Verdana"/>
        <family val="2"/>
      </rPr>
      <t>meer</t>
    </r>
    <r>
      <rPr>
        <sz val="10"/>
        <color indexed="8"/>
        <rFont val="Verdana"/>
        <family val="2"/>
      </rPr>
      <t>prijs t.o.v. A1 - T frame, ongeacht bladafmeting en soort bladmateriaal,  HV 62-86 cm, electrisch</t>
    </r>
  </si>
  <si>
    <r>
      <rPr>
        <b/>
        <sz val="10"/>
        <color indexed="8"/>
        <rFont val="Verdana"/>
        <family val="2"/>
      </rPr>
      <t>meer</t>
    </r>
    <r>
      <rPr>
        <sz val="10"/>
        <color indexed="8"/>
        <rFont val="Verdana"/>
        <family val="2"/>
      </rPr>
      <t>prijs t.o.v. A2 - 4 poots uitvoering, ongeacht bladafmeting en soort bladmateriaal,  HV 62-86 cm, electrisch</t>
    </r>
  </si>
  <si>
    <r>
      <rPr>
        <b/>
        <sz val="10"/>
        <color indexed="8"/>
        <rFont val="Verdana"/>
        <family val="2"/>
      </rPr>
      <t>meer</t>
    </r>
    <r>
      <rPr>
        <sz val="10"/>
        <color indexed="8"/>
        <rFont val="Verdana"/>
        <family val="2"/>
      </rPr>
      <t>prijs t.o.v. D17, hoogte 120 cm</t>
    </r>
  </si>
  <si>
    <r>
      <rPr>
        <b/>
        <sz val="10"/>
        <color indexed="8"/>
        <rFont val="Verdana"/>
        <family val="2"/>
      </rPr>
      <t>meer</t>
    </r>
    <r>
      <rPr>
        <sz val="10"/>
        <color indexed="8"/>
        <rFont val="Verdana"/>
        <family val="2"/>
      </rPr>
      <t>prijs t.o.v. D17, hoogte 130 cm</t>
    </r>
  </si>
  <si>
    <r>
      <rPr>
        <b/>
        <sz val="10"/>
        <color indexed="8"/>
        <rFont val="Verdana"/>
        <family val="2"/>
      </rPr>
      <t>meer</t>
    </r>
    <r>
      <rPr>
        <sz val="10"/>
        <color indexed="8"/>
        <rFont val="Verdana"/>
        <family val="2"/>
      </rPr>
      <t>prijs t.o.v. D17, hoogte 160 cm</t>
    </r>
  </si>
  <si>
    <r>
      <rPr>
        <b/>
        <sz val="10"/>
        <color indexed="8"/>
        <rFont val="Verdana"/>
        <family val="2"/>
      </rPr>
      <t>meer</t>
    </r>
    <r>
      <rPr>
        <sz val="10"/>
        <color indexed="8"/>
        <rFont val="Verdana"/>
        <family val="2"/>
      </rPr>
      <t>prijs t.o.v. D17, hoogte 195 cm</t>
    </r>
  </si>
  <si>
    <r>
      <rPr>
        <b/>
        <sz val="10"/>
        <color indexed="8"/>
        <rFont val="Verdana"/>
        <family val="2"/>
      </rPr>
      <t>meer</t>
    </r>
    <r>
      <rPr>
        <sz val="10"/>
        <color indexed="8"/>
        <rFont val="Verdana"/>
        <family val="2"/>
      </rPr>
      <t>prijs t.o.v. D22, hoogte 120 cm</t>
    </r>
  </si>
  <si>
    <r>
      <rPr>
        <b/>
        <sz val="10"/>
        <color indexed="8"/>
        <rFont val="Verdana"/>
        <family val="2"/>
      </rPr>
      <t>meer</t>
    </r>
    <r>
      <rPr>
        <sz val="10"/>
        <color indexed="8"/>
        <rFont val="Verdana"/>
        <family val="2"/>
      </rPr>
      <t>prijs t.o.v. D22, hoogte 130 cm</t>
    </r>
  </si>
  <si>
    <r>
      <rPr>
        <b/>
        <sz val="10"/>
        <color indexed="8"/>
        <rFont val="Verdana"/>
        <family val="2"/>
      </rPr>
      <t>meer</t>
    </r>
    <r>
      <rPr>
        <sz val="10"/>
        <color indexed="8"/>
        <rFont val="Verdana"/>
        <family val="2"/>
      </rPr>
      <t>prijs t.o.v. D22, hoogte 160 cm</t>
    </r>
  </si>
  <si>
    <r>
      <rPr>
        <b/>
        <sz val="10"/>
        <color indexed="8"/>
        <rFont val="Verdana"/>
        <family val="2"/>
      </rPr>
      <t>meer</t>
    </r>
    <r>
      <rPr>
        <sz val="10"/>
        <color indexed="8"/>
        <rFont val="Verdana"/>
        <family val="2"/>
      </rPr>
      <t>prijs t.o.v. D22, hoogte 195 cm</t>
    </r>
  </si>
  <si>
    <r>
      <rPr>
        <b/>
        <sz val="10"/>
        <color indexed="8"/>
        <rFont val="Verdana"/>
        <family val="2"/>
      </rPr>
      <t>meer</t>
    </r>
    <r>
      <rPr>
        <sz val="10"/>
        <color indexed="8"/>
        <rFont val="Verdana"/>
        <family val="2"/>
      </rPr>
      <t>prijs t.o.v. D27, hoogte 120 cm</t>
    </r>
  </si>
  <si>
    <r>
      <rPr>
        <b/>
        <sz val="10"/>
        <color indexed="8"/>
        <rFont val="Verdana"/>
        <family val="2"/>
      </rPr>
      <t>meer</t>
    </r>
    <r>
      <rPr>
        <sz val="10"/>
        <color indexed="8"/>
        <rFont val="Verdana"/>
        <family val="2"/>
      </rPr>
      <t>prijs t.o.v. D27, hoogte 130 cm</t>
    </r>
  </si>
  <si>
    <r>
      <rPr>
        <b/>
        <sz val="10"/>
        <color indexed="8"/>
        <rFont val="Verdana"/>
        <family val="2"/>
      </rPr>
      <t>meer</t>
    </r>
    <r>
      <rPr>
        <sz val="10"/>
        <color indexed="8"/>
        <rFont val="Verdana"/>
        <family val="2"/>
      </rPr>
      <t>prijs t.o.v. D27, hoogte 160 cm</t>
    </r>
  </si>
  <si>
    <r>
      <rPr>
        <b/>
        <sz val="10"/>
        <color indexed="8"/>
        <rFont val="Verdana"/>
        <family val="2"/>
      </rPr>
      <t>meer</t>
    </r>
    <r>
      <rPr>
        <sz val="10"/>
        <color indexed="8"/>
        <rFont val="Verdana"/>
        <family val="2"/>
      </rPr>
      <t>prijs t.o.v. D27, hoogte 195 cm</t>
    </r>
  </si>
  <si>
    <r>
      <rPr>
        <b/>
        <sz val="10"/>
        <color indexed="8"/>
        <rFont val="Verdana"/>
        <family val="2"/>
      </rPr>
      <t>meer</t>
    </r>
    <r>
      <rPr>
        <sz val="10"/>
        <color indexed="8"/>
        <rFont val="Verdana"/>
        <family val="2"/>
      </rPr>
      <t>prijs t.o.v. D32, hoogte 120 cm</t>
    </r>
  </si>
  <si>
    <r>
      <rPr>
        <b/>
        <sz val="10"/>
        <color indexed="8"/>
        <rFont val="Verdana"/>
        <family val="2"/>
      </rPr>
      <t>meer</t>
    </r>
    <r>
      <rPr>
        <sz val="10"/>
        <color indexed="8"/>
        <rFont val="Verdana"/>
        <family val="2"/>
      </rPr>
      <t>prijs t.o.v. D32, hoogte 130 cm</t>
    </r>
  </si>
  <si>
    <r>
      <rPr>
        <b/>
        <sz val="10"/>
        <color indexed="8"/>
        <rFont val="Verdana"/>
        <family val="2"/>
      </rPr>
      <t>meer</t>
    </r>
    <r>
      <rPr>
        <sz val="10"/>
        <color indexed="8"/>
        <rFont val="Verdana"/>
        <family val="2"/>
      </rPr>
      <t>prijs t.o.v. D32, hoogte 160 cm</t>
    </r>
  </si>
  <si>
    <r>
      <rPr>
        <b/>
        <sz val="10"/>
        <color indexed="8"/>
        <rFont val="Verdana"/>
        <family val="2"/>
      </rPr>
      <t>Meer</t>
    </r>
    <r>
      <rPr>
        <sz val="10"/>
        <color indexed="8"/>
        <rFont val="Verdana"/>
        <family val="2"/>
      </rPr>
      <t>prijs remmende wielen</t>
    </r>
  </si>
  <si>
    <r>
      <rPr>
        <b/>
        <sz val="10"/>
        <color indexed="8"/>
        <rFont val="Verdana"/>
        <family val="2"/>
      </rPr>
      <t>Meer</t>
    </r>
    <r>
      <rPr>
        <sz val="10"/>
        <color indexed="8"/>
        <rFont val="Verdana"/>
        <family val="2"/>
      </rPr>
      <t>prijs 2x stroomvoorziening inclusief aansluitkabel</t>
    </r>
  </si>
  <si>
    <t>Draaideurkast, hoogte 195 cm, breedte 100 cm, diepte 45 cm</t>
  </si>
  <si>
    <r>
      <rPr>
        <b/>
        <sz val="10"/>
        <color indexed="8"/>
        <rFont val="Verdana"/>
        <family val="2"/>
      </rPr>
      <t>minder</t>
    </r>
    <r>
      <rPr>
        <sz val="10"/>
        <color indexed="8"/>
        <rFont val="Verdana"/>
        <family val="2"/>
      </rPr>
      <t>prijs t.o.v. D37, hoogte 145 cm, breedte 100 cm, diepte 45 cm</t>
    </r>
  </si>
  <si>
    <r>
      <rPr>
        <b/>
        <sz val="10"/>
        <color indexed="8"/>
        <rFont val="Verdana"/>
        <family val="2"/>
      </rPr>
      <t>minder</t>
    </r>
    <r>
      <rPr>
        <sz val="10"/>
        <color indexed="8"/>
        <rFont val="Verdana"/>
        <family val="2"/>
      </rPr>
      <t>prijs t.o.v. D37, hoogte 110 cm, breedte 100 cm, diepte 45 cm</t>
    </r>
  </si>
  <si>
    <r>
      <rPr>
        <b/>
        <sz val="10"/>
        <color indexed="8"/>
        <rFont val="Verdana"/>
        <family val="2"/>
      </rPr>
      <t>minder</t>
    </r>
    <r>
      <rPr>
        <sz val="10"/>
        <color indexed="8"/>
        <rFont val="Verdana"/>
        <family val="2"/>
      </rPr>
      <t>prijs t.o.v. D37, hoogte 70 cm, breedte 100 cm, diepte 45 cm</t>
    </r>
  </si>
</sst>
</file>

<file path=xl/styles.xml><?xml version="1.0" encoding="utf-8"?>
<styleSheet xmlns="http://schemas.openxmlformats.org/spreadsheetml/2006/main">
  <numFmts count="4">
    <numFmt numFmtId="164" formatCode="_-* #,##0.00_-;_-* #,##0.00\-;_-* &quot;-&quot;??_-;_-@_-"/>
    <numFmt numFmtId="165" formatCode="_-[$€]\ * #,##0.00_-;_-[$€]\ * #,##0.00\-;_-[$€]\ * &quot;-&quot;??_-;_-@_-"/>
    <numFmt numFmtId="166" formatCode="&quot;€&quot;\ #,##0.00_-"/>
    <numFmt numFmtId="167" formatCode="&quot;€&quot;\ #,##0.00"/>
  </numFmts>
  <fonts count="18">
    <font>
      <sz val="11"/>
      <color theme="1"/>
      <name val="Calibri"/>
      <family val="2"/>
      <scheme val="minor"/>
    </font>
    <font>
      <sz val="8"/>
      <name val="Calibri"/>
      <family val="2"/>
    </font>
    <font>
      <sz val="10"/>
      <name val="Arial"/>
      <family val="2"/>
    </font>
    <font>
      <sz val="10"/>
      <name val="Verdana"/>
      <family val="2"/>
    </font>
    <font>
      <b/>
      <sz val="10"/>
      <name val="Verdana"/>
      <family val="2"/>
    </font>
    <font>
      <sz val="10"/>
      <color indexed="8"/>
      <name val="Verdana"/>
      <family val="2"/>
    </font>
    <font>
      <b/>
      <sz val="10"/>
      <color indexed="8"/>
      <name val="Verdana"/>
      <family val="2"/>
    </font>
    <font>
      <b/>
      <sz val="10"/>
      <color indexed="10"/>
      <name val="Verdana"/>
      <family val="2"/>
    </font>
    <font>
      <b/>
      <sz val="10"/>
      <color indexed="9"/>
      <name val="Verdana"/>
      <family val="2"/>
    </font>
    <font>
      <b/>
      <sz val="14"/>
      <color indexed="9"/>
      <name val="Verdana"/>
      <family val="2"/>
    </font>
    <font>
      <sz val="14"/>
      <name val="Verdana"/>
      <family val="2"/>
    </font>
    <font>
      <sz val="10"/>
      <color indexed="9"/>
      <name val="Verdana"/>
      <family val="2"/>
    </font>
    <font>
      <b/>
      <sz val="10"/>
      <color indexed="9"/>
      <name val="Verdana"/>
      <family val="2"/>
    </font>
    <font>
      <b/>
      <sz val="9"/>
      <color indexed="8"/>
      <name val="Trebuchet MS"/>
      <family val="2"/>
    </font>
    <font>
      <sz val="9"/>
      <color indexed="8"/>
      <name val="Trebuchet MS"/>
      <family val="2"/>
    </font>
    <font>
      <sz val="9"/>
      <name val="Trebuchet MS"/>
      <family val="2"/>
    </font>
    <font>
      <b/>
      <sz val="9"/>
      <name val="Trebuchet MS"/>
      <family val="2"/>
    </font>
    <font>
      <b/>
      <sz val="9"/>
      <color theme="0"/>
      <name val="Trebuchet MS"/>
      <family val="2"/>
    </font>
  </fonts>
  <fills count="10">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9"/>
        <bgColor indexed="64"/>
      </patternFill>
    </fill>
    <fill>
      <patternFill patternType="solid">
        <fgColor indexed="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5">
    <xf numFmtId="0" fontId="0" fillId="0" borderId="0"/>
    <xf numFmtId="165"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cellStyleXfs>
  <cellXfs count="148">
    <xf numFmtId="0" fontId="0" fillId="0" borderId="0" xfId="0"/>
    <xf numFmtId="166" fontId="5" fillId="0" borderId="1" xfId="0" applyNumberFormat="1" applyFont="1" applyBorder="1" applyAlignment="1" applyProtection="1">
      <alignment horizontal="right" vertical="center"/>
      <protection locked="0"/>
    </xf>
    <xf numFmtId="166" fontId="5" fillId="0" borderId="2" xfId="0" applyNumberFormat="1" applyFont="1" applyBorder="1" applyAlignment="1" applyProtection="1">
      <alignment horizontal="right" vertical="center"/>
      <protection locked="0"/>
    </xf>
    <xf numFmtId="166" fontId="5" fillId="0" borderId="1" xfId="0" applyNumberFormat="1" applyFont="1" applyBorder="1" applyAlignment="1" applyProtection="1">
      <alignment vertical="center"/>
      <protection locked="0"/>
    </xf>
    <xf numFmtId="166" fontId="5" fillId="0" borderId="2" xfId="0" applyNumberFormat="1" applyFont="1" applyBorder="1" applyAlignment="1" applyProtection="1">
      <alignment vertical="center"/>
      <protection locked="0"/>
    </xf>
    <xf numFmtId="0" fontId="3" fillId="0" borderId="0" xfId="3" applyFont="1" applyBorder="1" applyProtection="1"/>
    <xf numFmtId="0" fontId="5" fillId="0" borderId="0" xfId="0" applyFont="1" applyProtection="1"/>
    <xf numFmtId="0" fontId="5" fillId="3" borderId="10" xfId="0" applyFont="1" applyFill="1" applyBorder="1" applyAlignment="1" applyProtection="1">
      <alignment vertical="top"/>
    </xf>
    <xf numFmtId="0" fontId="5" fillId="3" borderId="11" xfId="0" applyFont="1" applyFill="1" applyBorder="1" applyAlignment="1" applyProtection="1">
      <alignment vertical="top"/>
    </xf>
    <xf numFmtId="0" fontId="5" fillId="3" borderId="12" xfId="0" applyFont="1" applyFill="1" applyBorder="1" applyAlignment="1" applyProtection="1">
      <alignment vertical="top"/>
    </xf>
    <xf numFmtId="0" fontId="5" fillId="3" borderId="12" xfId="0" applyFont="1" applyFill="1" applyBorder="1" applyAlignment="1" applyProtection="1">
      <alignment vertical="top" wrapText="1"/>
    </xf>
    <xf numFmtId="0" fontId="3" fillId="0" borderId="0" xfId="3" applyFont="1" applyBorder="1" applyAlignment="1" applyProtection="1">
      <alignment vertical="top"/>
    </xf>
    <xf numFmtId="0" fontId="7" fillId="0" borderId="0" xfId="3" applyFont="1" applyBorder="1" applyProtection="1"/>
    <xf numFmtId="0" fontId="3" fillId="4" borderId="14" xfId="3" applyFont="1" applyFill="1" applyBorder="1" applyAlignment="1" applyProtection="1">
      <alignment horizontal="center"/>
    </xf>
    <xf numFmtId="0" fontId="5" fillId="4" borderId="15" xfId="0" applyFont="1" applyFill="1" applyBorder="1" applyProtection="1"/>
    <xf numFmtId="0" fontId="7" fillId="0" borderId="0" xfId="3" applyFont="1" applyBorder="1" applyAlignment="1" applyProtection="1">
      <alignment vertical="center"/>
    </xf>
    <xf numFmtId="0" fontId="5" fillId="4" borderId="0" xfId="0" applyFont="1" applyFill="1" applyBorder="1" applyProtection="1"/>
    <xf numFmtId="0" fontId="5" fillId="4" borderId="7" xfId="0" applyFont="1" applyFill="1" applyBorder="1" applyAlignment="1" applyProtection="1">
      <alignment vertical="center"/>
    </xf>
    <xf numFmtId="0" fontId="3" fillId="0" borderId="0" xfId="3" applyFont="1" applyBorder="1" applyAlignment="1" applyProtection="1">
      <alignment vertical="center"/>
    </xf>
    <xf numFmtId="0" fontId="5" fillId="4" borderId="9" xfId="0" applyFont="1" applyFill="1" applyBorder="1" applyAlignment="1" applyProtection="1">
      <alignment vertical="center"/>
    </xf>
    <xf numFmtId="10" fontId="5" fillId="4" borderId="2" xfId="0" applyNumberFormat="1" applyFont="1" applyFill="1" applyBorder="1" applyAlignment="1" applyProtection="1">
      <alignment horizontal="right" vertical="center"/>
    </xf>
    <xf numFmtId="0" fontId="5" fillId="0" borderId="0" xfId="0" applyFont="1" applyFill="1" applyBorder="1" applyProtection="1"/>
    <xf numFmtId="0" fontId="5" fillId="0" borderId="0" xfId="0" applyFont="1" applyBorder="1" applyProtection="1"/>
    <xf numFmtId="166" fontId="5" fillId="0" borderId="0" xfId="0" applyNumberFormat="1" applyFont="1" applyBorder="1" applyAlignment="1" applyProtection="1">
      <alignment horizontal="right"/>
    </xf>
    <xf numFmtId="10" fontId="5" fillId="0" borderId="0" xfId="0" applyNumberFormat="1" applyFont="1" applyBorder="1" applyProtection="1"/>
    <xf numFmtId="166" fontId="5" fillId="0" borderId="0" xfId="0" applyNumberFormat="1" applyFont="1" applyBorder="1" applyProtection="1"/>
    <xf numFmtId="166" fontId="5" fillId="0" borderId="0" xfId="0" applyNumberFormat="1" applyFont="1" applyAlignment="1" applyProtection="1">
      <alignment horizontal="right"/>
    </xf>
    <xf numFmtId="0" fontId="3" fillId="0" borderId="0" xfId="3" applyFont="1" applyBorder="1" applyAlignment="1" applyProtection="1">
      <alignment horizontal="center"/>
    </xf>
    <xf numFmtId="0" fontId="3" fillId="4" borderId="19" xfId="3" applyFont="1" applyFill="1" applyBorder="1" applyProtection="1"/>
    <xf numFmtId="0" fontId="3" fillId="4" borderId="20" xfId="3" applyFont="1" applyFill="1" applyBorder="1" applyProtection="1"/>
    <xf numFmtId="0" fontId="3" fillId="4" borderId="21" xfId="3" applyFont="1" applyFill="1" applyBorder="1" applyProtection="1"/>
    <xf numFmtId="0" fontId="3" fillId="4" borderId="17" xfId="3" applyFont="1" applyFill="1" applyBorder="1" applyProtection="1"/>
    <xf numFmtId="0" fontId="5" fillId="4" borderId="1" xfId="0" applyFont="1" applyFill="1" applyBorder="1" applyAlignment="1" applyProtection="1">
      <alignment vertical="center"/>
    </xf>
    <xf numFmtId="0" fontId="5" fillId="4" borderId="1" xfId="0" applyFont="1" applyFill="1" applyBorder="1" applyAlignment="1" applyProtection="1">
      <alignment vertical="center" wrapText="1"/>
    </xf>
    <xf numFmtId="0" fontId="11" fillId="2" borderId="26" xfId="0" applyFont="1" applyFill="1" applyBorder="1" applyProtection="1"/>
    <xf numFmtId="0" fontId="12" fillId="2" borderId="26" xfId="3" applyFont="1" applyFill="1" applyBorder="1" applyProtection="1"/>
    <xf numFmtId="0" fontId="3" fillId="4" borderId="16" xfId="3" applyFont="1" applyFill="1" applyBorder="1" applyAlignment="1" applyProtection="1">
      <alignment horizontal="center"/>
    </xf>
    <xf numFmtId="0" fontId="5" fillId="4" borderId="28" xfId="0" applyFont="1" applyFill="1" applyBorder="1" applyAlignment="1" applyProtection="1">
      <alignment horizontal="center" vertical="center"/>
    </xf>
    <xf numFmtId="0" fontId="5" fillId="4" borderId="29" xfId="0" applyFont="1" applyFill="1" applyBorder="1" applyAlignment="1" applyProtection="1">
      <alignment horizontal="center" vertical="center"/>
    </xf>
    <xf numFmtId="0" fontId="5" fillId="4" borderId="2" xfId="0" applyFont="1" applyFill="1" applyBorder="1" applyAlignment="1" applyProtection="1">
      <alignment vertical="center" wrapText="1"/>
    </xf>
    <xf numFmtId="0" fontId="5" fillId="4" borderId="6" xfId="0" applyFont="1" applyFill="1" applyBorder="1" applyAlignment="1" applyProtection="1">
      <alignment vertical="center" wrapText="1"/>
    </xf>
    <xf numFmtId="0" fontId="3" fillId="0" borderId="0" xfId="3" applyFont="1" applyFill="1" applyBorder="1" applyProtection="1"/>
    <xf numFmtId="0" fontId="4" fillId="0" borderId="0" xfId="0" applyFont="1" applyFill="1" applyBorder="1" applyProtection="1"/>
    <xf numFmtId="0" fontId="7" fillId="0" borderId="0" xfId="3" applyFont="1" applyFill="1" applyBorder="1" applyAlignment="1" applyProtection="1">
      <alignment vertical="center"/>
    </xf>
    <xf numFmtId="0" fontId="11" fillId="2" borderId="15" xfId="0" applyFont="1" applyFill="1" applyBorder="1" applyProtection="1"/>
    <xf numFmtId="0" fontId="12" fillId="2" borderId="15" xfId="3" applyFont="1" applyFill="1" applyBorder="1" applyProtection="1"/>
    <xf numFmtId="0" fontId="3" fillId="4" borderId="31" xfId="3" applyFont="1" applyFill="1" applyBorder="1" applyAlignment="1" applyProtection="1">
      <alignment horizontal="center" vertical="center"/>
    </xf>
    <xf numFmtId="0" fontId="3" fillId="4" borderId="32" xfId="3" applyFont="1" applyFill="1" applyBorder="1" applyAlignment="1" applyProtection="1">
      <alignment horizontal="center" vertical="center"/>
    </xf>
    <xf numFmtId="0" fontId="5" fillId="4" borderId="2" xfId="0" applyFont="1" applyFill="1" applyBorder="1" applyAlignment="1" applyProtection="1">
      <alignment vertical="center"/>
    </xf>
    <xf numFmtId="0" fontId="5" fillId="4" borderId="31" xfId="0" applyFont="1" applyFill="1" applyBorder="1" applyAlignment="1" applyProtection="1">
      <alignment horizontal="center" vertical="center"/>
    </xf>
    <xf numFmtId="0" fontId="5" fillId="4" borderId="32" xfId="0" applyFont="1" applyFill="1" applyBorder="1" applyAlignment="1" applyProtection="1">
      <alignment horizontal="center" vertical="center"/>
    </xf>
    <xf numFmtId="166" fontId="5" fillId="0" borderId="4" xfId="0" applyNumberFormat="1" applyFont="1" applyBorder="1" applyAlignment="1" applyProtection="1">
      <alignment vertical="center"/>
      <protection locked="0"/>
    </xf>
    <xf numFmtId="0" fontId="5" fillId="0" borderId="0" xfId="0" applyFont="1" applyFill="1" applyBorder="1" applyAlignment="1" applyProtection="1">
      <alignment vertical="top"/>
    </xf>
    <xf numFmtId="167" fontId="5" fillId="0" borderId="0" xfId="0" applyNumberFormat="1" applyFont="1" applyFill="1" applyBorder="1" applyAlignment="1" applyProtection="1">
      <alignment vertical="top"/>
      <protection locked="0"/>
    </xf>
    <xf numFmtId="10" fontId="5" fillId="0" borderId="0" xfId="0" applyNumberFormat="1" applyFont="1" applyFill="1" applyBorder="1" applyAlignment="1" applyProtection="1">
      <alignment vertical="top"/>
    </xf>
    <xf numFmtId="0" fontId="8" fillId="2" borderId="25" xfId="3" applyFont="1" applyFill="1" applyBorder="1" applyAlignment="1" applyProtection="1">
      <alignment vertical="top"/>
    </xf>
    <xf numFmtId="0" fontId="8" fillId="2" borderId="19" xfId="3" applyFont="1" applyFill="1" applyBorder="1" applyAlignment="1" applyProtection="1">
      <alignment vertical="top"/>
    </xf>
    <xf numFmtId="0" fontId="5" fillId="4" borderId="47" xfId="0" applyFont="1" applyFill="1" applyBorder="1" applyAlignment="1" applyProtection="1">
      <alignment horizontal="center" vertical="center"/>
    </xf>
    <xf numFmtId="0" fontId="5" fillId="4" borderId="8" xfId="0" applyFont="1" applyFill="1" applyBorder="1" applyAlignment="1" applyProtection="1">
      <alignment vertical="center"/>
    </xf>
    <xf numFmtId="0" fontId="9" fillId="2" borderId="0" xfId="3" applyFont="1" applyFill="1" applyBorder="1" applyAlignment="1" applyProtection="1">
      <alignment horizontal="left" vertical="center"/>
    </xf>
    <xf numFmtId="0" fontId="9" fillId="2" borderId="0" xfId="3" applyFont="1" applyFill="1" applyBorder="1" applyAlignment="1" applyProtection="1">
      <alignment vertical="center"/>
    </xf>
    <xf numFmtId="0" fontId="10" fillId="0" borderId="0" xfId="3" applyFont="1" applyBorder="1" applyAlignment="1" applyProtection="1">
      <alignment vertical="center"/>
    </xf>
    <xf numFmtId="10" fontId="5" fillId="4" borderId="1" xfId="0" applyNumberFormat="1" applyFont="1" applyFill="1" applyBorder="1" applyAlignment="1" applyProtection="1">
      <alignment horizontal="right" vertical="center"/>
    </xf>
    <xf numFmtId="0" fontId="5" fillId="4" borderId="4" xfId="0" applyFont="1" applyFill="1" applyBorder="1" applyAlignment="1" applyProtection="1">
      <alignment vertical="center"/>
    </xf>
    <xf numFmtId="0" fontId="5" fillId="4" borderId="50" xfId="0" applyFont="1" applyFill="1" applyBorder="1" applyAlignment="1" applyProtection="1">
      <alignment horizontal="center" vertical="center"/>
    </xf>
    <xf numFmtId="0" fontId="11" fillId="7" borderId="0" xfId="0" applyFont="1" applyFill="1" applyBorder="1" applyProtection="1"/>
    <xf numFmtId="0" fontId="11" fillId="7" borderId="15" xfId="0" applyFont="1" applyFill="1" applyBorder="1" applyProtection="1"/>
    <xf numFmtId="0" fontId="12" fillId="7" borderId="0" xfId="3" applyFont="1" applyFill="1" applyBorder="1" applyProtection="1"/>
    <xf numFmtId="0" fontId="4" fillId="7" borderId="51" xfId="3" applyFont="1" applyFill="1" applyBorder="1" applyAlignment="1" applyProtection="1">
      <alignment vertical="top"/>
    </xf>
    <xf numFmtId="0" fontId="5" fillId="4" borderId="6" xfId="0" applyFont="1" applyFill="1" applyBorder="1" applyAlignment="1" applyProtection="1">
      <alignment vertical="center"/>
    </xf>
    <xf numFmtId="166" fontId="5" fillId="0" borderId="4" xfId="0" applyNumberFormat="1" applyFont="1" applyBorder="1" applyAlignment="1" applyProtection="1">
      <alignment horizontal="right" vertical="center"/>
      <protection locked="0"/>
    </xf>
    <xf numFmtId="10" fontId="5" fillId="4" borderId="6" xfId="0" applyNumberFormat="1" applyFont="1" applyFill="1" applyBorder="1" applyAlignment="1" applyProtection="1">
      <alignment horizontal="right" vertical="center"/>
    </xf>
    <xf numFmtId="166" fontId="5" fillId="0" borderId="4" xfId="0" applyNumberFormat="1" applyFont="1" applyBorder="1" applyAlignment="1" applyProtection="1">
      <alignment horizontal="right" vertical="center"/>
      <protection locked="0"/>
    </xf>
    <xf numFmtId="0" fontId="5" fillId="4" borderId="53" xfId="0" applyFont="1" applyFill="1" applyBorder="1" applyAlignment="1" applyProtection="1">
      <alignment horizontal="center" vertical="center"/>
    </xf>
    <xf numFmtId="0" fontId="5" fillId="4" borderId="54" xfId="0" applyFont="1" applyFill="1" applyBorder="1" applyAlignment="1" applyProtection="1">
      <alignment vertical="center" wrapText="1"/>
    </xf>
    <xf numFmtId="0" fontId="5" fillId="4" borderId="54" xfId="0" applyFont="1" applyFill="1" applyBorder="1" applyAlignment="1" applyProtection="1">
      <alignment vertical="center"/>
    </xf>
    <xf numFmtId="166" fontId="5" fillId="0" borderId="54" xfId="0" applyNumberFormat="1" applyFont="1" applyBorder="1" applyAlignment="1" applyProtection="1">
      <alignment horizontal="right" vertical="center"/>
      <protection locked="0"/>
    </xf>
    <xf numFmtId="10" fontId="5" fillId="4" borderId="54" xfId="0" applyNumberFormat="1" applyFont="1" applyFill="1" applyBorder="1" applyAlignment="1" applyProtection="1">
      <alignment horizontal="right" vertical="center"/>
    </xf>
    <xf numFmtId="166" fontId="5" fillId="0" borderId="54" xfId="0" applyNumberFormat="1" applyFont="1" applyBorder="1" applyAlignment="1" applyProtection="1">
      <alignment vertical="center"/>
      <protection locked="0"/>
    </xf>
    <xf numFmtId="0" fontId="5" fillId="4" borderId="1" xfId="0" applyFont="1" applyFill="1" applyBorder="1" applyAlignment="1" applyProtection="1">
      <alignment horizontal="left" vertical="center" wrapText="1"/>
    </xf>
    <xf numFmtId="0" fontId="5" fillId="0" borderId="0" xfId="0" applyFont="1" applyAlignment="1" applyProtection="1">
      <alignment horizontal="center"/>
    </xf>
    <xf numFmtId="0" fontId="5" fillId="3" borderId="13" xfId="0" applyFont="1" applyFill="1" applyBorder="1" applyAlignment="1" applyProtection="1">
      <alignment horizontal="center" vertical="top"/>
    </xf>
    <xf numFmtId="0" fontId="11" fillId="2" borderId="18" xfId="0" applyFont="1" applyFill="1" applyBorder="1" applyAlignment="1" applyProtection="1">
      <alignment horizontal="center"/>
    </xf>
    <xf numFmtId="166" fontId="5" fillId="4" borderId="33" xfId="0" applyNumberFormat="1" applyFont="1" applyFill="1" applyBorder="1" applyAlignment="1" applyProtection="1">
      <alignment horizontal="center" vertical="center"/>
    </xf>
    <xf numFmtId="166" fontId="5" fillId="4" borderId="5" xfId="0" applyNumberFormat="1" applyFont="1" applyFill="1" applyBorder="1" applyAlignment="1" applyProtection="1">
      <alignment horizontal="center" vertical="center"/>
    </xf>
    <xf numFmtId="166" fontId="5" fillId="4" borderId="36" xfId="0" applyNumberFormat="1" applyFont="1" applyFill="1" applyBorder="1" applyAlignment="1" applyProtection="1">
      <alignment horizontal="center" vertical="center"/>
    </xf>
    <xf numFmtId="166" fontId="5" fillId="4" borderId="3" xfId="0" applyNumberFormat="1" applyFont="1" applyFill="1" applyBorder="1" applyAlignment="1" applyProtection="1">
      <alignment horizontal="center" vertical="center"/>
    </xf>
    <xf numFmtId="0" fontId="5" fillId="0" borderId="0" xfId="0" applyFont="1" applyBorder="1" applyAlignment="1" applyProtection="1">
      <alignment horizontal="center"/>
    </xf>
    <xf numFmtId="166" fontId="5" fillId="4" borderId="55" xfId="0" applyNumberFormat="1" applyFont="1" applyFill="1" applyBorder="1" applyAlignment="1" applyProtection="1">
      <alignment horizontal="center" vertical="center"/>
    </xf>
    <xf numFmtId="167" fontId="5" fillId="0" borderId="0" xfId="0" applyNumberFormat="1" applyFont="1" applyFill="1" applyBorder="1" applyAlignment="1" applyProtection="1">
      <alignment horizontal="center" vertical="top"/>
    </xf>
    <xf numFmtId="0" fontId="11" fillId="2" borderId="27" xfId="0" applyFont="1" applyFill="1" applyBorder="1" applyAlignment="1" applyProtection="1">
      <alignment horizontal="center"/>
    </xf>
    <xf numFmtId="166" fontId="9" fillId="2" borderId="0" xfId="3" applyNumberFormat="1" applyFont="1" applyFill="1" applyBorder="1" applyAlignment="1" applyProtection="1">
      <alignment horizontal="center" vertical="center"/>
    </xf>
    <xf numFmtId="0" fontId="11" fillId="7" borderId="52" xfId="0" applyFont="1" applyFill="1" applyBorder="1" applyAlignment="1" applyProtection="1">
      <alignment horizontal="center"/>
    </xf>
    <xf numFmtId="0" fontId="8" fillId="2" borderId="53" xfId="3" applyFont="1" applyFill="1" applyBorder="1" applyAlignment="1" applyProtection="1">
      <alignment vertical="top"/>
    </xf>
    <xf numFmtId="0" fontId="11" fillId="2" borderId="54" xfId="0" applyFont="1" applyFill="1" applyBorder="1" applyProtection="1"/>
    <xf numFmtId="0" fontId="12" fillId="2" borderId="54" xfId="3" applyFont="1" applyFill="1" applyBorder="1" applyProtection="1"/>
    <xf numFmtId="0" fontId="11" fillId="2" borderId="55" xfId="0" applyFont="1" applyFill="1" applyBorder="1" applyAlignment="1" applyProtection="1">
      <alignment horizontal="center"/>
    </xf>
    <xf numFmtId="0" fontId="13" fillId="0" borderId="0" xfId="0" applyFont="1" applyAlignment="1">
      <alignment vertical="top" wrapText="1"/>
    </xf>
    <xf numFmtId="0" fontId="14" fillId="0" borderId="0" xfId="0" applyFont="1" applyAlignment="1">
      <alignment vertical="top" wrapText="1"/>
    </xf>
    <xf numFmtId="0" fontId="14" fillId="0" borderId="0" xfId="0" applyFont="1"/>
    <xf numFmtId="0" fontId="14" fillId="0" borderId="0" xfId="0" applyFont="1" applyAlignment="1">
      <alignment horizontal="left" vertical="top" wrapText="1" indent="2"/>
    </xf>
    <xf numFmtId="0" fontId="14" fillId="0" borderId="0" xfId="0" quotePrefix="1" applyFont="1" applyAlignment="1">
      <alignment horizontal="left" vertical="top" wrapText="1" indent="2"/>
    </xf>
    <xf numFmtId="0" fontId="14" fillId="0" borderId="0" xfId="0" applyFont="1" applyAlignment="1">
      <alignment horizontal="center" vertical="top" wrapText="1"/>
    </xf>
    <xf numFmtId="0" fontId="15" fillId="5" borderId="22" xfId="0" applyFont="1" applyFill="1" applyBorder="1" applyAlignment="1" applyProtection="1">
      <protection locked="0"/>
    </xf>
    <xf numFmtId="0" fontId="15" fillId="0" borderId="0" xfId="0" applyFont="1" applyAlignment="1">
      <alignment horizontal="center"/>
    </xf>
    <xf numFmtId="0" fontId="15" fillId="0" borderId="0" xfId="0" applyFont="1"/>
    <xf numFmtId="0" fontId="16" fillId="5" borderId="23" xfId="0" applyFont="1" applyFill="1" applyBorder="1" applyAlignment="1" applyProtection="1">
      <alignment horizontal="left" indent="1"/>
      <protection locked="0"/>
    </xf>
    <xf numFmtId="0" fontId="15" fillId="5" borderId="23" xfId="0" applyFont="1" applyFill="1" applyBorder="1" applyAlignment="1" applyProtection="1">
      <protection locked="0"/>
    </xf>
    <xf numFmtId="0" fontId="15" fillId="5" borderId="24" xfId="0" applyFont="1" applyFill="1" applyBorder="1" applyAlignment="1" applyProtection="1">
      <protection locked="0"/>
    </xf>
    <xf numFmtId="0" fontId="15" fillId="8" borderId="0" xfId="0" applyFont="1" applyFill="1" applyAlignment="1">
      <alignment horizontal="left" vertical="top" wrapText="1" indent="2"/>
    </xf>
    <xf numFmtId="0" fontId="17" fillId="9" borderId="0" xfId="0" applyFont="1" applyFill="1" applyAlignment="1">
      <alignment vertical="top" wrapText="1"/>
    </xf>
    <xf numFmtId="166" fontId="5" fillId="0" borderId="35" xfId="0" applyNumberFormat="1" applyFont="1" applyBorder="1" applyAlignment="1" applyProtection="1">
      <alignment horizontal="right" vertical="center"/>
      <protection locked="0"/>
    </xf>
    <xf numFmtId="0" fontId="5" fillId="4" borderId="51" xfId="0" applyFont="1" applyFill="1" applyBorder="1" applyAlignment="1" applyProtection="1">
      <alignment horizontal="center" vertical="center"/>
    </xf>
    <xf numFmtId="166" fontId="5" fillId="0" borderId="4" xfId="0" applyNumberFormat="1" applyFont="1" applyBorder="1" applyAlignment="1" applyProtection="1">
      <alignment horizontal="right" vertical="center"/>
      <protection locked="0"/>
    </xf>
    <xf numFmtId="10" fontId="5" fillId="4" borderId="6" xfId="0" applyNumberFormat="1" applyFont="1" applyFill="1" applyBorder="1" applyAlignment="1" applyProtection="1">
      <alignment horizontal="right" vertical="center"/>
    </xf>
    <xf numFmtId="166" fontId="5" fillId="4" borderId="36" xfId="0" applyNumberFormat="1" applyFont="1" applyFill="1" applyBorder="1" applyAlignment="1" applyProtection="1">
      <alignment horizontal="center" vertical="center"/>
    </xf>
    <xf numFmtId="0" fontId="5" fillId="4" borderId="15" xfId="0" applyFont="1" applyFill="1" applyBorder="1" applyAlignment="1" applyProtection="1">
      <alignment horizontal="left" vertical="center" wrapText="1"/>
    </xf>
    <xf numFmtId="0" fontId="5" fillId="4" borderId="41" xfId="0" applyFont="1" applyFill="1" applyBorder="1" applyAlignment="1" applyProtection="1">
      <alignment horizontal="left" vertical="center" wrapText="1"/>
    </xf>
    <xf numFmtId="166" fontId="6" fillId="4" borderId="30" xfId="0" applyNumberFormat="1" applyFont="1" applyFill="1" applyBorder="1" applyAlignment="1" applyProtection="1">
      <alignment horizontal="right" vertical="top"/>
    </xf>
    <xf numFmtId="166" fontId="6" fillId="4" borderId="35" xfId="0" applyNumberFormat="1" applyFont="1" applyFill="1" applyBorder="1" applyAlignment="1" applyProtection="1">
      <alignment horizontal="right" vertical="top"/>
    </xf>
    <xf numFmtId="10" fontId="5" fillId="0" borderId="42" xfId="0" applyNumberFormat="1" applyFont="1" applyBorder="1" applyAlignment="1" applyProtection="1">
      <alignment horizontal="right" vertical="top"/>
      <protection locked="0"/>
    </xf>
    <xf numFmtId="10" fontId="5" fillId="0" borderId="43" xfId="0" applyNumberFormat="1" applyFont="1" applyBorder="1" applyAlignment="1" applyProtection="1">
      <alignment horizontal="right" vertical="top"/>
      <protection locked="0"/>
    </xf>
    <xf numFmtId="167" fontId="5" fillId="4" borderId="45" xfId="0" applyNumberFormat="1" applyFont="1" applyFill="1" applyBorder="1" applyAlignment="1" applyProtection="1">
      <alignment horizontal="center" vertical="top"/>
    </xf>
    <xf numFmtId="167" fontId="5" fillId="4" borderId="46" xfId="0" applyNumberFormat="1" applyFont="1" applyFill="1" applyBorder="1" applyAlignment="1" applyProtection="1">
      <alignment horizontal="center" vertical="top"/>
    </xf>
    <xf numFmtId="0" fontId="4" fillId="6" borderId="25" xfId="3" applyFont="1" applyFill="1" applyBorder="1" applyAlignment="1" applyProtection="1">
      <alignment horizontal="left" vertical="top"/>
    </xf>
    <xf numFmtId="0" fontId="4" fillId="6" borderId="26" xfId="3" applyFont="1" applyFill="1" applyBorder="1" applyAlignment="1" applyProtection="1">
      <alignment horizontal="left" vertical="top"/>
    </xf>
    <xf numFmtId="0" fontId="4" fillId="6" borderId="27" xfId="3" applyFont="1" applyFill="1" applyBorder="1" applyAlignment="1" applyProtection="1">
      <alignment horizontal="left" vertical="top"/>
    </xf>
    <xf numFmtId="0" fontId="5" fillId="4" borderId="30" xfId="0" applyFont="1" applyFill="1" applyBorder="1" applyAlignment="1" applyProtection="1">
      <alignment horizontal="right" vertical="center"/>
    </xf>
    <xf numFmtId="0" fontId="5" fillId="4" borderId="44" xfId="0" applyFont="1" applyFill="1" applyBorder="1" applyAlignment="1" applyProtection="1">
      <alignment horizontal="right" vertical="center"/>
    </xf>
    <xf numFmtId="0" fontId="5" fillId="4" borderId="4" xfId="0" applyFont="1" applyFill="1" applyBorder="1" applyAlignment="1" applyProtection="1">
      <alignment horizontal="right" vertical="center"/>
    </xf>
    <xf numFmtId="0" fontId="5" fillId="4" borderId="40" xfId="0" applyFont="1" applyFill="1" applyBorder="1" applyAlignment="1" applyProtection="1">
      <alignment horizontal="right" vertical="center"/>
    </xf>
    <xf numFmtId="0" fontId="5" fillId="4" borderId="38" xfId="0" applyFont="1" applyFill="1" applyBorder="1" applyAlignment="1" applyProtection="1">
      <alignment horizontal="right" vertical="center"/>
    </xf>
    <xf numFmtId="0" fontId="5" fillId="4" borderId="39" xfId="0" applyFont="1" applyFill="1" applyBorder="1" applyAlignment="1" applyProtection="1">
      <alignment horizontal="right" vertical="center"/>
    </xf>
    <xf numFmtId="166" fontId="5" fillId="0" borderId="6" xfId="0" applyNumberFormat="1" applyFont="1" applyBorder="1" applyAlignment="1" applyProtection="1">
      <alignment horizontal="right" vertical="center"/>
      <protection locked="0"/>
    </xf>
    <xf numFmtId="166" fontId="5" fillId="0" borderId="44" xfId="0" applyNumberFormat="1" applyFont="1" applyBorder="1" applyAlignment="1" applyProtection="1">
      <alignment horizontal="right" vertical="center"/>
      <protection locked="0"/>
    </xf>
    <xf numFmtId="166" fontId="5" fillId="0" borderId="4" xfId="0" applyNumberFormat="1" applyFont="1" applyBorder="1" applyAlignment="1" applyProtection="1">
      <alignment horizontal="right" vertical="center"/>
      <protection locked="0"/>
    </xf>
    <xf numFmtId="10" fontId="5" fillId="4" borderId="6" xfId="0" applyNumberFormat="1" applyFont="1" applyFill="1" applyBorder="1" applyAlignment="1" applyProtection="1">
      <alignment horizontal="right" vertical="center"/>
    </xf>
    <xf numFmtId="10" fontId="5" fillId="4" borderId="44" xfId="0" applyNumberFormat="1" applyFont="1" applyFill="1" applyBorder="1" applyAlignment="1" applyProtection="1">
      <alignment horizontal="right" vertical="center"/>
    </xf>
    <xf numFmtId="10" fontId="5" fillId="4" borderId="4" xfId="0" applyNumberFormat="1" applyFont="1" applyFill="1" applyBorder="1" applyAlignment="1" applyProtection="1">
      <alignment horizontal="right" vertical="center"/>
    </xf>
    <xf numFmtId="166" fontId="5" fillId="0" borderId="34" xfId="0" applyNumberFormat="1" applyFont="1" applyBorder="1" applyAlignment="1" applyProtection="1">
      <alignment horizontal="right" vertical="center"/>
      <protection locked="0"/>
    </xf>
    <xf numFmtId="166" fontId="5" fillId="0" borderId="38" xfId="0" applyNumberFormat="1" applyFont="1" applyBorder="1" applyAlignment="1" applyProtection="1">
      <alignment horizontal="right" vertical="center"/>
      <protection locked="0"/>
    </xf>
    <xf numFmtId="166" fontId="5" fillId="0" borderId="39" xfId="0" applyNumberFormat="1" applyFont="1" applyBorder="1" applyAlignment="1" applyProtection="1">
      <alignment horizontal="right" vertical="center"/>
      <protection locked="0"/>
    </xf>
    <xf numFmtId="166" fontId="5" fillId="4" borderId="36" xfId="0" applyNumberFormat="1" applyFont="1" applyFill="1" applyBorder="1" applyAlignment="1" applyProtection="1">
      <alignment horizontal="center" vertical="center"/>
    </xf>
    <xf numFmtId="166" fontId="5" fillId="4" borderId="37" xfId="0" applyNumberFormat="1" applyFont="1" applyFill="1" applyBorder="1" applyAlignment="1" applyProtection="1">
      <alignment horizontal="center" vertical="center"/>
    </xf>
    <xf numFmtId="166" fontId="5" fillId="4" borderId="33" xfId="0" applyNumberFormat="1" applyFont="1" applyFill="1" applyBorder="1" applyAlignment="1" applyProtection="1">
      <alignment horizontal="center" vertical="center"/>
    </xf>
    <xf numFmtId="0" fontId="5" fillId="4" borderId="48" xfId="0" applyFont="1" applyFill="1" applyBorder="1" applyAlignment="1" applyProtection="1">
      <alignment horizontal="center" vertical="center"/>
    </xf>
    <xf numFmtId="0" fontId="5" fillId="4" borderId="16" xfId="0" applyFont="1" applyFill="1" applyBorder="1" applyAlignment="1" applyProtection="1">
      <alignment horizontal="center" vertical="center"/>
    </xf>
    <xf numFmtId="0" fontId="5" fillId="4" borderId="49" xfId="0" applyFont="1" applyFill="1" applyBorder="1" applyAlignment="1" applyProtection="1">
      <alignment horizontal="center" vertical="center"/>
    </xf>
  </cellXfs>
  <cellStyles count="5">
    <cellStyle name="Euro" xfId="1"/>
    <cellStyle name="Komma 2" xfId="2"/>
    <cellStyle name="Standaard" xfId="0" builtinId="0"/>
    <cellStyle name="Standaard 2" xfId="3"/>
    <cellStyle name="Standaard 2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27"/>
  <sheetViews>
    <sheetView zoomScaleNormal="115" zoomScalePageLayoutView="85" workbookViewId="0">
      <selection activeCell="B9" sqref="B9"/>
    </sheetView>
  </sheetViews>
  <sheetFormatPr defaultRowHeight="15"/>
  <cols>
    <col min="1" max="1" width="110.7109375" style="102" customWidth="1"/>
    <col min="2" max="2" width="106.85546875" style="98" bestFit="1" customWidth="1"/>
    <col min="3" max="16384" width="9.140625" style="99"/>
  </cols>
  <sheetData>
    <row r="1" spans="1:3">
      <c r="A1" s="110" t="s">
        <v>15</v>
      </c>
    </row>
    <row r="2" spans="1:3">
      <c r="A2" s="97"/>
    </row>
    <row r="3" spans="1:3" ht="45">
      <c r="A3" s="100" t="s">
        <v>14</v>
      </c>
    </row>
    <row r="4" spans="1:3" ht="7.5" customHeight="1">
      <c r="A4" s="100"/>
    </row>
    <row r="5" spans="1:3">
      <c r="A5" s="100" t="s">
        <v>73</v>
      </c>
    </row>
    <row r="6" spans="1:3">
      <c r="A6" s="101" t="s">
        <v>11</v>
      </c>
    </row>
    <row r="7" spans="1:3">
      <c r="A7" s="101" t="s">
        <v>12</v>
      </c>
    </row>
    <row r="8" spans="1:3" ht="28.5" customHeight="1">
      <c r="A8" s="100" t="s">
        <v>13</v>
      </c>
    </row>
    <row r="9" spans="1:3" ht="76.5" customHeight="1">
      <c r="A9" s="100" t="s">
        <v>211</v>
      </c>
    </row>
    <row r="10" spans="1:3" ht="65.25" customHeight="1">
      <c r="A10" s="109" t="s">
        <v>212</v>
      </c>
    </row>
    <row r="11" spans="1:3">
      <c r="A11" s="100"/>
    </row>
    <row r="12" spans="1:3">
      <c r="A12" s="100"/>
    </row>
    <row r="13" spans="1:3" ht="15.75" thickBot="1"/>
    <row r="14" spans="1:3" s="105" customFormat="1" ht="15" customHeight="1" thickTop="1">
      <c r="A14" s="103"/>
      <c r="B14" s="104"/>
      <c r="C14" s="104"/>
    </row>
    <row r="15" spans="1:3" s="105" customFormat="1" ht="15" customHeight="1">
      <c r="A15" s="106" t="s">
        <v>1</v>
      </c>
      <c r="B15" s="104"/>
      <c r="C15" s="104"/>
    </row>
    <row r="16" spans="1:3" s="105" customFormat="1" ht="15" customHeight="1">
      <c r="A16" s="107"/>
      <c r="B16" s="104"/>
      <c r="C16" s="104"/>
    </row>
    <row r="17" spans="1:3" s="105" customFormat="1" ht="15" customHeight="1">
      <c r="A17" s="107"/>
      <c r="B17" s="104"/>
      <c r="C17" s="104"/>
    </row>
    <row r="18" spans="1:3" s="105" customFormat="1" ht="15" customHeight="1">
      <c r="A18" s="107"/>
      <c r="B18" s="104"/>
      <c r="C18" s="104"/>
    </row>
    <row r="19" spans="1:3" s="105" customFormat="1" ht="15" customHeight="1">
      <c r="A19" s="106" t="s">
        <v>0</v>
      </c>
      <c r="B19" s="104"/>
      <c r="C19" s="104"/>
    </row>
    <row r="20" spans="1:3" s="105" customFormat="1" ht="15" customHeight="1">
      <c r="A20" s="107"/>
      <c r="B20" s="104"/>
      <c r="C20" s="104"/>
    </row>
    <row r="21" spans="1:3" s="105" customFormat="1" ht="15" customHeight="1">
      <c r="A21" s="107"/>
      <c r="B21" s="104"/>
      <c r="C21" s="104"/>
    </row>
    <row r="22" spans="1:3" s="105" customFormat="1" ht="15" customHeight="1">
      <c r="A22" s="107"/>
      <c r="B22" s="104"/>
      <c r="C22" s="104"/>
    </row>
    <row r="23" spans="1:3" s="105" customFormat="1" ht="15" customHeight="1">
      <c r="A23" s="106" t="s">
        <v>2</v>
      </c>
      <c r="B23" s="104"/>
      <c r="C23" s="104"/>
    </row>
    <row r="24" spans="1:3" s="105" customFormat="1" ht="15" customHeight="1">
      <c r="A24" s="107"/>
      <c r="B24" s="104"/>
      <c r="C24" s="104"/>
    </row>
    <row r="25" spans="1:3" s="105" customFormat="1" ht="15" customHeight="1">
      <c r="A25" s="107"/>
      <c r="B25" s="104"/>
      <c r="C25" s="104"/>
    </row>
    <row r="26" spans="1:3" s="105" customFormat="1" ht="15" customHeight="1" thickBot="1">
      <c r="A26" s="108"/>
      <c r="B26" s="104"/>
      <c r="C26" s="104"/>
    </row>
    <row r="27" spans="1:3" ht="15.75" thickTop="1"/>
  </sheetData>
  <phoneticPr fontId="1" type="noConversion"/>
  <pageMargins left="0.59055118110236227" right="0.59055118110236227" top="0.98425196850393704" bottom="0.59055118110236227" header="0.39370078740157483" footer="0.39370078740157483"/>
  <pageSetup paperSize="9" scale="75" orientation="portrait" r:id="rId1"/>
  <headerFooter>
    <oddHeader>&amp;LBeantwoording Gunningcriteria&amp;C&amp;A&amp;R&amp;D</oddHeader>
    <oddFooter>&amp;LUM&amp;Cpagina &amp;P van &amp;N&amp;R&amp;F</oddFooter>
  </headerFooter>
</worksheet>
</file>

<file path=xl/worksheets/sheet2.xml><?xml version="1.0" encoding="utf-8"?>
<worksheet xmlns="http://schemas.openxmlformats.org/spreadsheetml/2006/main" xmlns:r="http://schemas.openxmlformats.org/officeDocument/2006/relationships">
  <sheetPr codeName="Blad5"/>
  <dimension ref="B1:I161"/>
  <sheetViews>
    <sheetView tabSelected="1" zoomScale="80" zoomScaleNormal="80" workbookViewId="0">
      <selection activeCell="E80" sqref="E80"/>
    </sheetView>
  </sheetViews>
  <sheetFormatPr defaultColWidth="53.42578125" defaultRowHeight="15" customHeight="1"/>
  <cols>
    <col min="1" max="1" width="2.42578125" style="5" customWidth="1"/>
    <col min="2" max="2" width="4.85546875" style="5" bestFit="1" customWidth="1"/>
    <col min="3" max="3" width="62.42578125" style="5" customWidth="1"/>
    <col min="4" max="4" width="16.28515625" style="5" bestFit="1" customWidth="1"/>
    <col min="5" max="5" width="17.5703125" style="5" customWidth="1"/>
    <col min="6" max="6" width="15.42578125" style="5" customWidth="1"/>
    <col min="7" max="7" width="14.42578125" style="5" customWidth="1"/>
    <col min="8" max="8" width="27.5703125" style="27" bestFit="1" customWidth="1"/>
    <col min="9" max="9" width="72.85546875" style="5" customWidth="1"/>
    <col min="10" max="11" width="9.5703125" style="5" bestFit="1" customWidth="1"/>
    <col min="12" max="251" width="9.140625" style="5" customWidth="1"/>
    <col min="252" max="16384" width="53.42578125" style="5"/>
  </cols>
  <sheetData>
    <row r="1" spans="2:9" ht="15" customHeight="1" thickBot="1">
      <c r="C1" s="6"/>
      <c r="D1" s="6"/>
      <c r="E1" s="6"/>
      <c r="F1" s="6"/>
      <c r="G1" s="6"/>
      <c r="H1" s="80"/>
    </row>
    <row r="2" spans="2:9" ht="29.25" customHeight="1" thickBot="1">
      <c r="B2" s="7" t="s">
        <v>10</v>
      </c>
      <c r="C2" s="8" t="s">
        <v>70</v>
      </c>
      <c r="D2" s="9" t="s">
        <v>3</v>
      </c>
      <c r="E2" s="10" t="s">
        <v>4</v>
      </c>
      <c r="F2" s="10" t="s">
        <v>9</v>
      </c>
      <c r="G2" s="10" t="s">
        <v>6</v>
      </c>
      <c r="H2" s="81" t="s">
        <v>7</v>
      </c>
    </row>
    <row r="3" spans="2:9" s="11" customFormat="1" ht="15" customHeight="1" thickBot="1">
      <c r="C3" s="6"/>
      <c r="D3" s="6"/>
      <c r="E3" s="6"/>
      <c r="F3" s="6"/>
      <c r="G3" s="12"/>
      <c r="H3" s="80"/>
    </row>
    <row r="4" spans="2:9" s="11" customFormat="1" ht="15" customHeight="1" thickBot="1">
      <c r="B4" s="124" t="s">
        <v>74</v>
      </c>
      <c r="C4" s="125"/>
      <c r="D4" s="125"/>
      <c r="E4" s="125"/>
      <c r="F4" s="125"/>
      <c r="G4" s="125"/>
      <c r="H4" s="126"/>
    </row>
    <row r="5" spans="2:9" s="11" customFormat="1" ht="15" customHeight="1" thickBot="1">
      <c r="C5" s="6"/>
      <c r="D5" s="6"/>
      <c r="E5" s="6"/>
      <c r="F5" s="6"/>
      <c r="G5" s="12"/>
      <c r="H5" s="80"/>
    </row>
    <row r="6" spans="2:9" s="11" customFormat="1" ht="15" customHeight="1" thickBot="1">
      <c r="B6" s="55" t="s">
        <v>81</v>
      </c>
      <c r="C6" s="34"/>
      <c r="D6" s="34"/>
      <c r="E6" s="44"/>
      <c r="F6" s="44"/>
      <c r="G6" s="45"/>
      <c r="H6" s="82"/>
    </row>
    <row r="7" spans="2:9" ht="15" customHeight="1">
      <c r="B7" s="13" t="s">
        <v>17</v>
      </c>
      <c r="C7" s="14" t="s">
        <v>134</v>
      </c>
      <c r="D7" s="130">
        <v>200</v>
      </c>
      <c r="E7" s="133"/>
      <c r="F7" s="136" t="str">
        <f t="shared" ref="F7" si="0">IF(E7="","",1-(G7/E7))</f>
        <v/>
      </c>
      <c r="G7" s="139"/>
      <c r="H7" s="142">
        <f>D7*G7</f>
        <v>0</v>
      </c>
      <c r="I7" s="15" t="str">
        <f>IF(F7&lt;=0, "kortingspercentage van 0 of negatieve waarde niet toegestaan", "")</f>
        <v/>
      </c>
    </row>
    <row r="8" spans="2:9" ht="15" customHeight="1">
      <c r="B8" s="36"/>
      <c r="C8" s="16" t="s">
        <v>135</v>
      </c>
      <c r="D8" s="131"/>
      <c r="E8" s="134"/>
      <c r="F8" s="137"/>
      <c r="G8" s="140"/>
      <c r="H8" s="143"/>
      <c r="I8" s="15"/>
    </row>
    <row r="9" spans="2:9" ht="15" customHeight="1">
      <c r="B9" s="36"/>
      <c r="C9" s="16" t="s">
        <v>136</v>
      </c>
      <c r="D9" s="132"/>
      <c r="E9" s="135"/>
      <c r="F9" s="138"/>
      <c r="G9" s="141"/>
      <c r="H9" s="144"/>
    </row>
    <row r="10" spans="2:9" s="18" customFormat="1" ht="21.75" customHeight="1">
      <c r="B10" s="37" t="s">
        <v>18</v>
      </c>
      <c r="C10" s="32" t="s">
        <v>78</v>
      </c>
      <c r="D10" s="17">
        <v>25</v>
      </c>
      <c r="E10" s="70"/>
      <c r="F10" s="62" t="str">
        <f t="shared" ref="F10:F19" si="1">IF(E10="","",1-(G10/E10))</f>
        <v/>
      </c>
      <c r="G10" s="51"/>
      <c r="H10" s="83">
        <f t="shared" ref="H10:H29" si="2">D10*G10</f>
        <v>0</v>
      </c>
      <c r="I10" s="15" t="str">
        <f>IF(F10&lt;=0, "kortingspercentage van 0 of negatieve waarde niet toegestaan", "")</f>
        <v/>
      </c>
    </row>
    <row r="11" spans="2:9" s="18" customFormat="1" ht="29.25" customHeight="1">
      <c r="B11" s="37" t="s">
        <v>19</v>
      </c>
      <c r="C11" s="33" t="s">
        <v>133</v>
      </c>
      <c r="D11" s="17">
        <v>50</v>
      </c>
      <c r="E11" s="1"/>
      <c r="F11" s="62" t="str">
        <f t="shared" si="1"/>
        <v/>
      </c>
      <c r="G11" s="51"/>
      <c r="H11" s="84">
        <f t="shared" si="2"/>
        <v>0</v>
      </c>
      <c r="I11" s="15" t="str">
        <f t="shared" ref="I11:I24" si="3">IF(F11&lt;=0, "kortingspercentage van 0 of negatieve waarde niet toegestaan", "")</f>
        <v/>
      </c>
    </row>
    <row r="12" spans="2:9" s="18" customFormat="1" ht="29.25" customHeight="1">
      <c r="B12" s="37" t="s">
        <v>20</v>
      </c>
      <c r="C12" s="33" t="s">
        <v>137</v>
      </c>
      <c r="D12" s="17">
        <v>20</v>
      </c>
      <c r="E12" s="1"/>
      <c r="F12" s="62" t="str">
        <f t="shared" si="1"/>
        <v/>
      </c>
      <c r="G12" s="72"/>
      <c r="H12" s="84">
        <f t="shared" si="2"/>
        <v>0</v>
      </c>
      <c r="I12" s="15" t="str">
        <f t="shared" si="3"/>
        <v/>
      </c>
    </row>
    <row r="13" spans="2:9" s="18" customFormat="1" ht="21.75" customHeight="1">
      <c r="B13" s="145" t="s">
        <v>21</v>
      </c>
      <c r="C13" s="32" t="s">
        <v>138</v>
      </c>
      <c r="D13" s="17">
        <v>50</v>
      </c>
      <c r="E13" s="1"/>
      <c r="F13" s="62" t="str">
        <f t="shared" si="1"/>
        <v/>
      </c>
      <c r="G13" s="72"/>
      <c r="H13" s="84">
        <f t="shared" si="2"/>
        <v>0</v>
      </c>
      <c r="I13" s="15" t="str">
        <f t="shared" si="3"/>
        <v/>
      </c>
    </row>
    <row r="14" spans="2:9" s="18" customFormat="1" ht="21.75" customHeight="1">
      <c r="B14" s="146"/>
      <c r="C14" s="32" t="s">
        <v>132</v>
      </c>
      <c r="D14" s="17">
        <v>25</v>
      </c>
      <c r="E14" s="1"/>
      <c r="F14" s="62" t="str">
        <f t="shared" si="1"/>
        <v/>
      </c>
      <c r="G14" s="72"/>
      <c r="H14" s="84">
        <f t="shared" si="2"/>
        <v>0</v>
      </c>
      <c r="I14" s="15" t="str">
        <f t="shared" si="3"/>
        <v/>
      </c>
    </row>
    <row r="15" spans="2:9" s="18" customFormat="1" ht="21.75" customHeight="1">
      <c r="B15" s="147"/>
      <c r="C15" s="32" t="s">
        <v>131</v>
      </c>
      <c r="D15" s="17">
        <v>25</v>
      </c>
      <c r="E15" s="1"/>
      <c r="F15" s="62" t="str">
        <f t="shared" si="1"/>
        <v/>
      </c>
      <c r="G15" s="72"/>
      <c r="H15" s="84">
        <f t="shared" si="2"/>
        <v>0</v>
      </c>
      <c r="I15" s="15" t="str">
        <f t="shared" si="3"/>
        <v/>
      </c>
    </row>
    <row r="16" spans="2:9" s="18" customFormat="1" ht="29.25" customHeight="1">
      <c r="B16" s="145" t="s">
        <v>22</v>
      </c>
      <c r="C16" s="33" t="s">
        <v>139</v>
      </c>
      <c r="D16" s="17">
        <v>25</v>
      </c>
      <c r="E16" s="1"/>
      <c r="F16" s="62" t="str">
        <f t="shared" si="1"/>
        <v/>
      </c>
      <c r="G16" s="72"/>
      <c r="H16" s="84">
        <f t="shared" si="2"/>
        <v>0</v>
      </c>
      <c r="I16" s="15" t="str">
        <f t="shared" si="3"/>
        <v/>
      </c>
    </row>
    <row r="17" spans="2:9" s="18" customFormat="1" ht="25.5">
      <c r="B17" s="146"/>
      <c r="C17" s="33" t="s">
        <v>79</v>
      </c>
      <c r="D17" s="17">
        <v>25</v>
      </c>
      <c r="E17" s="1"/>
      <c r="F17" s="62" t="str">
        <f t="shared" si="1"/>
        <v/>
      </c>
      <c r="G17" s="72"/>
      <c r="H17" s="84">
        <f t="shared" si="2"/>
        <v>0</v>
      </c>
      <c r="I17" s="15" t="str">
        <f t="shared" si="3"/>
        <v/>
      </c>
    </row>
    <row r="18" spans="2:9" s="18" customFormat="1" ht="25.5">
      <c r="B18" s="147"/>
      <c r="C18" s="33" t="s">
        <v>80</v>
      </c>
      <c r="D18" s="17">
        <v>25</v>
      </c>
      <c r="E18" s="1"/>
      <c r="F18" s="62" t="str">
        <f t="shared" si="1"/>
        <v/>
      </c>
      <c r="G18" s="72"/>
      <c r="H18" s="84">
        <f t="shared" si="2"/>
        <v>0</v>
      </c>
      <c r="I18" s="15" t="str">
        <f t="shared" si="3"/>
        <v/>
      </c>
    </row>
    <row r="19" spans="2:9" s="18" customFormat="1" ht="28.5" customHeight="1">
      <c r="B19" s="145" t="s">
        <v>23</v>
      </c>
      <c r="C19" s="33" t="s">
        <v>221</v>
      </c>
      <c r="D19" s="17">
        <v>10</v>
      </c>
      <c r="E19" s="1"/>
      <c r="F19" s="62" t="str">
        <f t="shared" si="1"/>
        <v/>
      </c>
      <c r="G19" s="72"/>
      <c r="H19" s="84">
        <f t="shared" si="2"/>
        <v>0</v>
      </c>
      <c r="I19" s="15" t="str">
        <f t="shared" si="3"/>
        <v/>
      </c>
    </row>
    <row r="20" spans="2:9" s="18" customFormat="1" ht="28.5" customHeight="1">
      <c r="B20" s="146"/>
      <c r="C20" s="33" t="s">
        <v>222</v>
      </c>
      <c r="D20" s="17">
        <v>10</v>
      </c>
      <c r="E20" s="1"/>
      <c r="F20" s="62" t="str">
        <f t="shared" ref="F20:F30" si="4">IF(E20="","",1-(G20/E20))</f>
        <v/>
      </c>
      <c r="G20" s="72"/>
      <c r="H20" s="84">
        <f t="shared" si="2"/>
        <v>0</v>
      </c>
      <c r="I20" s="15"/>
    </row>
    <row r="21" spans="2:9" s="18" customFormat="1" ht="28.5" customHeight="1">
      <c r="B21" s="147"/>
      <c r="C21" s="33" t="s">
        <v>223</v>
      </c>
      <c r="D21" s="17">
        <v>10</v>
      </c>
      <c r="E21" s="1"/>
      <c r="F21" s="62" t="str">
        <f t="shared" si="4"/>
        <v/>
      </c>
      <c r="G21" s="72"/>
      <c r="H21" s="84">
        <f t="shared" si="2"/>
        <v>0</v>
      </c>
      <c r="I21" s="15"/>
    </row>
    <row r="22" spans="2:9" s="18" customFormat="1" ht="28.5" customHeight="1">
      <c r="B22" s="145" t="s">
        <v>26</v>
      </c>
      <c r="C22" s="33" t="s">
        <v>227</v>
      </c>
      <c r="D22" s="17">
        <v>75</v>
      </c>
      <c r="E22" s="1"/>
      <c r="F22" s="62" t="str">
        <f t="shared" si="4"/>
        <v/>
      </c>
      <c r="G22" s="72"/>
      <c r="H22" s="84">
        <f t="shared" si="2"/>
        <v>0</v>
      </c>
      <c r="I22" s="15" t="str">
        <f t="shared" si="3"/>
        <v/>
      </c>
    </row>
    <row r="23" spans="2:9" s="18" customFormat="1" ht="48.75" customHeight="1">
      <c r="B23" s="147"/>
      <c r="C23" s="33" t="s">
        <v>228</v>
      </c>
      <c r="D23" s="58">
        <v>75</v>
      </c>
      <c r="E23" s="1"/>
      <c r="F23" s="62" t="str">
        <f t="shared" si="4"/>
        <v/>
      </c>
      <c r="G23" s="113"/>
      <c r="H23" s="115">
        <f t="shared" si="2"/>
        <v>0</v>
      </c>
      <c r="I23" s="15"/>
    </row>
    <row r="24" spans="2:9" s="18" customFormat="1" ht="29.25" customHeight="1">
      <c r="B24" s="145" t="s">
        <v>27</v>
      </c>
      <c r="C24" s="40" t="s">
        <v>229</v>
      </c>
      <c r="D24" s="58">
        <v>100</v>
      </c>
      <c r="E24" s="1"/>
      <c r="F24" s="71" t="str">
        <f t="shared" si="4"/>
        <v/>
      </c>
      <c r="G24" s="72"/>
      <c r="H24" s="85">
        <f t="shared" si="2"/>
        <v>0</v>
      </c>
      <c r="I24" s="15" t="str">
        <f t="shared" si="3"/>
        <v/>
      </c>
    </row>
    <row r="25" spans="2:9" s="18" customFormat="1" ht="45" customHeight="1">
      <c r="B25" s="147"/>
      <c r="C25" s="40" t="s">
        <v>230</v>
      </c>
      <c r="D25" s="58">
        <v>100</v>
      </c>
      <c r="E25" s="1"/>
      <c r="F25" s="114" t="str">
        <f t="shared" si="4"/>
        <v/>
      </c>
      <c r="G25" s="113"/>
      <c r="H25" s="115">
        <f t="shared" si="2"/>
        <v>0</v>
      </c>
      <c r="I25" s="15"/>
    </row>
    <row r="26" spans="2:9" s="18" customFormat="1" ht="29.25" customHeight="1">
      <c r="B26" s="57" t="s">
        <v>91</v>
      </c>
      <c r="C26" s="40" t="s">
        <v>142</v>
      </c>
      <c r="D26" s="58">
        <v>100</v>
      </c>
      <c r="E26" s="1"/>
      <c r="F26" s="71" t="str">
        <f t="shared" si="4"/>
        <v/>
      </c>
      <c r="G26" s="72"/>
      <c r="H26" s="85">
        <f t="shared" si="2"/>
        <v>0</v>
      </c>
      <c r="I26" s="15"/>
    </row>
    <row r="27" spans="2:9" s="18" customFormat="1" ht="29.25" customHeight="1">
      <c r="B27" s="57" t="s">
        <v>93</v>
      </c>
      <c r="C27" s="40" t="s">
        <v>141</v>
      </c>
      <c r="D27" s="58">
        <v>25</v>
      </c>
      <c r="E27" s="1"/>
      <c r="F27" s="71" t="str">
        <f t="shared" si="4"/>
        <v/>
      </c>
      <c r="G27" s="72"/>
      <c r="H27" s="85">
        <f t="shared" si="2"/>
        <v>0</v>
      </c>
      <c r="I27" s="15"/>
    </row>
    <row r="28" spans="2:9" s="18" customFormat="1" ht="29.25" customHeight="1">
      <c r="B28" s="57" t="s">
        <v>140</v>
      </c>
      <c r="C28" s="33" t="s">
        <v>92</v>
      </c>
      <c r="D28" s="32">
        <v>25</v>
      </c>
      <c r="E28" s="1"/>
      <c r="F28" s="71" t="str">
        <f t="shared" si="4"/>
        <v/>
      </c>
      <c r="G28" s="72"/>
      <c r="H28" s="84">
        <f t="shared" si="2"/>
        <v>0</v>
      </c>
      <c r="I28" s="15"/>
    </row>
    <row r="29" spans="2:9" s="18" customFormat="1" ht="29.25" customHeight="1">
      <c r="B29" s="57" t="s">
        <v>143</v>
      </c>
      <c r="C29" s="33" t="s">
        <v>94</v>
      </c>
      <c r="D29" s="32">
        <v>25</v>
      </c>
      <c r="E29" s="1"/>
      <c r="F29" s="71" t="str">
        <f t="shared" si="4"/>
        <v/>
      </c>
      <c r="G29" s="72"/>
      <c r="H29" s="84">
        <f t="shared" si="2"/>
        <v>0</v>
      </c>
      <c r="I29" s="15"/>
    </row>
    <row r="30" spans="2:9" ht="28.5" customHeight="1" thickBot="1">
      <c r="B30" s="38" t="s">
        <v>144</v>
      </c>
      <c r="C30" s="39" t="s">
        <v>145</v>
      </c>
      <c r="D30" s="48">
        <v>75</v>
      </c>
      <c r="E30" s="2"/>
      <c r="F30" s="20" t="str">
        <f t="shared" si="4"/>
        <v/>
      </c>
      <c r="G30" s="111"/>
      <c r="H30" s="86">
        <f>D30*G30</f>
        <v>0</v>
      </c>
    </row>
    <row r="31" spans="2:9" ht="15" customHeight="1" thickBot="1">
      <c r="C31" s="21"/>
      <c r="D31" s="22"/>
      <c r="E31" s="23"/>
      <c r="F31" s="24"/>
      <c r="G31" s="25"/>
      <c r="H31" s="87"/>
    </row>
    <row r="32" spans="2:9" s="11" customFormat="1" ht="15" customHeight="1" thickBot="1">
      <c r="B32" s="56" t="s">
        <v>82</v>
      </c>
      <c r="C32" s="44"/>
      <c r="D32" s="44"/>
      <c r="E32" s="44"/>
      <c r="F32" s="44"/>
      <c r="G32" s="45"/>
      <c r="H32" s="82"/>
    </row>
    <row r="33" spans="2:9" s="18" customFormat="1" ht="29.25" customHeight="1">
      <c r="B33" s="73" t="s">
        <v>24</v>
      </c>
      <c r="C33" s="74" t="s">
        <v>146</v>
      </c>
      <c r="D33" s="75">
        <v>300</v>
      </c>
      <c r="E33" s="76"/>
      <c r="F33" s="77" t="str">
        <f t="shared" ref="F33:F35" si="5">IF(E33="","",1-(G33/E33))</f>
        <v/>
      </c>
      <c r="G33" s="78"/>
      <c r="H33" s="88">
        <f>D33*G33</f>
        <v>0</v>
      </c>
      <c r="I33" s="15" t="str">
        <f>IF(F33&lt;=0, "kortingspercentage van 0 of negatieve waarde niet toegestaan", "")</f>
        <v/>
      </c>
    </row>
    <row r="34" spans="2:9" ht="21.75" customHeight="1">
      <c r="B34" s="49" t="s">
        <v>25</v>
      </c>
      <c r="C34" s="33" t="s">
        <v>83</v>
      </c>
      <c r="D34" s="32">
        <v>50</v>
      </c>
      <c r="E34" s="1"/>
      <c r="F34" s="62" t="str">
        <f t="shared" si="5"/>
        <v/>
      </c>
      <c r="G34" s="3"/>
      <c r="H34" s="84">
        <f>D34*G34</f>
        <v>0</v>
      </c>
      <c r="I34" s="15" t="str">
        <f>IF(F34&lt;=0, "kortingspercentage van 0 of negatieve waarde niet toegestaan", "")</f>
        <v/>
      </c>
    </row>
    <row r="35" spans="2:9" ht="28.5" customHeight="1" thickBot="1">
      <c r="B35" s="50" t="s">
        <v>65</v>
      </c>
      <c r="C35" s="39" t="s">
        <v>147</v>
      </c>
      <c r="D35" s="48">
        <v>50</v>
      </c>
      <c r="E35" s="2"/>
      <c r="F35" s="20" t="str">
        <f t="shared" si="5"/>
        <v/>
      </c>
      <c r="G35" s="4"/>
      <c r="H35" s="86">
        <f>D35*G35</f>
        <v>0</v>
      </c>
      <c r="I35" s="15" t="str">
        <f>IF(F35&lt;=0, "kortingspercentage van 0 of negatieve waarde niet toegestaan", "")</f>
        <v/>
      </c>
    </row>
    <row r="36" spans="2:9" ht="15" customHeight="1" thickBot="1">
      <c r="C36" s="21"/>
      <c r="D36" s="22"/>
      <c r="E36" s="23"/>
      <c r="F36" s="24"/>
      <c r="G36" s="25"/>
      <c r="H36" s="87"/>
    </row>
    <row r="37" spans="2:9" s="11" customFormat="1" ht="15" customHeight="1">
      <c r="B37" s="56" t="s">
        <v>84</v>
      </c>
      <c r="C37" s="44"/>
      <c r="D37" s="44"/>
      <c r="E37" s="44"/>
      <c r="F37" s="44"/>
      <c r="G37" s="45"/>
      <c r="H37" s="82"/>
    </row>
    <row r="38" spans="2:9" ht="28.5" customHeight="1">
      <c r="B38" s="46" t="s">
        <v>28</v>
      </c>
      <c r="C38" s="79" t="s">
        <v>95</v>
      </c>
      <c r="D38" s="32">
        <v>150</v>
      </c>
      <c r="E38" s="1"/>
      <c r="F38" s="62" t="str">
        <f t="shared" ref="F38:F41" si="6">IF(E38="","",1-(G38/E38))</f>
        <v/>
      </c>
      <c r="G38" s="3"/>
      <c r="H38" s="84">
        <f>D38*G38</f>
        <v>0</v>
      </c>
      <c r="I38" s="18"/>
    </row>
    <row r="39" spans="2:9" ht="28.5" customHeight="1">
      <c r="B39" s="46" t="s">
        <v>66</v>
      </c>
      <c r="C39" s="33" t="s">
        <v>85</v>
      </c>
      <c r="D39" s="32">
        <v>100</v>
      </c>
      <c r="E39" s="1"/>
      <c r="F39" s="62" t="str">
        <f t="shared" si="6"/>
        <v/>
      </c>
      <c r="G39" s="3"/>
      <c r="H39" s="84">
        <f t="shared" ref="H39:H41" si="7">D39*G39</f>
        <v>0</v>
      </c>
      <c r="I39" s="18"/>
    </row>
    <row r="40" spans="2:9" ht="28.5" customHeight="1">
      <c r="B40" s="46" t="s">
        <v>86</v>
      </c>
      <c r="C40" s="33" t="s">
        <v>87</v>
      </c>
      <c r="D40" s="32">
        <v>50</v>
      </c>
      <c r="E40" s="1"/>
      <c r="F40" s="62" t="str">
        <f t="shared" si="6"/>
        <v/>
      </c>
      <c r="G40" s="3"/>
      <c r="H40" s="84">
        <f t="shared" si="7"/>
        <v>0</v>
      </c>
      <c r="I40" s="18"/>
    </row>
    <row r="41" spans="2:9" s="18" customFormat="1" ht="21.75" customHeight="1" thickBot="1">
      <c r="B41" s="47" t="s">
        <v>88</v>
      </c>
      <c r="C41" s="39" t="s">
        <v>89</v>
      </c>
      <c r="D41" s="48">
        <v>50</v>
      </c>
      <c r="E41" s="2"/>
      <c r="F41" s="20" t="str">
        <f t="shared" si="6"/>
        <v/>
      </c>
      <c r="G41" s="4"/>
      <c r="H41" s="86">
        <f t="shared" si="7"/>
        <v>0</v>
      </c>
      <c r="I41" s="15" t="str">
        <f>IF(F41&lt;=0, "kortingspercentage van 0 of negatieve waarde niet toegestaan", "")</f>
        <v/>
      </c>
    </row>
    <row r="42" spans="2:9" ht="15" customHeight="1" thickBot="1">
      <c r="C42" s="21"/>
      <c r="D42" s="22"/>
      <c r="E42" s="23"/>
      <c r="F42" s="24"/>
      <c r="G42" s="25"/>
      <c r="H42" s="87"/>
    </row>
    <row r="43" spans="2:9" s="11" customFormat="1" ht="15" customHeight="1">
      <c r="B43" s="56" t="s">
        <v>90</v>
      </c>
      <c r="C43" s="44"/>
      <c r="D43" s="44"/>
      <c r="E43" s="44"/>
      <c r="F43" s="44"/>
      <c r="G43" s="45"/>
      <c r="H43" s="82"/>
    </row>
    <row r="44" spans="2:9" s="18" customFormat="1" ht="21.75" customHeight="1">
      <c r="B44" s="46" t="s">
        <v>30</v>
      </c>
      <c r="C44" s="32" t="s">
        <v>29</v>
      </c>
      <c r="D44" s="32">
        <v>75</v>
      </c>
      <c r="E44" s="1"/>
      <c r="F44" s="62" t="str">
        <f t="shared" ref="F44:F83" si="8">IF(E44="","",1-(G44/E44))</f>
        <v/>
      </c>
      <c r="G44" s="3"/>
      <c r="H44" s="84">
        <f>D44*G44</f>
        <v>0</v>
      </c>
      <c r="I44" s="15" t="str">
        <f>IF(F44&lt;=0, "kortingspercentage van 0 of negatieve waarde niet toegestaan", "")</f>
        <v/>
      </c>
    </row>
    <row r="45" spans="2:9" s="18" customFormat="1" ht="21.75" customHeight="1">
      <c r="B45" s="46" t="s">
        <v>31</v>
      </c>
      <c r="C45" s="33" t="s">
        <v>32</v>
      </c>
      <c r="D45" s="32">
        <v>25</v>
      </c>
      <c r="E45" s="1"/>
      <c r="F45" s="62" t="str">
        <f t="shared" si="8"/>
        <v/>
      </c>
      <c r="G45" s="3"/>
      <c r="H45" s="84">
        <f t="shared" ref="H45:H83" si="9">D45*G45</f>
        <v>0</v>
      </c>
      <c r="I45" s="15" t="str">
        <f t="shared" ref="I45:I55" si="10">IF(F45&lt;=0, "kortingspercentage van 0 of negatieve waarde niet toegestaan", "")</f>
        <v/>
      </c>
    </row>
    <row r="46" spans="2:9" s="18" customFormat="1" ht="21.75" customHeight="1">
      <c r="B46" s="46" t="s">
        <v>33</v>
      </c>
      <c r="C46" s="33" t="s">
        <v>149</v>
      </c>
      <c r="D46" s="32">
        <v>75</v>
      </c>
      <c r="E46" s="1"/>
      <c r="F46" s="62" t="str">
        <f t="shared" si="8"/>
        <v/>
      </c>
      <c r="G46" s="3"/>
      <c r="H46" s="84">
        <f t="shared" si="9"/>
        <v>0</v>
      </c>
      <c r="I46" s="15"/>
    </row>
    <row r="47" spans="2:9" s="18" customFormat="1" ht="21.75" customHeight="1">
      <c r="B47" s="46" t="s">
        <v>34</v>
      </c>
      <c r="C47" s="33" t="s">
        <v>152</v>
      </c>
      <c r="D47" s="32">
        <v>25</v>
      </c>
      <c r="E47" s="1"/>
      <c r="F47" s="62" t="str">
        <f t="shared" si="8"/>
        <v/>
      </c>
      <c r="G47" s="3"/>
      <c r="H47" s="84">
        <f t="shared" si="9"/>
        <v>0</v>
      </c>
      <c r="I47" s="15"/>
    </row>
    <row r="48" spans="2:9" s="18" customFormat="1" ht="27.75" customHeight="1">
      <c r="B48" s="46" t="s">
        <v>35</v>
      </c>
      <c r="C48" s="33" t="s">
        <v>150</v>
      </c>
      <c r="D48" s="32">
        <v>75</v>
      </c>
      <c r="E48" s="1"/>
      <c r="F48" s="62" t="str">
        <f t="shared" si="8"/>
        <v/>
      </c>
      <c r="G48" s="3"/>
      <c r="H48" s="84">
        <f t="shared" si="9"/>
        <v>0</v>
      </c>
      <c r="I48" s="15" t="str">
        <f t="shared" si="10"/>
        <v/>
      </c>
    </row>
    <row r="49" spans="2:9" s="18" customFormat="1" ht="27.75" customHeight="1">
      <c r="B49" s="46" t="s">
        <v>36</v>
      </c>
      <c r="C49" s="33" t="s">
        <v>153</v>
      </c>
      <c r="D49" s="32">
        <v>25</v>
      </c>
      <c r="E49" s="1"/>
      <c r="F49" s="62" t="str">
        <f t="shared" si="8"/>
        <v/>
      </c>
      <c r="G49" s="3"/>
      <c r="H49" s="84">
        <f t="shared" si="9"/>
        <v>0</v>
      </c>
      <c r="I49" s="15"/>
    </row>
    <row r="50" spans="2:9" s="18" customFormat="1" ht="21.75" customHeight="1">
      <c r="B50" s="46" t="s">
        <v>37</v>
      </c>
      <c r="C50" s="33" t="s">
        <v>151</v>
      </c>
      <c r="D50" s="32">
        <v>75</v>
      </c>
      <c r="E50" s="1"/>
      <c r="F50" s="62" t="str">
        <f t="shared" si="8"/>
        <v/>
      </c>
      <c r="G50" s="3"/>
      <c r="H50" s="84">
        <f t="shared" si="9"/>
        <v>0</v>
      </c>
      <c r="I50" s="15" t="str">
        <f t="shared" si="10"/>
        <v/>
      </c>
    </row>
    <row r="51" spans="2:9" s="18" customFormat="1" ht="21.75" customHeight="1">
      <c r="B51" s="46" t="s">
        <v>67</v>
      </c>
      <c r="C51" s="33" t="s">
        <v>154</v>
      </c>
      <c r="D51" s="32">
        <v>25</v>
      </c>
      <c r="E51" s="1"/>
      <c r="F51" s="62" t="str">
        <f t="shared" si="8"/>
        <v/>
      </c>
      <c r="G51" s="3"/>
      <c r="H51" s="84">
        <f t="shared" si="9"/>
        <v>0</v>
      </c>
      <c r="I51" s="15"/>
    </row>
    <row r="52" spans="2:9" s="18" customFormat="1" ht="21.75" customHeight="1">
      <c r="B52" s="46" t="s">
        <v>68</v>
      </c>
      <c r="C52" s="32" t="s">
        <v>96</v>
      </c>
      <c r="D52" s="32">
        <v>75</v>
      </c>
      <c r="E52" s="1"/>
      <c r="F52" s="62" t="str">
        <f t="shared" si="8"/>
        <v/>
      </c>
      <c r="G52" s="3"/>
      <c r="H52" s="84">
        <f t="shared" si="9"/>
        <v>0</v>
      </c>
      <c r="I52" s="15" t="str">
        <f t="shared" si="10"/>
        <v/>
      </c>
    </row>
    <row r="53" spans="2:9" s="18" customFormat="1" ht="21.75" customHeight="1">
      <c r="B53" s="46" t="s">
        <v>69</v>
      </c>
      <c r="C53" s="33" t="s">
        <v>224</v>
      </c>
      <c r="D53" s="32">
        <v>25</v>
      </c>
      <c r="E53" s="1"/>
      <c r="F53" s="62" t="str">
        <f t="shared" si="8"/>
        <v/>
      </c>
      <c r="G53" s="3"/>
      <c r="H53" s="84">
        <f t="shared" si="9"/>
        <v>0</v>
      </c>
      <c r="I53" s="15" t="str">
        <f t="shared" si="10"/>
        <v/>
      </c>
    </row>
    <row r="54" spans="2:9" s="18" customFormat="1" ht="21.75" customHeight="1">
      <c r="B54" s="46" t="s">
        <v>71</v>
      </c>
      <c r="C54" s="32" t="s">
        <v>97</v>
      </c>
      <c r="D54" s="32">
        <v>75</v>
      </c>
      <c r="E54" s="1"/>
      <c r="F54" s="62" t="str">
        <f t="shared" si="8"/>
        <v/>
      </c>
      <c r="G54" s="3"/>
      <c r="H54" s="84">
        <f t="shared" si="9"/>
        <v>0</v>
      </c>
      <c r="I54" s="15" t="str">
        <f t="shared" si="10"/>
        <v/>
      </c>
    </row>
    <row r="55" spans="2:9" s="18" customFormat="1" ht="21.75" customHeight="1">
      <c r="B55" s="46" t="s">
        <v>72</v>
      </c>
      <c r="C55" s="33" t="s">
        <v>99</v>
      </c>
      <c r="D55" s="32">
        <v>25</v>
      </c>
      <c r="E55" s="1"/>
      <c r="F55" s="62" t="str">
        <f t="shared" si="8"/>
        <v/>
      </c>
      <c r="G55" s="3"/>
      <c r="H55" s="84">
        <f t="shared" si="9"/>
        <v>0</v>
      </c>
      <c r="I55" s="15" t="str">
        <f t="shared" si="10"/>
        <v/>
      </c>
    </row>
    <row r="56" spans="2:9" s="18" customFormat="1" ht="21.75" customHeight="1">
      <c r="B56" s="46" t="s">
        <v>98</v>
      </c>
      <c r="C56" s="32" t="s">
        <v>38</v>
      </c>
      <c r="D56" s="32">
        <v>75</v>
      </c>
      <c r="E56" s="1"/>
      <c r="F56" s="62" t="str">
        <f t="shared" si="8"/>
        <v/>
      </c>
      <c r="G56" s="3"/>
      <c r="H56" s="84">
        <f t="shared" si="9"/>
        <v>0</v>
      </c>
      <c r="I56" s="15"/>
    </row>
    <row r="57" spans="2:9" s="18" customFormat="1" ht="21.75" customHeight="1">
      <c r="B57" s="46" t="s">
        <v>148</v>
      </c>
      <c r="C57" s="33" t="s">
        <v>225</v>
      </c>
      <c r="D57" s="32">
        <v>25</v>
      </c>
      <c r="E57" s="1"/>
      <c r="F57" s="62" t="str">
        <f t="shared" si="8"/>
        <v/>
      </c>
      <c r="G57" s="3"/>
      <c r="H57" s="84">
        <f t="shared" si="9"/>
        <v>0</v>
      </c>
      <c r="I57" s="15"/>
    </row>
    <row r="58" spans="2:9" s="18" customFormat="1" ht="28.5" customHeight="1">
      <c r="B58" s="46" t="s">
        <v>156</v>
      </c>
      <c r="C58" s="33" t="s">
        <v>155</v>
      </c>
      <c r="D58" s="32">
        <v>25</v>
      </c>
      <c r="E58" s="1"/>
      <c r="F58" s="62" t="str">
        <f t="shared" si="8"/>
        <v/>
      </c>
      <c r="G58" s="3"/>
      <c r="H58" s="84">
        <f t="shared" si="9"/>
        <v>0</v>
      </c>
      <c r="I58" s="15"/>
    </row>
    <row r="59" spans="2:9" s="18" customFormat="1" ht="28.5" customHeight="1">
      <c r="B59" s="46" t="s">
        <v>157</v>
      </c>
      <c r="C59" s="33" t="s">
        <v>226</v>
      </c>
      <c r="D59" s="32">
        <v>25</v>
      </c>
      <c r="E59" s="1"/>
      <c r="F59" s="62" t="str">
        <f t="shared" si="8"/>
        <v/>
      </c>
      <c r="G59" s="3"/>
      <c r="H59" s="84">
        <f t="shared" si="9"/>
        <v>0</v>
      </c>
      <c r="I59" s="15"/>
    </row>
    <row r="60" spans="2:9" s="18" customFormat="1" ht="21.75" customHeight="1">
      <c r="B60" s="49" t="s">
        <v>186</v>
      </c>
      <c r="C60" s="33" t="s">
        <v>112</v>
      </c>
      <c r="D60" s="32">
        <v>50</v>
      </c>
      <c r="E60" s="1"/>
      <c r="F60" s="62" t="str">
        <f t="shared" si="8"/>
        <v/>
      </c>
      <c r="G60" s="3"/>
      <c r="H60" s="84">
        <f t="shared" si="9"/>
        <v>0</v>
      </c>
      <c r="I60" s="15" t="str">
        <f>IF(F60&lt;=0, "kortingspercentage van 0 of negatieve waarde niet toegestaan", "")</f>
        <v/>
      </c>
    </row>
    <row r="61" spans="2:9" s="18" customFormat="1" ht="21.75" customHeight="1">
      <c r="B61" s="49" t="s">
        <v>187</v>
      </c>
      <c r="C61" s="33" t="s">
        <v>231</v>
      </c>
      <c r="D61" s="32">
        <v>50</v>
      </c>
      <c r="E61" s="1"/>
      <c r="F61" s="62" t="str">
        <f t="shared" si="8"/>
        <v/>
      </c>
      <c r="G61" s="3"/>
      <c r="H61" s="84">
        <f t="shared" si="9"/>
        <v>0</v>
      </c>
      <c r="I61" s="15"/>
    </row>
    <row r="62" spans="2:9" s="18" customFormat="1" ht="21.75" customHeight="1">
      <c r="B62" s="49" t="s">
        <v>188</v>
      </c>
      <c r="C62" s="33" t="s">
        <v>232</v>
      </c>
      <c r="D62" s="32">
        <v>50</v>
      </c>
      <c r="E62" s="1"/>
      <c r="F62" s="62" t="str">
        <f t="shared" si="8"/>
        <v/>
      </c>
      <c r="G62" s="3"/>
      <c r="H62" s="84">
        <f t="shared" si="9"/>
        <v>0</v>
      </c>
      <c r="I62" s="15"/>
    </row>
    <row r="63" spans="2:9" s="18" customFormat="1" ht="21.75" customHeight="1">
      <c r="B63" s="49" t="s">
        <v>189</v>
      </c>
      <c r="C63" s="33" t="s">
        <v>233</v>
      </c>
      <c r="D63" s="32">
        <v>50</v>
      </c>
      <c r="E63" s="1"/>
      <c r="F63" s="62" t="str">
        <f t="shared" si="8"/>
        <v/>
      </c>
      <c r="G63" s="3"/>
      <c r="H63" s="84">
        <f t="shared" si="9"/>
        <v>0</v>
      </c>
      <c r="I63" s="15"/>
    </row>
    <row r="64" spans="2:9" s="18" customFormat="1" ht="21.75" customHeight="1">
      <c r="B64" s="49" t="s">
        <v>190</v>
      </c>
      <c r="C64" s="33" t="s">
        <v>234</v>
      </c>
      <c r="D64" s="32">
        <v>50</v>
      </c>
      <c r="E64" s="1"/>
      <c r="F64" s="62" t="str">
        <f t="shared" si="8"/>
        <v/>
      </c>
      <c r="G64" s="3"/>
      <c r="H64" s="84">
        <f t="shared" si="9"/>
        <v>0</v>
      </c>
      <c r="I64" s="15"/>
    </row>
    <row r="65" spans="2:9" s="18" customFormat="1" ht="21.75" customHeight="1">
      <c r="B65" s="49" t="s">
        <v>191</v>
      </c>
      <c r="C65" s="33" t="s">
        <v>113</v>
      </c>
      <c r="D65" s="32">
        <v>50</v>
      </c>
      <c r="E65" s="1"/>
      <c r="F65" s="62" t="str">
        <f t="shared" si="8"/>
        <v/>
      </c>
      <c r="G65" s="3"/>
      <c r="H65" s="84">
        <f t="shared" si="9"/>
        <v>0</v>
      </c>
      <c r="I65" s="15"/>
    </row>
    <row r="66" spans="2:9" s="18" customFormat="1" ht="21.75" customHeight="1">
      <c r="B66" s="49" t="s">
        <v>192</v>
      </c>
      <c r="C66" s="33" t="s">
        <v>235</v>
      </c>
      <c r="D66" s="32">
        <v>50</v>
      </c>
      <c r="E66" s="1"/>
      <c r="F66" s="62" t="str">
        <f t="shared" si="8"/>
        <v/>
      </c>
      <c r="G66" s="3"/>
      <c r="H66" s="84">
        <f t="shared" si="9"/>
        <v>0</v>
      </c>
      <c r="I66" s="15"/>
    </row>
    <row r="67" spans="2:9" s="18" customFormat="1" ht="21.75" customHeight="1">
      <c r="B67" s="49" t="s">
        <v>193</v>
      </c>
      <c r="C67" s="33" t="s">
        <v>236</v>
      </c>
      <c r="D67" s="32">
        <v>50</v>
      </c>
      <c r="E67" s="1"/>
      <c r="F67" s="62" t="str">
        <f t="shared" si="8"/>
        <v/>
      </c>
      <c r="G67" s="3"/>
      <c r="H67" s="84">
        <f t="shared" si="9"/>
        <v>0</v>
      </c>
      <c r="I67" s="15"/>
    </row>
    <row r="68" spans="2:9" s="18" customFormat="1" ht="21.75" customHeight="1">
      <c r="B68" s="49" t="s">
        <v>194</v>
      </c>
      <c r="C68" s="33" t="s">
        <v>237</v>
      </c>
      <c r="D68" s="32">
        <v>50</v>
      </c>
      <c r="E68" s="1"/>
      <c r="F68" s="62" t="str">
        <f t="shared" si="8"/>
        <v/>
      </c>
      <c r="G68" s="3"/>
      <c r="H68" s="84">
        <f t="shared" si="9"/>
        <v>0</v>
      </c>
      <c r="I68" s="15"/>
    </row>
    <row r="69" spans="2:9" s="18" customFormat="1" ht="21.75" customHeight="1">
      <c r="B69" s="49" t="s">
        <v>195</v>
      </c>
      <c r="C69" s="33" t="s">
        <v>238</v>
      </c>
      <c r="D69" s="32">
        <v>50</v>
      </c>
      <c r="E69" s="1"/>
      <c r="F69" s="62" t="str">
        <f t="shared" si="8"/>
        <v/>
      </c>
      <c r="G69" s="3"/>
      <c r="H69" s="84">
        <f t="shared" si="9"/>
        <v>0</v>
      </c>
      <c r="I69" s="15"/>
    </row>
    <row r="70" spans="2:9" s="18" customFormat="1" ht="21.75" customHeight="1">
      <c r="B70" s="49" t="s">
        <v>196</v>
      </c>
      <c r="C70" s="33" t="s">
        <v>114</v>
      </c>
      <c r="D70" s="32">
        <v>50</v>
      </c>
      <c r="E70" s="1"/>
      <c r="F70" s="62" t="str">
        <f t="shared" si="8"/>
        <v/>
      </c>
      <c r="G70" s="3"/>
      <c r="H70" s="84">
        <f t="shared" si="9"/>
        <v>0</v>
      </c>
      <c r="I70" s="15"/>
    </row>
    <row r="71" spans="2:9" s="18" customFormat="1" ht="21.75" customHeight="1">
      <c r="B71" s="49" t="s">
        <v>197</v>
      </c>
      <c r="C71" s="33" t="s">
        <v>239</v>
      </c>
      <c r="D71" s="32">
        <v>50</v>
      </c>
      <c r="E71" s="1"/>
      <c r="F71" s="62" t="str">
        <f t="shared" si="8"/>
        <v/>
      </c>
      <c r="G71" s="3"/>
      <c r="H71" s="84">
        <f t="shared" si="9"/>
        <v>0</v>
      </c>
      <c r="I71" s="15"/>
    </row>
    <row r="72" spans="2:9" s="18" customFormat="1" ht="21.75" customHeight="1">
      <c r="B72" s="49" t="s">
        <v>198</v>
      </c>
      <c r="C72" s="33" t="s">
        <v>240</v>
      </c>
      <c r="D72" s="32">
        <v>50</v>
      </c>
      <c r="E72" s="1"/>
      <c r="F72" s="62" t="str">
        <f t="shared" si="8"/>
        <v/>
      </c>
      <c r="G72" s="3"/>
      <c r="H72" s="84">
        <f t="shared" si="9"/>
        <v>0</v>
      </c>
      <c r="I72" s="15"/>
    </row>
    <row r="73" spans="2:9" s="18" customFormat="1" ht="21.75" customHeight="1">
      <c r="B73" s="49" t="s">
        <v>199</v>
      </c>
      <c r="C73" s="33" t="s">
        <v>241</v>
      </c>
      <c r="D73" s="32">
        <v>50</v>
      </c>
      <c r="E73" s="1"/>
      <c r="F73" s="62" t="str">
        <f t="shared" si="8"/>
        <v/>
      </c>
      <c r="G73" s="3"/>
      <c r="H73" s="84">
        <f t="shared" si="9"/>
        <v>0</v>
      </c>
      <c r="I73" s="15"/>
    </row>
    <row r="74" spans="2:9" s="18" customFormat="1" ht="21.75" customHeight="1">
      <c r="B74" s="49" t="s">
        <v>200</v>
      </c>
      <c r="C74" s="33" t="s">
        <v>242</v>
      </c>
      <c r="D74" s="32">
        <v>50</v>
      </c>
      <c r="E74" s="1"/>
      <c r="F74" s="62" t="str">
        <f t="shared" si="8"/>
        <v/>
      </c>
      <c r="G74" s="3"/>
      <c r="H74" s="84">
        <f t="shared" si="9"/>
        <v>0</v>
      </c>
      <c r="I74" s="15"/>
    </row>
    <row r="75" spans="2:9" s="18" customFormat="1" ht="21.75" customHeight="1">
      <c r="B75" s="49" t="s">
        <v>201</v>
      </c>
      <c r="C75" s="33" t="s">
        <v>115</v>
      </c>
      <c r="D75" s="32">
        <v>50</v>
      </c>
      <c r="E75" s="1"/>
      <c r="F75" s="62" t="str">
        <f t="shared" si="8"/>
        <v/>
      </c>
      <c r="G75" s="3"/>
      <c r="H75" s="84">
        <f t="shared" si="9"/>
        <v>0</v>
      </c>
      <c r="I75" s="15"/>
    </row>
    <row r="76" spans="2:9" s="18" customFormat="1" ht="21.75" customHeight="1">
      <c r="B76" s="49" t="s">
        <v>202</v>
      </c>
      <c r="C76" s="33" t="s">
        <v>243</v>
      </c>
      <c r="D76" s="32">
        <v>50</v>
      </c>
      <c r="E76" s="1"/>
      <c r="F76" s="62" t="str">
        <f t="shared" si="8"/>
        <v/>
      </c>
      <c r="G76" s="3"/>
      <c r="H76" s="84">
        <f t="shared" si="9"/>
        <v>0</v>
      </c>
      <c r="I76" s="15"/>
    </row>
    <row r="77" spans="2:9" s="18" customFormat="1" ht="21.75" customHeight="1">
      <c r="B77" s="49" t="s">
        <v>203</v>
      </c>
      <c r="C77" s="33" t="s">
        <v>244</v>
      </c>
      <c r="D77" s="32">
        <v>50</v>
      </c>
      <c r="E77" s="1"/>
      <c r="F77" s="62" t="str">
        <f t="shared" si="8"/>
        <v/>
      </c>
      <c r="G77" s="3"/>
      <c r="H77" s="84">
        <f t="shared" si="9"/>
        <v>0</v>
      </c>
      <c r="I77" s="15"/>
    </row>
    <row r="78" spans="2:9" s="18" customFormat="1" ht="21.75" customHeight="1">
      <c r="B78" s="49" t="s">
        <v>204</v>
      </c>
      <c r="C78" s="33" t="s">
        <v>245</v>
      </c>
      <c r="D78" s="32">
        <v>50</v>
      </c>
      <c r="E78" s="1"/>
      <c r="F78" s="62" t="str">
        <f t="shared" si="8"/>
        <v/>
      </c>
      <c r="G78" s="3"/>
      <c r="H78" s="84">
        <f t="shared" si="9"/>
        <v>0</v>
      </c>
      <c r="I78" s="15"/>
    </row>
    <row r="79" spans="2:9" s="18" customFormat="1" ht="21.75" customHeight="1">
      <c r="B79" s="49" t="s">
        <v>205</v>
      </c>
      <c r="C79" s="33" t="s">
        <v>206</v>
      </c>
      <c r="D79" s="32">
        <v>50</v>
      </c>
      <c r="E79" s="1"/>
      <c r="F79" s="62" t="str">
        <f t="shared" si="8"/>
        <v/>
      </c>
      <c r="G79" s="3"/>
      <c r="H79" s="84">
        <f t="shared" si="9"/>
        <v>0</v>
      </c>
      <c r="I79" s="15"/>
    </row>
    <row r="80" spans="2:9" s="18" customFormat="1" ht="28.5" customHeight="1">
      <c r="B80" s="49" t="s">
        <v>207</v>
      </c>
      <c r="C80" s="33" t="s">
        <v>248</v>
      </c>
      <c r="D80" s="32">
        <v>25</v>
      </c>
      <c r="E80" s="1"/>
      <c r="F80" s="62" t="str">
        <f t="shared" si="8"/>
        <v/>
      </c>
      <c r="G80" s="3"/>
      <c r="H80" s="84">
        <f t="shared" si="9"/>
        <v>0</v>
      </c>
      <c r="I80" s="15" t="str">
        <f>IF(F80&lt;=0, "kortingspercentage van 0 of negatieve waarde niet toegestaan", "")</f>
        <v/>
      </c>
    </row>
    <row r="81" spans="2:9" s="18" customFormat="1" ht="28.5" customHeight="1">
      <c r="B81" s="49" t="s">
        <v>207</v>
      </c>
      <c r="C81" s="33" t="s">
        <v>249</v>
      </c>
      <c r="D81" s="32">
        <v>25</v>
      </c>
      <c r="E81" s="1"/>
      <c r="F81" s="62" t="str">
        <f t="shared" si="8"/>
        <v/>
      </c>
      <c r="G81" s="3"/>
      <c r="H81" s="84">
        <f t="shared" si="9"/>
        <v>0</v>
      </c>
      <c r="I81" s="15"/>
    </row>
    <row r="82" spans="2:9" s="18" customFormat="1" ht="28.5" customHeight="1">
      <c r="B82" s="49" t="s">
        <v>208</v>
      </c>
      <c r="C82" s="33" t="s">
        <v>250</v>
      </c>
      <c r="D82" s="32">
        <v>25</v>
      </c>
      <c r="E82" s="1"/>
      <c r="F82" s="62" t="str">
        <f t="shared" si="8"/>
        <v/>
      </c>
      <c r="G82" s="3"/>
      <c r="H82" s="84">
        <f t="shared" si="9"/>
        <v>0</v>
      </c>
      <c r="I82" s="15"/>
    </row>
    <row r="83" spans="2:9" s="18" customFormat="1" ht="28.5" customHeight="1" thickBot="1">
      <c r="B83" s="50" t="s">
        <v>209</v>
      </c>
      <c r="C83" s="39" t="s">
        <v>251</v>
      </c>
      <c r="D83" s="48">
        <v>25</v>
      </c>
      <c r="E83" s="2"/>
      <c r="F83" s="20" t="str">
        <f t="shared" si="8"/>
        <v/>
      </c>
      <c r="G83" s="4"/>
      <c r="H83" s="86">
        <f t="shared" si="9"/>
        <v>0</v>
      </c>
      <c r="I83" s="15"/>
    </row>
    <row r="84" spans="2:9" s="41" customFormat="1" ht="15" customHeight="1" thickBot="1">
      <c r="C84" s="42"/>
      <c r="D84" s="52"/>
      <c r="E84" s="53"/>
      <c r="F84" s="54"/>
      <c r="G84" s="53"/>
      <c r="H84" s="89"/>
      <c r="I84" s="43"/>
    </row>
    <row r="85" spans="2:9" s="11" customFormat="1" ht="15" customHeight="1" thickBot="1">
      <c r="B85" s="55" t="s">
        <v>100</v>
      </c>
      <c r="C85" s="34"/>
      <c r="D85" s="34"/>
      <c r="E85" s="34"/>
      <c r="F85" s="34"/>
      <c r="G85" s="35"/>
      <c r="H85" s="90"/>
    </row>
    <row r="86" spans="2:9" ht="15" customHeight="1">
      <c r="B86" s="13" t="s">
        <v>39</v>
      </c>
      <c r="C86" s="14" t="s">
        <v>158</v>
      </c>
      <c r="D86" s="127">
        <v>75</v>
      </c>
      <c r="E86" s="133"/>
      <c r="F86" s="136" t="str">
        <f t="shared" ref="F86" si="11">IF(E86="","",1-(G86/E86))</f>
        <v/>
      </c>
      <c r="G86" s="139"/>
      <c r="H86" s="142">
        <f>D86*G86</f>
        <v>0</v>
      </c>
      <c r="I86" s="15" t="str">
        <f>IF(F86&lt;=0, "kortingspercentage van 0 of negatieve waarde niet toegestaan", "")</f>
        <v/>
      </c>
    </row>
    <row r="87" spans="2:9" ht="15" customHeight="1">
      <c r="B87" s="36"/>
      <c r="C87" s="16" t="s">
        <v>159</v>
      </c>
      <c r="D87" s="128"/>
      <c r="E87" s="134"/>
      <c r="F87" s="137"/>
      <c r="G87" s="140"/>
      <c r="H87" s="143"/>
    </row>
    <row r="88" spans="2:9" ht="15" customHeight="1">
      <c r="B88" s="36"/>
      <c r="C88" s="16" t="s">
        <v>160</v>
      </c>
      <c r="D88" s="129"/>
      <c r="E88" s="135"/>
      <c r="F88" s="138"/>
      <c r="G88" s="141"/>
      <c r="H88" s="144"/>
    </row>
    <row r="89" spans="2:9" s="18" customFormat="1" ht="21.75" customHeight="1">
      <c r="B89" s="49" t="s">
        <v>40</v>
      </c>
      <c r="C89" s="32" t="s">
        <v>161</v>
      </c>
      <c r="D89" s="32">
        <v>25</v>
      </c>
      <c r="E89" s="1"/>
      <c r="F89" s="62" t="str">
        <f t="shared" ref="F89:F105" si="12">IF(E89="","",1-(G89/E89))</f>
        <v/>
      </c>
      <c r="G89" s="3"/>
      <c r="H89" s="84">
        <f t="shared" ref="H89:H105" si="13">D89*G89</f>
        <v>0</v>
      </c>
      <c r="I89" s="15" t="str">
        <f>IF(F89&lt;=0, "kortingspercentage van 0 of negatieve waarde niet toegestaan", "")</f>
        <v/>
      </c>
    </row>
    <row r="90" spans="2:9" s="18" customFormat="1" ht="22.5" customHeight="1">
      <c r="B90" s="49" t="s">
        <v>41</v>
      </c>
      <c r="C90" s="33" t="s">
        <v>162</v>
      </c>
      <c r="D90" s="32">
        <v>10</v>
      </c>
      <c r="E90" s="1"/>
      <c r="F90" s="62" t="str">
        <f t="shared" si="12"/>
        <v/>
      </c>
      <c r="G90" s="3"/>
      <c r="H90" s="84">
        <f t="shared" si="13"/>
        <v>0</v>
      </c>
      <c r="I90" s="15" t="str">
        <f>IF(F90&lt;=0, "kortingspercentage van 0 of negatieve waarde niet toegestaan", "")</f>
        <v/>
      </c>
    </row>
    <row r="91" spans="2:9" s="18" customFormat="1" ht="21.75" customHeight="1">
      <c r="B91" s="49" t="s">
        <v>42</v>
      </c>
      <c r="C91" s="32" t="s">
        <v>163</v>
      </c>
      <c r="D91" s="32">
        <v>25</v>
      </c>
      <c r="E91" s="1"/>
      <c r="F91" s="62" t="str">
        <f t="shared" si="12"/>
        <v/>
      </c>
      <c r="G91" s="3"/>
      <c r="H91" s="84">
        <f t="shared" si="13"/>
        <v>0</v>
      </c>
      <c r="I91" s="15" t="str">
        <f>IF(F91&lt;=0, "kortingspercentage van 0 of negatieve waarde niet toegestaan", "")</f>
        <v/>
      </c>
    </row>
    <row r="92" spans="2:9" s="18" customFormat="1" ht="21.75" customHeight="1">
      <c r="B92" s="49" t="s">
        <v>43</v>
      </c>
      <c r="C92" s="32" t="s">
        <v>164</v>
      </c>
      <c r="D92" s="32">
        <v>10</v>
      </c>
      <c r="E92" s="1"/>
      <c r="F92" s="62" t="str">
        <f t="shared" si="12"/>
        <v/>
      </c>
      <c r="G92" s="3"/>
      <c r="H92" s="84">
        <f t="shared" si="13"/>
        <v>0</v>
      </c>
      <c r="I92" s="15" t="str">
        <f>IF(F92&lt;=0, "kortingspercentage van 0 of negatieve waarde niet toegestaan", "")</f>
        <v/>
      </c>
    </row>
    <row r="93" spans="2:9" s="18" customFormat="1" ht="28.5" customHeight="1">
      <c r="B93" s="49" t="s">
        <v>44</v>
      </c>
      <c r="C93" s="33" t="s">
        <v>165</v>
      </c>
      <c r="D93" s="32">
        <v>10</v>
      </c>
      <c r="E93" s="1"/>
      <c r="F93" s="62" t="str">
        <f t="shared" si="12"/>
        <v/>
      </c>
      <c r="G93" s="3"/>
      <c r="H93" s="84">
        <f t="shared" si="13"/>
        <v>0</v>
      </c>
      <c r="I93" s="15" t="str">
        <f>IF(F93&lt;=0, "kortingspercentage van 0 of negatieve waarde niet toegestaan", "")</f>
        <v/>
      </c>
    </row>
    <row r="94" spans="2:9" s="18" customFormat="1" ht="21.75" customHeight="1">
      <c r="B94" s="49" t="s">
        <v>101</v>
      </c>
      <c r="C94" s="32" t="s">
        <v>130</v>
      </c>
      <c r="D94" s="32">
        <v>15</v>
      </c>
      <c r="E94" s="1"/>
      <c r="F94" s="62" t="str">
        <f t="shared" si="12"/>
        <v/>
      </c>
      <c r="G94" s="3"/>
      <c r="H94" s="84">
        <f t="shared" si="13"/>
        <v>0</v>
      </c>
      <c r="I94" s="15"/>
    </row>
    <row r="95" spans="2:9" s="18" customFormat="1" ht="21.75" customHeight="1">
      <c r="B95" s="49" t="s">
        <v>102</v>
      </c>
      <c r="C95" s="32" t="s">
        <v>177</v>
      </c>
      <c r="D95" s="32">
        <v>10</v>
      </c>
      <c r="E95" s="1"/>
      <c r="F95" s="62" t="str">
        <f t="shared" si="12"/>
        <v/>
      </c>
      <c r="G95" s="3"/>
      <c r="H95" s="84">
        <f t="shared" si="13"/>
        <v>0</v>
      </c>
      <c r="I95" s="15"/>
    </row>
    <row r="96" spans="2:9" s="18" customFormat="1" ht="21.75" customHeight="1">
      <c r="B96" s="49" t="s">
        <v>103</v>
      </c>
      <c r="C96" s="33" t="s">
        <v>166</v>
      </c>
      <c r="D96" s="32">
        <v>10</v>
      </c>
      <c r="E96" s="1"/>
      <c r="F96" s="62" t="str">
        <f t="shared" si="12"/>
        <v/>
      </c>
      <c r="G96" s="3"/>
      <c r="H96" s="84">
        <f t="shared" si="13"/>
        <v>0</v>
      </c>
      <c r="I96" s="15"/>
    </row>
    <row r="97" spans="2:9" s="18" customFormat="1" ht="21.75" customHeight="1">
      <c r="B97" s="49" t="s">
        <v>104</v>
      </c>
      <c r="C97" s="32" t="s">
        <v>167</v>
      </c>
      <c r="D97" s="32">
        <v>25</v>
      </c>
      <c r="E97" s="1"/>
      <c r="F97" s="62" t="str">
        <f t="shared" si="12"/>
        <v/>
      </c>
      <c r="G97" s="3"/>
      <c r="H97" s="84">
        <f t="shared" si="13"/>
        <v>0</v>
      </c>
      <c r="I97" s="15"/>
    </row>
    <row r="98" spans="2:9" s="18" customFormat="1" ht="21.75" customHeight="1">
      <c r="B98" s="49" t="s">
        <v>105</v>
      </c>
      <c r="C98" s="32" t="s">
        <v>168</v>
      </c>
      <c r="D98" s="32">
        <v>25</v>
      </c>
      <c r="E98" s="1"/>
      <c r="F98" s="62" t="str">
        <f t="shared" si="12"/>
        <v/>
      </c>
      <c r="G98" s="3"/>
      <c r="H98" s="84">
        <f t="shared" si="13"/>
        <v>0</v>
      </c>
      <c r="I98" s="15"/>
    </row>
    <row r="99" spans="2:9" s="18" customFormat="1" ht="21.75" customHeight="1">
      <c r="B99" s="49" t="s">
        <v>106</v>
      </c>
      <c r="C99" s="32" t="s">
        <v>169</v>
      </c>
      <c r="D99" s="32">
        <v>25</v>
      </c>
      <c r="E99" s="1"/>
      <c r="F99" s="62" t="str">
        <f t="shared" si="12"/>
        <v/>
      </c>
      <c r="G99" s="3"/>
      <c r="H99" s="84">
        <f t="shared" si="13"/>
        <v>0</v>
      </c>
      <c r="I99" s="15"/>
    </row>
    <row r="100" spans="2:9" s="18" customFormat="1" ht="21.75" customHeight="1">
      <c r="B100" s="64" t="s">
        <v>107</v>
      </c>
      <c r="C100" s="63" t="s">
        <v>170</v>
      </c>
      <c r="D100" s="32">
        <v>25</v>
      </c>
      <c r="E100" s="1"/>
      <c r="F100" s="62" t="str">
        <f t="shared" si="12"/>
        <v/>
      </c>
      <c r="G100" s="3"/>
      <c r="H100" s="84">
        <f t="shared" si="13"/>
        <v>0</v>
      </c>
      <c r="I100" s="15"/>
    </row>
    <row r="101" spans="2:9" s="18" customFormat="1" ht="21.75" customHeight="1">
      <c r="B101" s="37" t="s">
        <v>108</v>
      </c>
      <c r="C101" s="32" t="s">
        <v>171</v>
      </c>
      <c r="D101" s="32">
        <v>25</v>
      </c>
      <c r="E101" s="1"/>
      <c r="F101" s="62" t="str">
        <f t="shared" si="12"/>
        <v/>
      </c>
      <c r="G101" s="3"/>
      <c r="H101" s="84">
        <f t="shared" si="13"/>
        <v>0</v>
      </c>
      <c r="I101" s="15"/>
    </row>
    <row r="102" spans="2:9" s="18" customFormat="1" ht="21.75" customHeight="1">
      <c r="B102" s="57" t="s">
        <v>109</v>
      </c>
      <c r="C102" s="69" t="s">
        <v>172</v>
      </c>
      <c r="D102" s="32">
        <v>25</v>
      </c>
      <c r="E102" s="1"/>
      <c r="F102" s="62" t="str">
        <f t="shared" si="12"/>
        <v/>
      </c>
      <c r="G102" s="3"/>
      <c r="H102" s="84">
        <f t="shared" si="13"/>
        <v>0</v>
      </c>
      <c r="I102" s="15"/>
    </row>
    <row r="103" spans="2:9" s="18" customFormat="1" ht="21.75" customHeight="1">
      <c r="B103" s="37" t="s">
        <v>174</v>
      </c>
      <c r="C103" s="32" t="s">
        <v>246</v>
      </c>
      <c r="D103" s="32">
        <v>25</v>
      </c>
      <c r="E103" s="1"/>
      <c r="F103" s="62" t="str">
        <f t="shared" si="12"/>
        <v/>
      </c>
      <c r="G103" s="3"/>
      <c r="H103" s="84">
        <f t="shared" si="13"/>
        <v>0</v>
      </c>
      <c r="I103" s="15"/>
    </row>
    <row r="104" spans="2:9" s="18" customFormat="1" ht="21.75" customHeight="1">
      <c r="B104" s="57" t="s">
        <v>175</v>
      </c>
      <c r="C104" s="32" t="s">
        <v>247</v>
      </c>
      <c r="D104" s="32">
        <v>75</v>
      </c>
      <c r="E104" s="1"/>
      <c r="F104" s="62" t="str">
        <f t="shared" si="12"/>
        <v/>
      </c>
      <c r="G104" s="3"/>
      <c r="H104" s="84">
        <f t="shared" si="13"/>
        <v>0</v>
      </c>
      <c r="I104" s="15"/>
    </row>
    <row r="105" spans="2:9" s="18" customFormat="1" ht="21.75" customHeight="1" thickBot="1">
      <c r="B105" s="38" t="s">
        <v>176</v>
      </c>
      <c r="C105" s="48" t="s">
        <v>173</v>
      </c>
      <c r="D105" s="48">
        <v>25</v>
      </c>
      <c r="E105" s="2"/>
      <c r="F105" s="20" t="str">
        <f t="shared" si="12"/>
        <v/>
      </c>
      <c r="G105" s="4"/>
      <c r="H105" s="86">
        <f t="shared" si="13"/>
        <v>0</v>
      </c>
      <c r="I105" s="15"/>
    </row>
    <row r="106" spans="2:9" ht="15" customHeight="1" thickBot="1">
      <c r="B106" s="27"/>
      <c r="C106" s="6"/>
      <c r="D106" s="6"/>
      <c r="E106" s="26"/>
      <c r="F106" s="6"/>
      <c r="G106" s="6"/>
      <c r="H106" s="80"/>
    </row>
    <row r="107" spans="2:9" s="11" customFormat="1" ht="15" customHeight="1" thickBot="1">
      <c r="B107" s="55" t="s">
        <v>110</v>
      </c>
      <c r="C107" s="34"/>
      <c r="D107" s="34"/>
      <c r="E107" s="34"/>
      <c r="F107" s="34"/>
      <c r="G107" s="35"/>
      <c r="H107" s="90"/>
    </row>
    <row r="108" spans="2:9" s="18" customFormat="1" ht="21.75" customHeight="1">
      <c r="B108" s="37" t="s">
        <v>46</v>
      </c>
      <c r="C108" s="40" t="s">
        <v>45</v>
      </c>
      <c r="D108" s="17">
        <v>100</v>
      </c>
      <c r="E108" s="1"/>
      <c r="F108" s="62" t="str">
        <f t="shared" ref="F108:F109" si="14">IF(E108="","",1-(G108/E108))</f>
        <v/>
      </c>
      <c r="G108" s="3"/>
      <c r="H108" s="84">
        <f t="shared" ref="H108:H109" si="15">D108*G108</f>
        <v>0</v>
      </c>
      <c r="I108" s="15" t="str">
        <f>IF(F108&lt;=0, "kortingspercentage van 0 of negatieve waarde niet toegestaan", "")</f>
        <v/>
      </c>
    </row>
    <row r="109" spans="2:9" ht="21.75" customHeight="1" thickBot="1">
      <c r="B109" s="50" t="s">
        <v>47</v>
      </c>
      <c r="C109" s="39" t="s">
        <v>111</v>
      </c>
      <c r="D109" s="48">
        <v>50</v>
      </c>
      <c r="E109" s="2"/>
      <c r="F109" s="20" t="str">
        <f t="shared" si="14"/>
        <v/>
      </c>
      <c r="G109" s="4"/>
      <c r="H109" s="86">
        <f t="shared" si="15"/>
        <v>0</v>
      </c>
      <c r="I109" s="15" t="str">
        <f>IF(F109&lt;=0, "kortingspercentage van 0 of negatieve waarde niet toegestaan", "")</f>
        <v/>
      </c>
    </row>
    <row r="110" spans="2:9" ht="15" customHeight="1">
      <c r="B110" s="27"/>
      <c r="C110" s="6"/>
      <c r="D110" s="6"/>
      <c r="E110" s="26"/>
      <c r="F110" s="6"/>
      <c r="G110" s="6"/>
      <c r="H110" s="80"/>
    </row>
    <row r="111" spans="2:9" ht="15" customHeight="1">
      <c r="B111" s="27"/>
      <c r="C111" s="6"/>
      <c r="D111" s="6"/>
      <c r="E111" s="26"/>
      <c r="F111" s="6"/>
      <c r="G111" s="6"/>
      <c r="H111" s="80"/>
    </row>
    <row r="112" spans="2:9" ht="15" customHeight="1" thickBot="1">
      <c r="C112" s="6"/>
      <c r="E112" s="6" t="s">
        <v>8</v>
      </c>
      <c r="F112" s="6" t="s">
        <v>5</v>
      </c>
      <c r="G112" s="6"/>
      <c r="H112" s="80"/>
    </row>
    <row r="113" spans="2:9" ht="12.75">
      <c r="B113" s="28"/>
      <c r="C113" s="116" t="s">
        <v>16</v>
      </c>
      <c r="D113" s="29"/>
      <c r="E113" s="118">
        <v>25000</v>
      </c>
      <c r="F113" s="120"/>
      <c r="G113" s="6"/>
      <c r="H113" s="122">
        <f>E113*(1-F113)</f>
        <v>25000</v>
      </c>
    </row>
    <row r="114" spans="2:9" ht="29.25" customHeight="1" thickBot="1">
      <c r="B114" s="30"/>
      <c r="C114" s="117"/>
      <c r="D114" s="31"/>
      <c r="E114" s="119"/>
      <c r="F114" s="121"/>
      <c r="G114" s="6"/>
      <c r="H114" s="123"/>
    </row>
    <row r="115" spans="2:9" ht="15" customHeight="1" thickBot="1">
      <c r="C115" s="6"/>
      <c r="E115" s="6"/>
      <c r="F115" s="6"/>
      <c r="G115" s="6"/>
      <c r="H115" s="80"/>
    </row>
    <row r="116" spans="2:9" ht="12.75">
      <c r="B116" s="28"/>
      <c r="C116" s="116" t="s">
        <v>210</v>
      </c>
      <c r="D116" s="29"/>
      <c r="E116" s="118">
        <v>45000</v>
      </c>
      <c r="F116" s="120"/>
      <c r="G116" s="6"/>
      <c r="H116" s="122">
        <f>E116*(1-F116)</f>
        <v>45000</v>
      </c>
    </row>
    <row r="117" spans="2:9" ht="29.25" customHeight="1" thickBot="1">
      <c r="B117" s="30"/>
      <c r="C117" s="117"/>
      <c r="D117" s="31"/>
      <c r="E117" s="119"/>
      <c r="F117" s="121"/>
      <c r="G117" s="6"/>
      <c r="H117" s="123"/>
    </row>
    <row r="118" spans="2:9" ht="15" customHeight="1">
      <c r="C118" s="6"/>
      <c r="E118" s="6"/>
      <c r="F118" s="6"/>
      <c r="G118" s="6"/>
      <c r="H118" s="80"/>
    </row>
    <row r="119" spans="2:9" s="61" customFormat="1" ht="23.25" customHeight="1">
      <c r="B119" s="59" t="s">
        <v>76</v>
      </c>
      <c r="C119" s="60"/>
      <c r="D119" s="60"/>
      <c r="E119" s="60"/>
      <c r="F119" s="60"/>
      <c r="G119" s="60"/>
      <c r="H119" s="91">
        <f>SUM(H6:H117)</f>
        <v>70000</v>
      </c>
    </row>
    <row r="120" spans="2:9" ht="15" customHeight="1" thickBot="1">
      <c r="B120" s="27"/>
      <c r="C120" s="6"/>
      <c r="D120" s="6"/>
      <c r="E120" s="26"/>
      <c r="F120" s="6"/>
      <c r="G120" s="6"/>
      <c r="H120" s="80"/>
    </row>
    <row r="121" spans="2:9" s="11" customFormat="1" ht="15" customHeight="1" thickBot="1">
      <c r="B121" s="124" t="s">
        <v>75</v>
      </c>
      <c r="C121" s="125"/>
      <c r="D121" s="125"/>
      <c r="E121" s="125"/>
      <c r="F121" s="125"/>
      <c r="G121" s="125"/>
      <c r="H121" s="126"/>
    </row>
    <row r="122" spans="2:9" ht="15" customHeight="1" thickBot="1">
      <c r="B122" s="27"/>
      <c r="C122" s="6"/>
      <c r="D122" s="6"/>
      <c r="E122" s="26"/>
      <c r="F122" s="6"/>
      <c r="G122" s="6"/>
      <c r="H122" s="80"/>
    </row>
    <row r="123" spans="2:9" s="11" customFormat="1" ht="15" customHeight="1">
      <c r="B123" s="56" t="s">
        <v>116</v>
      </c>
      <c r="C123" s="44"/>
      <c r="D123" s="44"/>
      <c r="E123" s="44"/>
      <c r="F123" s="44"/>
      <c r="G123" s="45"/>
      <c r="H123" s="82"/>
    </row>
    <row r="124" spans="2:9" s="18" customFormat="1" ht="45.75" customHeight="1">
      <c r="B124" s="49" t="s">
        <v>48</v>
      </c>
      <c r="C124" s="33" t="s">
        <v>215</v>
      </c>
      <c r="D124" s="32">
        <v>1000</v>
      </c>
      <c r="E124" s="1"/>
      <c r="F124" s="62" t="str">
        <f t="shared" ref="F124" si="16">IF(E124="","",1-(G124/E124))</f>
        <v/>
      </c>
      <c r="G124" s="3"/>
      <c r="H124" s="84">
        <f t="shared" ref="H124:H128" si="17">D124*G124</f>
        <v>0</v>
      </c>
      <c r="I124" s="15" t="str">
        <f>IF(F124&lt;=0, "kortingspercentage van 0 of negatieve waarde niet toegestaan", "")</f>
        <v/>
      </c>
    </row>
    <row r="125" spans="2:9" ht="21.75" customHeight="1">
      <c r="B125" s="49" t="s">
        <v>49</v>
      </c>
      <c r="C125" s="33" t="s">
        <v>51</v>
      </c>
      <c r="D125" s="32">
        <v>500</v>
      </c>
      <c r="E125" s="1"/>
      <c r="F125" s="62" t="str">
        <f t="shared" ref="F125:F126" si="18">IF(E125="","",1-(G125/E125))</f>
        <v/>
      </c>
      <c r="G125" s="3"/>
      <c r="H125" s="84">
        <f t="shared" ref="H125" si="19">D125*G125</f>
        <v>0</v>
      </c>
      <c r="I125" s="15" t="str">
        <f t="shared" ref="I125" si="20">IF(F125&lt;=0, "kortingspercentage van 0 of negatieve waarde niet toegestaan", "")</f>
        <v/>
      </c>
    </row>
    <row r="126" spans="2:9" ht="45.75" customHeight="1">
      <c r="B126" s="112" t="s">
        <v>50</v>
      </c>
      <c r="C126" s="33" t="s">
        <v>213</v>
      </c>
      <c r="D126" s="32">
        <v>1000</v>
      </c>
      <c r="E126" s="1"/>
      <c r="F126" s="62" t="str">
        <f t="shared" si="18"/>
        <v/>
      </c>
      <c r="G126" s="3"/>
      <c r="H126" s="84">
        <f t="shared" si="17"/>
        <v>0</v>
      </c>
      <c r="I126" s="15"/>
    </row>
    <row r="127" spans="2:9" ht="21.75" customHeight="1">
      <c r="B127" s="49" t="s">
        <v>216</v>
      </c>
      <c r="C127" s="33" t="s">
        <v>219</v>
      </c>
      <c r="D127" s="32">
        <v>500</v>
      </c>
      <c r="E127" s="1"/>
      <c r="F127" s="62" t="str">
        <f t="shared" ref="F127:F128" si="21">IF(E127="","",1-(G127/E127))</f>
        <v/>
      </c>
      <c r="G127" s="3"/>
      <c r="H127" s="84">
        <f t="shared" ref="H127" si="22">D127*G127</f>
        <v>0</v>
      </c>
      <c r="I127" s="15" t="str">
        <f t="shared" ref="I127" si="23">IF(F127&lt;=0, "kortingspercentage van 0 of negatieve waarde niet toegestaan", "")</f>
        <v/>
      </c>
    </row>
    <row r="128" spans="2:9" ht="45.75" customHeight="1">
      <c r="B128" s="112" t="s">
        <v>217</v>
      </c>
      <c r="C128" s="33" t="s">
        <v>214</v>
      </c>
      <c r="D128" s="32">
        <v>1000</v>
      </c>
      <c r="E128" s="1"/>
      <c r="F128" s="62" t="str">
        <f t="shared" si="21"/>
        <v/>
      </c>
      <c r="G128" s="3"/>
      <c r="H128" s="84">
        <f t="shared" si="17"/>
        <v>0</v>
      </c>
      <c r="I128" s="15"/>
    </row>
    <row r="129" spans="2:9" ht="21.75" customHeight="1" thickBot="1">
      <c r="B129" s="50" t="s">
        <v>218</v>
      </c>
      <c r="C129" s="39" t="s">
        <v>220</v>
      </c>
      <c r="D129" s="48">
        <v>500</v>
      </c>
      <c r="E129" s="2"/>
      <c r="F129" s="20" t="str">
        <f t="shared" ref="F129" si="24">IF(E129="","",1-(G129/E129))</f>
        <v/>
      </c>
      <c r="G129" s="4"/>
      <c r="H129" s="86">
        <f t="shared" ref="H129" si="25">D129*G129</f>
        <v>0</v>
      </c>
      <c r="I129" s="15" t="str">
        <f t="shared" ref="I129" si="26">IF(F129&lt;=0, "kortingspercentage van 0 of negatieve waarde niet toegestaan", "")</f>
        <v/>
      </c>
    </row>
    <row r="130" spans="2:9" ht="15" customHeight="1" thickBot="1">
      <c r="B130" s="27"/>
      <c r="C130" s="6"/>
      <c r="D130" s="6"/>
      <c r="E130" s="26"/>
      <c r="F130" s="6"/>
      <c r="G130" s="6"/>
      <c r="H130" s="80"/>
    </row>
    <row r="131" spans="2:9" s="11" customFormat="1" ht="15" customHeight="1" thickBot="1">
      <c r="B131" s="55" t="s">
        <v>117</v>
      </c>
      <c r="C131" s="34"/>
      <c r="D131" s="34"/>
      <c r="E131" s="34"/>
      <c r="F131" s="34"/>
      <c r="G131" s="35"/>
      <c r="H131" s="90"/>
    </row>
    <row r="132" spans="2:9" s="11" customFormat="1" ht="15" customHeight="1">
      <c r="B132" s="68" t="s">
        <v>119</v>
      </c>
      <c r="C132" s="65"/>
      <c r="D132" s="65"/>
      <c r="E132" s="65"/>
      <c r="F132" s="66"/>
      <c r="G132" s="67"/>
      <c r="H132" s="92"/>
    </row>
    <row r="133" spans="2:9" s="18" customFormat="1" ht="21.75" customHeight="1">
      <c r="B133" s="49" t="s">
        <v>52</v>
      </c>
      <c r="C133" s="33" t="s">
        <v>53</v>
      </c>
      <c r="D133" s="32">
        <v>500</v>
      </c>
      <c r="E133" s="1"/>
      <c r="F133" s="62" t="str">
        <f t="shared" ref="F133:F135" si="27">IF(E133="","",1-(G133/E133))</f>
        <v/>
      </c>
      <c r="G133" s="3"/>
      <c r="H133" s="84">
        <f t="shared" ref="H133:H135" si="28">D133*G133</f>
        <v>0</v>
      </c>
      <c r="I133" s="15" t="str">
        <f>IF(F133&lt;=0, "kortingspercentage van 0 of negatieve waarde niet toegestaan", "")</f>
        <v/>
      </c>
    </row>
    <row r="134" spans="2:9" ht="25.5" customHeight="1">
      <c r="B134" s="49" t="s">
        <v>54</v>
      </c>
      <c r="C134" s="33" t="s">
        <v>118</v>
      </c>
      <c r="D134" s="32">
        <v>500</v>
      </c>
      <c r="E134" s="1"/>
      <c r="F134" s="62" t="str">
        <f t="shared" si="27"/>
        <v/>
      </c>
      <c r="G134" s="3"/>
      <c r="H134" s="84">
        <f t="shared" si="28"/>
        <v>0</v>
      </c>
      <c r="I134" s="15" t="str">
        <f>IF(F134&lt;=0, "kortingspercentage van 0 of negatieve waarde niet toegestaan", "")</f>
        <v/>
      </c>
    </row>
    <row r="135" spans="2:9" ht="30" customHeight="1">
      <c r="B135" s="49" t="s">
        <v>55</v>
      </c>
      <c r="C135" s="33" t="s">
        <v>120</v>
      </c>
      <c r="D135" s="32">
        <v>250</v>
      </c>
      <c r="E135" s="1"/>
      <c r="F135" s="62" t="str">
        <f t="shared" si="27"/>
        <v/>
      </c>
      <c r="G135" s="3"/>
      <c r="H135" s="84">
        <f t="shared" si="28"/>
        <v>0</v>
      </c>
      <c r="I135" s="15"/>
    </row>
    <row r="136" spans="2:9" s="11" customFormat="1" ht="15" customHeight="1">
      <c r="B136" s="68" t="s">
        <v>121</v>
      </c>
      <c r="C136" s="65"/>
      <c r="D136" s="65"/>
      <c r="E136" s="65"/>
      <c r="F136" s="65"/>
      <c r="G136" s="67"/>
      <c r="H136" s="92"/>
    </row>
    <row r="137" spans="2:9" s="18" customFormat="1" ht="21.75" customHeight="1">
      <c r="B137" s="49" t="s">
        <v>122</v>
      </c>
      <c r="C137" s="33" t="s">
        <v>53</v>
      </c>
      <c r="D137" s="32">
        <v>500</v>
      </c>
      <c r="E137" s="1"/>
      <c r="F137" s="62" t="str">
        <f t="shared" ref="F137:F139" si="29">IF(E137="","",1-(G137/E137))</f>
        <v/>
      </c>
      <c r="G137" s="3"/>
      <c r="H137" s="84">
        <f t="shared" ref="H137:H139" si="30">D137*G137</f>
        <v>0</v>
      </c>
      <c r="I137" s="15" t="str">
        <f>IF(F137&lt;=0, "kortingspercentage van 0 of negatieve waarde niet toegestaan", "")</f>
        <v/>
      </c>
    </row>
    <row r="138" spans="2:9" s="18" customFormat="1" ht="21.75" customHeight="1">
      <c r="B138" s="49" t="s">
        <v>123</v>
      </c>
      <c r="C138" s="33" t="s">
        <v>178</v>
      </c>
      <c r="D138" s="69">
        <v>500</v>
      </c>
      <c r="E138" s="1"/>
      <c r="F138" s="62" t="str">
        <f t="shared" si="29"/>
        <v/>
      </c>
      <c r="G138" s="3"/>
      <c r="H138" s="84">
        <f t="shared" si="30"/>
        <v>0</v>
      </c>
      <c r="I138" s="15"/>
    </row>
    <row r="139" spans="2:9" s="18" customFormat="1" ht="21.75" customHeight="1" thickBot="1">
      <c r="B139" s="50" t="s">
        <v>180</v>
      </c>
      <c r="C139" s="39" t="s">
        <v>179</v>
      </c>
      <c r="D139" s="48">
        <v>250</v>
      </c>
      <c r="E139" s="2"/>
      <c r="F139" s="20" t="str">
        <f t="shared" si="29"/>
        <v/>
      </c>
      <c r="G139" s="4"/>
      <c r="H139" s="86">
        <f t="shared" si="30"/>
        <v>0</v>
      </c>
      <c r="I139" s="15"/>
    </row>
    <row r="140" spans="2:9" ht="15" customHeight="1" thickBot="1">
      <c r="B140" s="27"/>
      <c r="C140" s="6"/>
      <c r="D140" s="6"/>
      <c r="E140" s="26"/>
      <c r="F140" s="6"/>
      <c r="G140" s="6"/>
      <c r="H140" s="80"/>
    </row>
    <row r="141" spans="2:9" s="11" customFormat="1" ht="15" customHeight="1" thickBot="1">
      <c r="B141" s="55" t="s">
        <v>125</v>
      </c>
      <c r="C141" s="34"/>
      <c r="D141" s="34"/>
      <c r="E141" s="34"/>
      <c r="F141" s="34"/>
      <c r="G141" s="35"/>
      <c r="H141" s="90"/>
    </row>
    <row r="142" spans="2:9" s="18" customFormat="1" ht="42.75" customHeight="1">
      <c r="B142" s="37" t="s">
        <v>56</v>
      </c>
      <c r="C142" s="40" t="s">
        <v>124</v>
      </c>
      <c r="D142" s="17">
        <v>50</v>
      </c>
      <c r="E142" s="1"/>
      <c r="F142" s="62" t="str">
        <f t="shared" ref="F142:F146" si="31">IF(E142="","",1-(G142/E142))</f>
        <v/>
      </c>
      <c r="G142" s="3"/>
      <c r="H142" s="84">
        <f t="shared" ref="H142:H146" si="32">D142*G142</f>
        <v>0</v>
      </c>
      <c r="I142" s="15" t="str">
        <f t="shared" ref="I142:I146" si="33">IF(F142&lt;=0, "kortingspercentage van 0 of negatieve waarde niet toegestaan", "")</f>
        <v/>
      </c>
    </row>
    <row r="143" spans="2:9" s="18" customFormat="1" ht="29.25" customHeight="1">
      <c r="B143" s="37" t="s">
        <v>57</v>
      </c>
      <c r="C143" s="33" t="s">
        <v>129</v>
      </c>
      <c r="D143" s="17">
        <v>25</v>
      </c>
      <c r="E143" s="1"/>
      <c r="F143" s="62" t="str">
        <f t="shared" si="31"/>
        <v/>
      </c>
      <c r="G143" s="3"/>
      <c r="H143" s="84">
        <f t="shared" si="32"/>
        <v>0</v>
      </c>
      <c r="I143" s="15" t="str">
        <f t="shared" si="33"/>
        <v/>
      </c>
    </row>
    <row r="144" spans="2:9" s="18" customFormat="1" ht="25.5">
      <c r="B144" s="37" t="s">
        <v>58</v>
      </c>
      <c r="C144" s="40" t="s">
        <v>128</v>
      </c>
      <c r="D144" s="17">
        <v>25</v>
      </c>
      <c r="E144" s="1"/>
      <c r="F144" s="62" t="str">
        <f t="shared" si="31"/>
        <v/>
      </c>
      <c r="G144" s="3"/>
      <c r="H144" s="84">
        <f t="shared" si="32"/>
        <v>0</v>
      </c>
      <c r="I144" s="15" t="str">
        <f t="shared" si="33"/>
        <v/>
      </c>
    </row>
    <row r="145" spans="2:9" s="18" customFormat="1" ht="21.75" customHeight="1">
      <c r="B145" s="37" t="s">
        <v>59</v>
      </c>
      <c r="C145" s="32" t="s">
        <v>181</v>
      </c>
      <c r="D145" s="17">
        <v>25</v>
      </c>
      <c r="E145" s="1"/>
      <c r="F145" s="62" t="str">
        <f t="shared" si="31"/>
        <v/>
      </c>
      <c r="G145" s="3"/>
      <c r="H145" s="84">
        <f t="shared" si="32"/>
        <v>0</v>
      </c>
      <c r="I145" s="15" t="str">
        <f t="shared" si="33"/>
        <v/>
      </c>
    </row>
    <row r="146" spans="2:9" s="18" customFormat="1" ht="26.25" thickBot="1">
      <c r="B146" s="38" t="s">
        <v>60</v>
      </c>
      <c r="C146" s="39" t="s">
        <v>127</v>
      </c>
      <c r="D146" s="19">
        <v>15</v>
      </c>
      <c r="E146" s="2"/>
      <c r="F146" s="20" t="str">
        <f t="shared" si="31"/>
        <v/>
      </c>
      <c r="G146" s="4"/>
      <c r="H146" s="86">
        <f t="shared" si="32"/>
        <v>0</v>
      </c>
      <c r="I146" s="15" t="str">
        <f t="shared" si="33"/>
        <v/>
      </c>
    </row>
    <row r="147" spans="2:9" ht="15" customHeight="1" thickBot="1">
      <c r="B147" s="27"/>
      <c r="C147" s="6"/>
      <c r="D147" s="6"/>
      <c r="E147" s="26"/>
      <c r="F147" s="6"/>
      <c r="G147" s="6"/>
      <c r="H147" s="80"/>
    </row>
    <row r="148" spans="2:9" s="11" customFormat="1" ht="15" customHeight="1">
      <c r="B148" s="93" t="s">
        <v>126</v>
      </c>
      <c r="C148" s="94"/>
      <c r="D148" s="94"/>
      <c r="E148" s="94"/>
      <c r="F148" s="94"/>
      <c r="G148" s="95"/>
      <c r="H148" s="96"/>
    </row>
    <row r="149" spans="2:9" s="18" customFormat="1" ht="28.5" customHeight="1">
      <c r="B149" s="49" t="s">
        <v>61</v>
      </c>
      <c r="C149" s="33" t="s">
        <v>64</v>
      </c>
      <c r="D149" s="32">
        <v>50</v>
      </c>
      <c r="E149" s="1"/>
      <c r="F149" s="62" t="str">
        <f t="shared" ref="F149:F152" si="34">IF(E149="","",1-(G149/E149))</f>
        <v/>
      </c>
      <c r="G149" s="3"/>
      <c r="H149" s="84">
        <f t="shared" ref="H149:H152" si="35">D149*G149</f>
        <v>0</v>
      </c>
      <c r="I149" s="15" t="str">
        <f>IF(F149&lt;=0, "kortingspercentage van 0 of negatieve waarde niet toegestaan", "")</f>
        <v/>
      </c>
    </row>
    <row r="150" spans="2:9" s="18" customFormat="1" ht="21.75" customHeight="1">
      <c r="B150" s="49" t="s">
        <v>62</v>
      </c>
      <c r="C150" s="32" t="s">
        <v>182</v>
      </c>
      <c r="D150" s="32">
        <v>25</v>
      </c>
      <c r="E150" s="1"/>
      <c r="F150" s="62" t="str">
        <f t="shared" si="34"/>
        <v/>
      </c>
      <c r="G150" s="3"/>
      <c r="H150" s="84">
        <f t="shared" si="35"/>
        <v>0</v>
      </c>
      <c r="I150" s="15" t="str">
        <f>IF(F150&lt;=0, "kortingspercentage van 0 of negatieve waarde niet toegestaan", "")</f>
        <v/>
      </c>
    </row>
    <row r="151" spans="2:9" s="18" customFormat="1" ht="21.75" customHeight="1">
      <c r="B151" s="49" t="s">
        <v>63</v>
      </c>
      <c r="C151" s="32" t="s">
        <v>183</v>
      </c>
      <c r="D151" s="32">
        <v>50</v>
      </c>
      <c r="E151" s="1"/>
      <c r="F151" s="62" t="str">
        <f t="shared" si="34"/>
        <v/>
      </c>
      <c r="G151" s="3"/>
      <c r="H151" s="84">
        <f t="shared" si="35"/>
        <v>0</v>
      </c>
      <c r="I151" s="15" t="str">
        <f>IF(F151&lt;=0, "kortingspercentage van 0 of negatieve waarde niet toegestaan", "")</f>
        <v/>
      </c>
    </row>
    <row r="152" spans="2:9" s="18" customFormat="1" ht="21.75" customHeight="1" thickBot="1">
      <c r="B152" s="50" t="s">
        <v>184</v>
      </c>
      <c r="C152" s="48" t="s">
        <v>185</v>
      </c>
      <c r="D152" s="48">
        <v>25</v>
      </c>
      <c r="E152" s="2"/>
      <c r="F152" s="20" t="str">
        <f t="shared" si="34"/>
        <v/>
      </c>
      <c r="G152" s="4"/>
      <c r="H152" s="86">
        <f t="shared" si="35"/>
        <v>0</v>
      </c>
      <c r="I152" s="15"/>
    </row>
    <row r="154" spans="2:9" ht="15" customHeight="1" thickBot="1">
      <c r="C154" s="6"/>
      <c r="E154" s="6" t="s">
        <v>8</v>
      </c>
      <c r="F154" s="6" t="s">
        <v>5</v>
      </c>
      <c r="G154" s="6"/>
      <c r="H154" s="80"/>
    </row>
    <row r="155" spans="2:9" ht="12.75">
      <c r="B155" s="28"/>
      <c r="C155" s="116" t="s">
        <v>16</v>
      </c>
      <c r="D155" s="29"/>
      <c r="E155" s="118">
        <v>25000</v>
      </c>
      <c r="F155" s="120"/>
      <c r="G155" s="6"/>
      <c r="H155" s="122">
        <f>E155*(1-F155)</f>
        <v>25000</v>
      </c>
    </row>
    <row r="156" spans="2:9" ht="29.25" customHeight="1" thickBot="1">
      <c r="B156" s="30"/>
      <c r="C156" s="117"/>
      <c r="D156" s="31"/>
      <c r="E156" s="119"/>
      <c r="F156" s="121"/>
      <c r="G156" s="6"/>
      <c r="H156" s="123"/>
    </row>
    <row r="157" spans="2:9" ht="15" customHeight="1" thickBot="1"/>
    <row r="158" spans="2:9" ht="12.75">
      <c r="B158" s="28"/>
      <c r="C158" s="116" t="s">
        <v>210</v>
      </c>
      <c r="D158" s="29"/>
      <c r="E158" s="118">
        <v>75000</v>
      </c>
      <c r="F158" s="120"/>
      <c r="G158" s="6"/>
      <c r="H158" s="122">
        <f>E158*(1-F158)</f>
        <v>75000</v>
      </c>
    </row>
    <row r="159" spans="2:9" ht="29.25" customHeight="1" thickBot="1">
      <c r="B159" s="30"/>
      <c r="C159" s="117"/>
      <c r="D159" s="31"/>
      <c r="E159" s="119"/>
      <c r="F159" s="121"/>
      <c r="G159" s="6"/>
      <c r="H159" s="123"/>
    </row>
    <row r="161" spans="2:8" s="61" customFormat="1" ht="23.25" customHeight="1">
      <c r="B161" s="59" t="s">
        <v>77</v>
      </c>
      <c r="C161" s="60"/>
      <c r="D161" s="60"/>
      <c r="E161" s="60"/>
      <c r="F161" s="60"/>
      <c r="G161" s="60"/>
      <c r="H161" s="91">
        <f>SUM(H124:H159)</f>
        <v>100000</v>
      </c>
    </row>
  </sheetData>
  <sheetProtection formatCells="0" formatColumns="0" formatRows="0" insertColumns="0" insertRows="0" insertHyperlinks="0" deleteColumns="0" deleteRows="0" sort="0" autoFilter="0" pivotTables="0"/>
  <mergeCells count="33">
    <mergeCell ref="B4:H4"/>
    <mergeCell ref="D86:D88"/>
    <mergeCell ref="D7:D9"/>
    <mergeCell ref="E7:E9"/>
    <mergeCell ref="F7:F9"/>
    <mergeCell ref="E86:E88"/>
    <mergeCell ref="F86:F88"/>
    <mergeCell ref="G86:G88"/>
    <mergeCell ref="H86:H88"/>
    <mergeCell ref="H7:H9"/>
    <mergeCell ref="G7:G9"/>
    <mergeCell ref="B13:B15"/>
    <mergeCell ref="B16:B18"/>
    <mergeCell ref="B19:B21"/>
    <mergeCell ref="B22:B23"/>
    <mergeCell ref="B24:B25"/>
    <mergeCell ref="C113:C114"/>
    <mergeCell ref="E113:E114"/>
    <mergeCell ref="F113:F114"/>
    <mergeCell ref="B121:H121"/>
    <mergeCell ref="C116:C117"/>
    <mergeCell ref="E116:E117"/>
    <mergeCell ref="F116:F117"/>
    <mergeCell ref="H116:H117"/>
    <mergeCell ref="H113:H114"/>
    <mergeCell ref="C158:C159"/>
    <mergeCell ref="E158:E159"/>
    <mergeCell ref="F158:F159"/>
    <mergeCell ref="H158:H159"/>
    <mergeCell ref="H155:H156"/>
    <mergeCell ref="C155:C156"/>
    <mergeCell ref="E155:E156"/>
    <mergeCell ref="F155:F156"/>
  </mergeCells>
  <phoneticPr fontId="1" type="noConversion"/>
  <pageMargins left="0.59055118110236227" right="0.59055118110236227" top="0.64" bottom="0.59055118110236227" header="0.39370078740157483" footer="0.39370078740157483"/>
  <pageSetup paperSize="9" scale="75" orientation="landscape" horizontalDpi="4294967293" r:id="rId1"/>
  <headerFooter alignWithMargins="0">
    <oddHeader>&amp;LBeantwoording Gunningcriteria&amp;C&amp;A&amp;R&amp;D</oddHeader>
    <oddFooter>&amp;LUM&amp;CPagina &amp;P van &amp;N&amp;R&amp;F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 Opdrachtgever</vt:lpstr>
      <vt:lpstr>Tariefstelling kernassortiment</vt:lpstr>
      <vt:lpstr>'Tariefstelling kernassortiment'!Afdrukbereik</vt:lpstr>
    </vt:vector>
  </TitlesOfParts>
  <Company>Innervate BV</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 Werkgroep</dc:creator>
  <cp:lastModifiedBy>rvanberkel</cp:lastModifiedBy>
  <cp:lastPrinted>2015-03-02T11:36:35Z</cp:lastPrinted>
  <dcterms:created xsi:type="dcterms:W3CDTF">2009-12-10T14:38:48Z</dcterms:created>
  <dcterms:modified xsi:type="dcterms:W3CDTF">2016-05-10T12:32:09Z</dcterms:modified>
</cp:coreProperties>
</file>