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windows.hollandcasino.net\hcdfs\Homedrives01\HC017329\OHW\"/>
    </mc:Choice>
  </mc:AlternateContent>
  <bookViews>
    <workbookView xWindow="0" yWindow="0" windowWidth="20490" windowHeight="7755" firstSheet="18" activeTab="19"/>
  </bookViews>
  <sheets>
    <sheet name="Amsterdam" sheetId="1" r:id="rId1"/>
    <sheet name="Breda " sheetId="2" r:id="rId2"/>
    <sheet name="Eindhoven " sheetId="3" r:id="rId3"/>
    <sheet name="Enschede" sheetId="4" r:id="rId4"/>
    <sheet name="Groningen " sheetId="5" r:id="rId5"/>
    <sheet name="Leeuwarden" sheetId="6" r:id="rId6"/>
    <sheet name="Nijmegen" sheetId="7" r:id="rId7"/>
    <sheet name="Rotterdam" sheetId="9" r:id="rId8"/>
    <sheet name="Scheveningen" sheetId="8" r:id="rId9"/>
    <sheet name="Utrecht" sheetId="10" r:id="rId10"/>
    <sheet name="Valkenburg" sheetId="11" r:id="rId11"/>
    <sheet name="Venlo " sheetId="12" r:id="rId12"/>
    <sheet name="Zandvoort" sheetId="13" r:id="rId13"/>
    <sheet name="Gem per dag " sheetId="14" r:id="rId14"/>
    <sheet name="27-12-2014 " sheetId="16" r:id="rId15"/>
    <sheet name="26-12-2014" sheetId="15" r:id="rId16"/>
    <sheet name="Hist bezoek p-jaar" sheetId="17" r:id="rId17"/>
    <sheet name="2007 drukste dag" sheetId="18" r:id="rId18"/>
    <sheet name="Informatie per vestiging" sheetId="19" r:id="rId19"/>
    <sheet name="Prijzenblad" sheetId="22" r:id="rId20"/>
  </sheets>
  <calcPr calcId="152511"/>
  <webPublishing codePage="1252"/>
</workbook>
</file>

<file path=xl/calcChain.xml><?xml version="1.0" encoding="utf-8"?>
<calcChain xmlns="http://schemas.openxmlformats.org/spreadsheetml/2006/main">
  <c r="J28" i="22" l="1"/>
  <c r="I28" i="22"/>
  <c r="K44" i="22"/>
  <c r="K46" i="22"/>
  <c r="K47" i="22"/>
  <c r="K48" i="22"/>
  <c r="K49" i="22"/>
  <c r="K50" i="22"/>
  <c r="K51" i="22"/>
  <c r="K52" i="22"/>
  <c r="K53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54" i="22"/>
  <c r="K28" i="22"/>
  <c r="K56" i="22"/>
  <c r="L141" i="19"/>
  <c r="L140" i="19"/>
  <c r="L139" i="19"/>
  <c r="L138" i="19"/>
  <c r="L137" i="19"/>
  <c r="L136" i="19"/>
  <c r="L135" i="19"/>
  <c r="L134" i="19"/>
  <c r="L133" i="19"/>
  <c r="L132" i="19"/>
  <c r="L131" i="19"/>
  <c r="L130" i="19"/>
  <c r="L129" i="19"/>
  <c r="L128" i="19"/>
  <c r="L127" i="19"/>
  <c r="L126" i="19"/>
  <c r="L125" i="19"/>
  <c r="L124" i="19"/>
  <c r="L123" i="19"/>
  <c r="L122" i="19"/>
  <c r="L121" i="19"/>
  <c r="L120" i="19"/>
  <c r="L119" i="19"/>
  <c r="L118" i="19"/>
  <c r="L117" i="19"/>
  <c r="L116" i="19"/>
  <c r="L115" i="19"/>
  <c r="L114" i="19"/>
  <c r="L113" i="19"/>
  <c r="N114" i="19"/>
  <c r="L112" i="19"/>
  <c r="L111" i="19"/>
  <c r="L110" i="19"/>
  <c r="L109" i="19"/>
  <c r="N109" i="19"/>
  <c r="L108" i="19"/>
  <c r="L107" i="19"/>
  <c r="L106" i="19"/>
  <c r="L105" i="19"/>
  <c r="L104" i="19"/>
  <c r="L103" i="19"/>
  <c r="L102" i="19"/>
  <c r="L101" i="19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85" i="19"/>
  <c r="L84" i="19"/>
  <c r="L83" i="19"/>
  <c r="L82" i="19"/>
  <c r="L81" i="19"/>
  <c r="L80" i="19"/>
  <c r="L79" i="19"/>
  <c r="L78" i="19"/>
  <c r="L77" i="19"/>
  <c r="U139" i="19"/>
  <c r="U134" i="19"/>
  <c r="U129" i="19"/>
  <c r="U124" i="19"/>
  <c r="U119" i="19"/>
  <c r="U114" i="19"/>
  <c r="U109" i="19"/>
  <c r="U104" i="19"/>
  <c r="U99" i="19"/>
  <c r="U94" i="19"/>
  <c r="U89" i="19"/>
  <c r="U84" i="19"/>
  <c r="U79" i="19"/>
  <c r="R141" i="19"/>
  <c r="R140" i="19"/>
  <c r="R139" i="19"/>
  <c r="R138" i="19"/>
  <c r="R137" i="19"/>
  <c r="T139" i="19"/>
  <c r="R136" i="19"/>
  <c r="R135" i="19"/>
  <c r="R134" i="19"/>
  <c r="R133" i="19"/>
  <c r="T134" i="19"/>
  <c r="R132" i="19"/>
  <c r="R131" i="19"/>
  <c r="R130" i="19"/>
  <c r="R129" i="19"/>
  <c r="T129" i="19"/>
  <c r="R128" i="19"/>
  <c r="R127" i="19"/>
  <c r="R126" i="19"/>
  <c r="R125" i="19"/>
  <c r="R124" i="19"/>
  <c r="R123" i="19"/>
  <c r="R122" i="19"/>
  <c r="R121" i="19"/>
  <c r="R120" i="19"/>
  <c r="R119" i="19"/>
  <c r="R118" i="19"/>
  <c r="R117" i="19"/>
  <c r="T119" i="19"/>
  <c r="R116" i="19"/>
  <c r="R115" i="19"/>
  <c r="R114" i="19"/>
  <c r="R113" i="19"/>
  <c r="T114" i="19"/>
  <c r="R112" i="19"/>
  <c r="R111" i="19"/>
  <c r="R110" i="19"/>
  <c r="R109" i="19"/>
  <c r="T109" i="19"/>
  <c r="R108" i="19"/>
  <c r="R107" i="19"/>
  <c r="R106" i="19"/>
  <c r="R105" i="19"/>
  <c r="R104" i="19"/>
  <c r="R103" i="19"/>
  <c r="R102" i="19"/>
  <c r="R101" i="19"/>
  <c r="R100" i="19"/>
  <c r="R99" i="19"/>
  <c r="R98" i="19"/>
  <c r="R97" i="19"/>
  <c r="T99" i="19"/>
  <c r="R96" i="19"/>
  <c r="R95" i="19"/>
  <c r="R94" i="19"/>
  <c r="R93" i="19"/>
  <c r="T94" i="19"/>
  <c r="R92" i="19"/>
  <c r="R91" i="19"/>
  <c r="R90" i="19"/>
  <c r="R89" i="19"/>
  <c r="T89" i="19"/>
  <c r="R88" i="19"/>
  <c r="R87" i="19"/>
  <c r="R86" i="19"/>
  <c r="R85" i="19"/>
  <c r="R84" i="19"/>
  <c r="R83" i="19"/>
  <c r="R82" i="19"/>
  <c r="R81" i="19"/>
  <c r="R80" i="19"/>
  <c r="R79" i="19"/>
  <c r="R78" i="19"/>
  <c r="R77" i="19"/>
  <c r="T79" i="19"/>
  <c r="R69" i="19"/>
  <c r="R68" i="19"/>
  <c r="R67" i="19"/>
  <c r="R66" i="19"/>
  <c r="R65" i="19"/>
  <c r="R64" i="19"/>
  <c r="R63" i="19"/>
  <c r="R62" i="19"/>
  <c r="R61" i="19"/>
  <c r="R60" i="19"/>
  <c r="T62" i="19"/>
  <c r="U62" i="19"/>
  <c r="R59" i="19"/>
  <c r="R58" i="19"/>
  <c r="R57" i="19"/>
  <c r="R56" i="19"/>
  <c r="T57" i="19"/>
  <c r="R55" i="19"/>
  <c r="R54" i="19"/>
  <c r="R53" i="19"/>
  <c r="R52" i="19"/>
  <c r="T52" i="19"/>
  <c r="U52" i="19"/>
  <c r="R51" i="19"/>
  <c r="R50" i="19"/>
  <c r="R49" i="19"/>
  <c r="R48" i="19"/>
  <c r="T47" i="19"/>
  <c r="U47" i="19"/>
  <c r="R47" i="19"/>
  <c r="R46" i="19"/>
  <c r="R45" i="19"/>
  <c r="R44" i="19"/>
  <c r="R43" i="19"/>
  <c r="R42" i="19"/>
  <c r="R41" i="19"/>
  <c r="R40" i="19"/>
  <c r="T42" i="19"/>
  <c r="U42" i="19"/>
  <c r="R39" i="19"/>
  <c r="R38" i="19"/>
  <c r="R37" i="19"/>
  <c r="R36" i="19"/>
  <c r="R35" i="19"/>
  <c r="R34" i="19"/>
  <c r="R33" i="19"/>
  <c r="R32" i="19"/>
  <c r="T32" i="19"/>
  <c r="U32" i="19"/>
  <c r="R31" i="19"/>
  <c r="R30" i="19"/>
  <c r="R29" i="19"/>
  <c r="R28" i="19"/>
  <c r="T27" i="19"/>
  <c r="U27" i="19"/>
  <c r="R27" i="19"/>
  <c r="R26" i="19"/>
  <c r="R25" i="19"/>
  <c r="R24" i="19"/>
  <c r="R23" i="19"/>
  <c r="R22" i="19"/>
  <c r="R21" i="19"/>
  <c r="R20" i="19"/>
  <c r="T22" i="19"/>
  <c r="R19" i="19"/>
  <c r="R18" i="19"/>
  <c r="R17" i="19"/>
  <c r="R16" i="19"/>
  <c r="T17" i="19"/>
  <c r="U17" i="19"/>
  <c r="R15" i="19"/>
  <c r="R14" i="19"/>
  <c r="R13" i="19"/>
  <c r="R12" i="19"/>
  <c r="R11" i="19"/>
  <c r="R10" i="19"/>
  <c r="R9" i="19"/>
  <c r="R8" i="19"/>
  <c r="R7" i="19"/>
  <c r="R6" i="19"/>
  <c r="R5" i="19"/>
  <c r="T67" i="19"/>
  <c r="U67" i="19"/>
  <c r="T37" i="19"/>
  <c r="U37" i="19"/>
  <c r="T12" i="19"/>
  <c r="U12" i="19"/>
  <c r="T124" i="19"/>
  <c r="T104" i="19"/>
  <c r="T84" i="19"/>
  <c r="G141" i="19"/>
  <c r="F141" i="19"/>
  <c r="E141" i="19"/>
  <c r="G140" i="19"/>
  <c r="F140" i="19"/>
  <c r="G139" i="19"/>
  <c r="F139" i="19"/>
  <c r="E139" i="19"/>
  <c r="G138" i="19"/>
  <c r="F138" i="19"/>
  <c r="G137" i="19"/>
  <c r="F137" i="19"/>
  <c r="G136" i="19"/>
  <c r="E136" i="19"/>
  <c r="F136" i="19"/>
  <c r="G135" i="19"/>
  <c r="F135" i="19"/>
  <c r="G134" i="19"/>
  <c r="E134" i="19"/>
  <c r="F134" i="19"/>
  <c r="G133" i="19"/>
  <c r="F133" i="19"/>
  <c r="G132" i="19"/>
  <c r="F132" i="19"/>
  <c r="G131" i="19"/>
  <c r="F131" i="19"/>
  <c r="G130" i="19"/>
  <c r="F130" i="19"/>
  <c r="G129" i="19"/>
  <c r="F129" i="19"/>
  <c r="G128" i="19"/>
  <c r="F128" i="19"/>
  <c r="G127" i="19"/>
  <c r="F127" i="19"/>
  <c r="G126" i="19"/>
  <c r="E126" i="19"/>
  <c r="F126" i="19"/>
  <c r="G125" i="19"/>
  <c r="F125" i="19"/>
  <c r="G124" i="19"/>
  <c r="E124" i="19"/>
  <c r="F124" i="19"/>
  <c r="G123" i="19"/>
  <c r="F123" i="19"/>
  <c r="G122" i="19"/>
  <c r="F122" i="19"/>
  <c r="G121" i="19"/>
  <c r="F121" i="19"/>
  <c r="G120" i="19"/>
  <c r="F120" i="19"/>
  <c r="G119" i="19"/>
  <c r="F119" i="19"/>
  <c r="G118" i="19"/>
  <c r="F118" i="19"/>
  <c r="E118" i="19"/>
  <c r="G117" i="19"/>
  <c r="E117" i="19"/>
  <c r="F117" i="19"/>
  <c r="G116" i="19"/>
  <c r="F116" i="19"/>
  <c r="E116" i="19"/>
  <c r="G115" i="19"/>
  <c r="F115" i="19"/>
  <c r="E115" i="19"/>
  <c r="G114" i="19"/>
  <c r="F114" i="19"/>
  <c r="E114" i="19"/>
  <c r="G113" i="19"/>
  <c r="F113" i="19"/>
  <c r="E113" i="19"/>
  <c r="G112" i="19"/>
  <c r="E112" i="19"/>
  <c r="F112" i="19"/>
  <c r="G111" i="19"/>
  <c r="F111" i="19"/>
  <c r="G110" i="19"/>
  <c r="E110" i="19"/>
  <c r="F110" i="19"/>
  <c r="G109" i="19"/>
  <c r="F109" i="19"/>
  <c r="G108" i="19"/>
  <c r="E108" i="19"/>
  <c r="F108" i="19"/>
  <c r="G107" i="19"/>
  <c r="F107" i="19"/>
  <c r="E107" i="19"/>
  <c r="G106" i="19"/>
  <c r="F106" i="19"/>
  <c r="G105" i="19"/>
  <c r="F105" i="19"/>
  <c r="E105" i="19"/>
  <c r="G104" i="19"/>
  <c r="F104" i="19"/>
  <c r="G103" i="19"/>
  <c r="F103" i="19"/>
  <c r="E103" i="19"/>
  <c r="G102" i="19"/>
  <c r="F102" i="19"/>
  <c r="E102" i="19"/>
  <c r="G101" i="19"/>
  <c r="F101" i="19"/>
  <c r="G100" i="19"/>
  <c r="F100" i="19"/>
  <c r="E100" i="19"/>
  <c r="G99" i="19"/>
  <c r="F99" i="19"/>
  <c r="G98" i="19"/>
  <c r="F98" i="19"/>
  <c r="E98" i="19"/>
  <c r="G97" i="19"/>
  <c r="F97" i="19"/>
  <c r="G96" i="19"/>
  <c r="E96" i="19"/>
  <c r="F96" i="19"/>
  <c r="G95" i="19"/>
  <c r="F95" i="19"/>
  <c r="E95" i="19"/>
  <c r="G94" i="19"/>
  <c r="E94" i="19"/>
  <c r="F94" i="19"/>
  <c r="G93" i="19"/>
  <c r="F93" i="19"/>
  <c r="E93" i="19"/>
  <c r="G92" i="19"/>
  <c r="F92" i="19"/>
  <c r="G91" i="19"/>
  <c r="F91" i="19"/>
  <c r="G90" i="19"/>
  <c r="F90" i="19"/>
  <c r="G89" i="19"/>
  <c r="F89" i="19"/>
  <c r="G88" i="19"/>
  <c r="F88" i="19"/>
  <c r="G87" i="19"/>
  <c r="F87" i="19"/>
  <c r="G86" i="19"/>
  <c r="F86" i="19"/>
  <c r="G85" i="19"/>
  <c r="F85" i="19"/>
  <c r="G84" i="19"/>
  <c r="F84" i="19"/>
  <c r="G83" i="19"/>
  <c r="F83" i="19"/>
  <c r="G82" i="19"/>
  <c r="F82" i="19"/>
  <c r="G81" i="19"/>
  <c r="E81" i="19"/>
  <c r="F81" i="19"/>
  <c r="G80" i="19"/>
  <c r="F80" i="19"/>
  <c r="E80" i="19"/>
  <c r="G79" i="19"/>
  <c r="E79" i="19"/>
  <c r="F79" i="19"/>
  <c r="G78" i="19"/>
  <c r="F78" i="19"/>
  <c r="E78" i="19"/>
  <c r="G77" i="19"/>
  <c r="F77" i="19"/>
  <c r="E77" i="19"/>
  <c r="E140" i="19"/>
  <c r="E138" i="19"/>
  <c r="E137" i="19"/>
  <c r="E135" i="19"/>
  <c r="E133" i="19"/>
  <c r="E132" i="19"/>
  <c r="E131" i="19"/>
  <c r="E130" i="19"/>
  <c r="E129" i="19"/>
  <c r="E128" i="19"/>
  <c r="E125" i="19"/>
  <c r="E123" i="19"/>
  <c r="E121" i="19"/>
  <c r="E120" i="19"/>
  <c r="E119" i="19"/>
  <c r="E111" i="19"/>
  <c r="E109" i="19"/>
  <c r="E106" i="19"/>
  <c r="E104" i="19"/>
  <c r="E101" i="19"/>
  <c r="E99" i="19"/>
  <c r="E97" i="19"/>
  <c r="E91" i="19"/>
  <c r="E90" i="19"/>
  <c r="E89" i="19"/>
  <c r="E88" i="19"/>
  <c r="E86" i="19"/>
  <c r="E84" i="19"/>
  <c r="M3" i="17"/>
  <c r="N67" i="19"/>
  <c r="N62" i="19"/>
  <c r="N57" i="19"/>
  <c r="N52" i="19"/>
  <c r="N47" i="19"/>
  <c r="N42" i="19"/>
  <c r="N37" i="19"/>
  <c r="N32" i="19"/>
  <c r="N27" i="19"/>
  <c r="L69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N17" i="19"/>
  <c r="L14" i="19"/>
  <c r="L13" i="19"/>
  <c r="L12" i="19"/>
  <c r="L11" i="19"/>
  <c r="N12" i="19"/>
  <c r="L10" i="19"/>
  <c r="L9" i="19"/>
  <c r="L8" i="19"/>
  <c r="L7" i="19"/>
  <c r="N7" i="19"/>
  <c r="L6" i="19"/>
  <c r="L5" i="19"/>
  <c r="N22" i="19"/>
  <c r="T7" i="19"/>
  <c r="U7" i="19"/>
  <c r="N139" i="19"/>
  <c r="N134" i="19"/>
  <c r="E127" i="19"/>
  <c r="N129" i="19"/>
  <c r="N124" i="19"/>
  <c r="E122" i="19"/>
  <c r="N119" i="19"/>
  <c r="N104" i="19"/>
  <c r="N99" i="19"/>
  <c r="N94" i="19"/>
  <c r="E92" i="19"/>
  <c r="N89" i="19"/>
  <c r="E87" i="19"/>
  <c r="E83" i="19"/>
  <c r="E85" i="19"/>
  <c r="N84" i="19"/>
  <c r="E82" i="19"/>
  <c r="N79" i="19"/>
  <c r="D21" i="17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M18" i="17"/>
  <c r="K18" i="17"/>
  <c r="J18" i="17"/>
  <c r="I18" i="17"/>
  <c r="H18" i="17"/>
  <c r="G18" i="17"/>
  <c r="F18" i="17"/>
  <c r="E18" i="17"/>
  <c r="D18" i="17"/>
  <c r="C18" i="17"/>
  <c r="M4" i="17"/>
  <c r="B23" i="17"/>
  <c r="M5" i="17"/>
  <c r="B24" i="17"/>
  <c r="M6" i="17"/>
  <c r="B25" i="17"/>
  <c r="M7" i="17"/>
  <c r="M8" i="17"/>
  <c r="B27" i="17"/>
  <c r="M9" i="17"/>
  <c r="B28" i="17"/>
  <c r="M10" i="17"/>
  <c r="B29" i="17"/>
  <c r="M11" i="17"/>
  <c r="M12" i="17"/>
  <c r="B31" i="17"/>
  <c r="M13" i="17"/>
  <c r="B32" i="17"/>
  <c r="M14" i="17"/>
  <c r="B33" i="17"/>
  <c r="M15" i="17"/>
  <c r="M16" i="17"/>
  <c r="B35" i="17"/>
  <c r="M17" i="17"/>
  <c r="B36" i="17"/>
  <c r="B22" i="17"/>
  <c r="B26" i="17"/>
  <c r="B30" i="17"/>
  <c r="B34" i="17"/>
  <c r="P68" i="16"/>
  <c r="N68" i="16"/>
  <c r="M68" i="16"/>
  <c r="O68" i="16"/>
  <c r="P67" i="16"/>
  <c r="N67" i="16"/>
  <c r="M67" i="16"/>
  <c r="O67" i="16"/>
  <c r="P66" i="16"/>
  <c r="N66" i="16"/>
  <c r="M66" i="16"/>
  <c r="O66" i="16"/>
  <c r="P65" i="16"/>
  <c r="N65" i="16"/>
  <c r="M65" i="16"/>
  <c r="O65" i="16"/>
  <c r="P64" i="16"/>
  <c r="N64" i="16"/>
  <c r="M64" i="16"/>
  <c r="O64" i="16"/>
  <c r="P63" i="16"/>
  <c r="N63" i="16"/>
  <c r="M63" i="16"/>
  <c r="O63" i="16"/>
  <c r="P62" i="16"/>
  <c r="N62" i="16"/>
  <c r="M62" i="16"/>
  <c r="O62" i="16"/>
  <c r="P61" i="16"/>
  <c r="N61" i="16"/>
  <c r="M61" i="16"/>
  <c r="O61" i="16"/>
  <c r="P60" i="16"/>
  <c r="N60" i="16"/>
  <c r="M60" i="16"/>
  <c r="O60" i="16"/>
  <c r="P59" i="16"/>
  <c r="N59" i="16"/>
  <c r="M59" i="16"/>
  <c r="O59" i="16"/>
  <c r="P58" i="16"/>
  <c r="N58" i="16"/>
  <c r="M58" i="16"/>
  <c r="O58" i="16"/>
  <c r="P57" i="16"/>
  <c r="N57" i="16"/>
  <c r="M57" i="16"/>
  <c r="O57" i="16"/>
  <c r="P56" i="16"/>
  <c r="N56" i="16"/>
  <c r="M56" i="16"/>
  <c r="O56" i="16"/>
  <c r="P55" i="16"/>
  <c r="N55" i="16"/>
  <c r="M55" i="16"/>
  <c r="O55" i="16"/>
  <c r="P54" i="16"/>
  <c r="N54" i="16"/>
  <c r="M54" i="16"/>
  <c r="O54" i="16"/>
  <c r="P53" i="16"/>
  <c r="N53" i="16"/>
  <c r="M53" i="16"/>
  <c r="O53" i="16"/>
  <c r="P52" i="16"/>
  <c r="N52" i="16"/>
  <c r="M52" i="16"/>
  <c r="O52" i="16"/>
  <c r="P51" i="16"/>
  <c r="N51" i="16"/>
  <c r="M51" i="16"/>
  <c r="O51" i="16"/>
  <c r="P50" i="16"/>
  <c r="N50" i="16"/>
  <c r="M50" i="16"/>
  <c r="O50" i="16"/>
  <c r="P49" i="16"/>
  <c r="N49" i="16"/>
  <c r="M49" i="16"/>
  <c r="O49" i="16"/>
  <c r="P48" i="16"/>
  <c r="N48" i="16"/>
  <c r="M48" i="16"/>
  <c r="O48" i="16"/>
  <c r="P47" i="16"/>
  <c r="N47" i="16"/>
  <c r="M47" i="16"/>
  <c r="O47" i="16"/>
  <c r="P46" i="16"/>
  <c r="N46" i="16"/>
  <c r="M46" i="16"/>
  <c r="O46" i="16"/>
  <c r="P45" i="16"/>
  <c r="N45" i="16"/>
  <c r="M45" i="16"/>
  <c r="O45" i="16"/>
  <c r="P44" i="16"/>
  <c r="N44" i="16"/>
  <c r="M44" i="16"/>
  <c r="O44" i="16"/>
  <c r="P43" i="16"/>
  <c r="N43" i="16"/>
  <c r="M43" i="16"/>
  <c r="O43" i="16"/>
  <c r="P42" i="16"/>
  <c r="N42" i="16"/>
  <c r="M42" i="16"/>
  <c r="O42" i="16"/>
  <c r="P41" i="16"/>
  <c r="N41" i="16"/>
  <c r="M41" i="16"/>
  <c r="O41" i="16"/>
  <c r="P40" i="16"/>
  <c r="N40" i="16"/>
  <c r="M40" i="16"/>
  <c r="O40" i="16"/>
  <c r="P39" i="16"/>
  <c r="N39" i="16"/>
  <c r="M39" i="16"/>
  <c r="O39" i="16"/>
  <c r="P38" i="16"/>
  <c r="N38" i="16"/>
  <c r="M38" i="16"/>
  <c r="O38" i="16"/>
  <c r="P37" i="16"/>
  <c r="N37" i="16"/>
  <c r="M37" i="16"/>
  <c r="O37" i="16"/>
  <c r="P36" i="16"/>
  <c r="N36" i="16"/>
  <c r="M36" i="16"/>
  <c r="O36" i="16"/>
  <c r="P35" i="16"/>
  <c r="N35" i="16"/>
  <c r="M35" i="16"/>
  <c r="O35" i="16"/>
  <c r="P34" i="16"/>
  <c r="N34" i="16"/>
  <c r="M34" i="16"/>
  <c r="O34" i="16"/>
  <c r="P33" i="16"/>
  <c r="N33" i="16"/>
  <c r="M33" i="16"/>
  <c r="O33" i="16"/>
  <c r="P32" i="16"/>
  <c r="N32" i="16"/>
  <c r="M32" i="16"/>
  <c r="O32" i="16"/>
  <c r="P31" i="16"/>
  <c r="N31" i="16"/>
  <c r="M31" i="16"/>
  <c r="O31" i="16"/>
  <c r="P30" i="16"/>
  <c r="N30" i="16"/>
  <c r="M30" i="16"/>
  <c r="O30" i="16"/>
  <c r="P29" i="16"/>
  <c r="N29" i="16"/>
  <c r="M29" i="16"/>
  <c r="O29" i="16"/>
  <c r="P28" i="16"/>
  <c r="N28" i="16"/>
  <c r="M28" i="16"/>
  <c r="O28" i="16"/>
  <c r="P27" i="16"/>
  <c r="N27" i="16"/>
  <c r="M27" i="16"/>
  <c r="O27" i="16"/>
  <c r="P26" i="16"/>
  <c r="N26" i="16"/>
  <c r="M26" i="16"/>
  <c r="O26" i="16"/>
  <c r="P25" i="16"/>
  <c r="N25" i="16"/>
  <c r="M25" i="16"/>
  <c r="O25" i="16"/>
  <c r="P24" i="16"/>
  <c r="N24" i="16"/>
  <c r="M24" i="16"/>
  <c r="O24" i="16"/>
  <c r="P23" i="16"/>
  <c r="N23" i="16"/>
  <c r="M23" i="16"/>
  <c r="O23" i="16"/>
  <c r="P22" i="16"/>
  <c r="N22" i="16"/>
  <c r="M22" i="16"/>
  <c r="O22" i="16"/>
  <c r="P21" i="16"/>
  <c r="N21" i="16"/>
  <c r="M21" i="16"/>
  <c r="O21" i="16"/>
  <c r="P20" i="16"/>
  <c r="N20" i="16"/>
  <c r="M20" i="16"/>
  <c r="O20" i="16"/>
  <c r="P19" i="16"/>
  <c r="N19" i="16"/>
  <c r="M19" i="16"/>
  <c r="O19" i="16"/>
  <c r="P18" i="16"/>
  <c r="N18" i="16"/>
  <c r="M18" i="16"/>
  <c r="O18" i="16"/>
  <c r="P17" i="16"/>
  <c r="N17" i="16"/>
  <c r="M17" i="16"/>
  <c r="O17" i="16"/>
  <c r="P16" i="16"/>
  <c r="N16" i="16"/>
  <c r="M16" i="16"/>
  <c r="O16" i="16"/>
  <c r="P15" i="16"/>
  <c r="N15" i="16"/>
  <c r="M15" i="16"/>
  <c r="O15" i="16"/>
  <c r="P14" i="16"/>
  <c r="N14" i="16"/>
  <c r="M14" i="16"/>
  <c r="O14" i="16"/>
  <c r="P13" i="16"/>
  <c r="N13" i="16"/>
  <c r="M13" i="16"/>
  <c r="O13" i="16"/>
  <c r="P12" i="16"/>
  <c r="N12" i="16"/>
  <c r="M12" i="16"/>
  <c r="O12" i="16"/>
  <c r="P11" i="16"/>
  <c r="N11" i="16"/>
  <c r="M11" i="16"/>
  <c r="O11" i="16"/>
  <c r="P10" i="16"/>
  <c r="N10" i="16"/>
  <c r="M10" i="16"/>
  <c r="O10" i="16"/>
  <c r="P9" i="16"/>
  <c r="N9" i="16"/>
  <c r="M9" i="16"/>
  <c r="O9" i="16"/>
  <c r="P8" i="16"/>
  <c r="N8" i="16"/>
  <c r="M8" i="16"/>
  <c r="O8" i="16"/>
  <c r="P7" i="16"/>
  <c r="N7" i="16"/>
  <c r="M7" i="16"/>
  <c r="O7" i="16"/>
  <c r="P6" i="16"/>
  <c r="N6" i="16"/>
  <c r="M6" i="16"/>
  <c r="O6" i="16"/>
  <c r="P5" i="16"/>
  <c r="N5" i="16"/>
  <c r="M5" i="16"/>
  <c r="O5" i="16"/>
  <c r="P4" i="16"/>
  <c r="N4" i="16"/>
  <c r="M4" i="16"/>
  <c r="O4" i="16"/>
  <c r="P70" i="15"/>
  <c r="P62" i="15"/>
  <c r="P54" i="15"/>
  <c r="P46" i="15"/>
  <c r="P38" i="15"/>
  <c r="P30" i="15"/>
  <c r="O25" i="15"/>
  <c r="O21" i="15"/>
  <c r="O17" i="15"/>
  <c r="O13" i="15"/>
  <c r="O9" i="15"/>
  <c r="N70" i="15"/>
  <c r="M70" i="15"/>
  <c r="O70" i="15"/>
  <c r="N69" i="15"/>
  <c r="P69" i="15"/>
  <c r="M69" i="15"/>
  <c r="O69" i="15"/>
  <c r="N68" i="15"/>
  <c r="P68" i="15"/>
  <c r="M68" i="15"/>
  <c r="O68" i="15"/>
  <c r="N67" i="15"/>
  <c r="P67" i="15"/>
  <c r="M67" i="15"/>
  <c r="O67" i="15"/>
  <c r="N66" i="15"/>
  <c r="P66" i="15"/>
  <c r="M66" i="15"/>
  <c r="O66" i="15"/>
  <c r="N65" i="15"/>
  <c r="P65" i="15"/>
  <c r="M65" i="15"/>
  <c r="O65" i="15"/>
  <c r="N64" i="15"/>
  <c r="P64" i="15"/>
  <c r="M64" i="15"/>
  <c r="O64" i="15"/>
  <c r="N63" i="15"/>
  <c r="P63" i="15"/>
  <c r="M63" i="15"/>
  <c r="O63" i="15"/>
  <c r="N62" i="15"/>
  <c r="M62" i="15"/>
  <c r="O62" i="15"/>
  <c r="N61" i="15"/>
  <c r="P61" i="15"/>
  <c r="M61" i="15"/>
  <c r="O61" i="15"/>
  <c r="N60" i="15"/>
  <c r="P60" i="15"/>
  <c r="M60" i="15"/>
  <c r="O60" i="15"/>
  <c r="N59" i="15"/>
  <c r="P59" i="15"/>
  <c r="M59" i="15"/>
  <c r="O59" i="15"/>
  <c r="N58" i="15"/>
  <c r="P58" i="15"/>
  <c r="M58" i="15"/>
  <c r="O58" i="15"/>
  <c r="N57" i="15"/>
  <c r="P57" i="15"/>
  <c r="M57" i="15"/>
  <c r="O57" i="15"/>
  <c r="N56" i="15"/>
  <c r="P56" i="15"/>
  <c r="M56" i="15"/>
  <c r="O56" i="15"/>
  <c r="N55" i="15"/>
  <c r="P55" i="15"/>
  <c r="M55" i="15"/>
  <c r="O55" i="15"/>
  <c r="N54" i="15"/>
  <c r="M54" i="15"/>
  <c r="O54" i="15"/>
  <c r="N53" i="15"/>
  <c r="P53" i="15"/>
  <c r="M53" i="15"/>
  <c r="O53" i="15"/>
  <c r="N52" i="15"/>
  <c r="P52" i="15"/>
  <c r="M52" i="15"/>
  <c r="O52" i="15"/>
  <c r="N51" i="15"/>
  <c r="P51" i="15"/>
  <c r="M51" i="15"/>
  <c r="O51" i="15"/>
  <c r="N50" i="15"/>
  <c r="P50" i="15"/>
  <c r="M50" i="15"/>
  <c r="O50" i="15"/>
  <c r="N49" i="15"/>
  <c r="P49" i="15"/>
  <c r="M49" i="15"/>
  <c r="O49" i="15"/>
  <c r="N48" i="15"/>
  <c r="P48" i="15"/>
  <c r="M48" i="15"/>
  <c r="O48" i="15"/>
  <c r="N47" i="15"/>
  <c r="P47" i="15"/>
  <c r="M47" i="15"/>
  <c r="O47" i="15"/>
  <c r="N46" i="15"/>
  <c r="M46" i="15"/>
  <c r="O46" i="15"/>
  <c r="N45" i="15"/>
  <c r="P45" i="15"/>
  <c r="M45" i="15"/>
  <c r="O45" i="15"/>
  <c r="N44" i="15"/>
  <c r="P44" i="15"/>
  <c r="M44" i="15"/>
  <c r="O44" i="15"/>
  <c r="N43" i="15"/>
  <c r="P43" i="15"/>
  <c r="M43" i="15"/>
  <c r="O43" i="15"/>
  <c r="N42" i="15"/>
  <c r="P42" i="15"/>
  <c r="M42" i="15"/>
  <c r="O42" i="15"/>
  <c r="N41" i="15"/>
  <c r="P41" i="15"/>
  <c r="M41" i="15"/>
  <c r="O41" i="15"/>
  <c r="N40" i="15"/>
  <c r="P40" i="15"/>
  <c r="M40" i="15"/>
  <c r="O40" i="15"/>
  <c r="N39" i="15"/>
  <c r="P39" i="15"/>
  <c r="M39" i="15"/>
  <c r="O39" i="15"/>
  <c r="N38" i="15"/>
  <c r="M38" i="15"/>
  <c r="O38" i="15"/>
  <c r="N37" i="15"/>
  <c r="P37" i="15"/>
  <c r="M37" i="15"/>
  <c r="O37" i="15"/>
  <c r="N36" i="15"/>
  <c r="P36" i="15"/>
  <c r="M36" i="15"/>
  <c r="O36" i="15"/>
  <c r="N35" i="15"/>
  <c r="P35" i="15"/>
  <c r="M35" i="15"/>
  <c r="O35" i="15"/>
  <c r="N34" i="15"/>
  <c r="P34" i="15"/>
  <c r="M34" i="15"/>
  <c r="O34" i="15"/>
  <c r="N33" i="15"/>
  <c r="P33" i="15"/>
  <c r="M33" i="15"/>
  <c r="O33" i="15"/>
  <c r="N32" i="15"/>
  <c r="P32" i="15"/>
  <c r="M32" i="15"/>
  <c r="O32" i="15"/>
  <c r="N31" i="15"/>
  <c r="P31" i="15"/>
  <c r="M31" i="15"/>
  <c r="O31" i="15"/>
  <c r="N30" i="15"/>
  <c r="M30" i="15"/>
  <c r="O30" i="15"/>
  <c r="N29" i="15"/>
  <c r="P29" i="15"/>
  <c r="M29" i="15"/>
  <c r="O29" i="15"/>
  <c r="N28" i="15"/>
  <c r="P28" i="15"/>
  <c r="M28" i="15"/>
  <c r="O28" i="15"/>
  <c r="N27" i="15"/>
  <c r="P27" i="15"/>
  <c r="M27" i="15"/>
  <c r="O27" i="15"/>
  <c r="N26" i="15"/>
  <c r="P26" i="15"/>
  <c r="M26" i="15"/>
  <c r="O26" i="15"/>
  <c r="N25" i="15"/>
  <c r="P25" i="15"/>
  <c r="M25" i="15"/>
  <c r="N24" i="15"/>
  <c r="P24" i="15"/>
  <c r="M24" i="15"/>
  <c r="O24" i="15"/>
  <c r="N23" i="15"/>
  <c r="P23" i="15"/>
  <c r="M23" i="15"/>
  <c r="O23" i="15"/>
  <c r="N22" i="15"/>
  <c r="P22" i="15"/>
  <c r="M22" i="15"/>
  <c r="O22" i="15"/>
  <c r="N21" i="15"/>
  <c r="P21" i="15"/>
  <c r="M21" i="15"/>
  <c r="N20" i="15"/>
  <c r="P20" i="15"/>
  <c r="M20" i="15"/>
  <c r="O20" i="15"/>
  <c r="N19" i="15"/>
  <c r="P19" i="15"/>
  <c r="M19" i="15"/>
  <c r="O19" i="15"/>
  <c r="N18" i="15"/>
  <c r="P18" i="15"/>
  <c r="M18" i="15"/>
  <c r="O18" i="15"/>
  <c r="N17" i="15"/>
  <c r="P17" i="15"/>
  <c r="M17" i="15"/>
  <c r="N16" i="15"/>
  <c r="P16" i="15"/>
  <c r="M16" i="15"/>
  <c r="O16" i="15"/>
  <c r="N15" i="15"/>
  <c r="P15" i="15"/>
  <c r="M15" i="15"/>
  <c r="O15" i="15"/>
  <c r="N14" i="15"/>
  <c r="P14" i="15"/>
  <c r="M14" i="15"/>
  <c r="O14" i="15"/>
  <c r="N13" i="15"/>
  <c r="P13" i="15"/>
  <c r="M13" i="15"/>
  <c r="N12" i="15"/>
  <c r="P12" i="15"/>
  <c r="M12" i="15"/>
  <c r="O12" i="15"/>
  <c r="N11" i="15"/>
  <c r="P11" i="15"/>
  <c r="M11" i="15"/>
  <c r="O11" i="15"/>
  <c r="N10" i="15"/>
  <c r="P10" i="15"/>
  <c r="M10" i="15"/>
  <c r="O10" i="15"/>
  <c r="N9" i="15"/>
  <c r="P9" i="15"/>
  <c r="M9" i="15"/>
  <c r="N8" i="15"/>
  <c r="P8" i="15"/>
  <c r="M8" i="15"/>
  <c r="O8" i="15"/>
  <c r="N7" i="15"/>
  <c r="P7" i="15"/>
  <c r="M7" i="15"/>
  <c r="O7" i="15"/>
  <c r="N6" i="15"/>
  <c r="P6" i="15"/>
  <c r="M6" i="15"/>
  <c r="O6" i="15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K121" i="13"/>
  <c r="J121" i="13"/>
  <c r="I121" i="13"/>
  <c r="H121" i="13"/>
  <c r="G121" i="13"/>
  <c r="F121" i="13"/>
  <c r="E121" i="13"/>
  <c r="D121" i="13"/>
  <c r="K120" i="13"/>
  <c r="J120" i="13"/>
  <c r="I120" i="13"/>
  <c r="H120" i="13"/>
  <c r="G120" i="13"/>
  <c r="F120" i="13"/>
  <c r="E120" i="13"/>
  <c r="D120" i="13"/>
  <c r="K119" i="13"/>
  <c r="J119" i="13"/>
  <c r="I119" i="13"/>
  <c r="H119" i="13"/>
  <c r="G119" i="13"/>
  <c r="F119" i="13"/>
  <c r="E119" i="13"/>
  <c r="D119" i="13"/>
  <c r="K118" i="13"/>
  <c r="J118" i="13"/>
  <c r="I118" i="13"/>
  <c r="H118" i="13"/>
  <c r="G118" i="13"/>
  <c r="F118" i="13"/>
  <c r="E118" i="13"/>
  <c r="D118" i="13"/>
  <c r="K117" i="13"/>
  <c r="J117" i="13"/>
  <c r="I117" i="13"/>
  <c r="H117" i="13"/>
  <c r="G117" i="13"/>
  <c r="F117" i="13"/>
  <c r="E117" i="13"/>
  <c r="D117" i="13"/>
  <c r="K116" i="13"/>
  <c r="J116" i="13"/>
  <c r="I116" i="13"/>
  <c r="H116" i="13"/>
  <c r="G116" i="13"/>
  <c r="F116" i="13"/>
  <c r="E116" i="13"/>
  <c r="D116" i="13"/>
  <c r="K115" i="13"/>
  <c r="J115" i="13"/>
  <c r="I115" i="13"/>
  <c r="H115" i="13"/>
  <c r="G115" i="13"/>
  <c r="F115" i="13"/>
  <c r="E115" i="13"/>
  <c r="D115" i="13"/>
  <c r="K114" i="13"/>
  <c r="J114" i="13"/>
  <c r="I114" i="13"/>
  <c r="H114" i="13"/>
  <c r="G114" i="13"/>
  <c r="F114" i="13"/>
  <c r="E114" i="13"/>
  <c r="D114" i="13"/>
  <c r="K113" i="13"/>
  <c r="J113" i="13"/>
  <c r="I113" i="13"/>
  <c r="H113" i="13"/>
  <c r="G113" i="13"/>
  <c r="F113" i="13"/>
  <c r="E113" i="13"/>
  <c r="D113" i="13"/>
  <c r="K112" i="13"/>
  <c r="J112" i="13"/>
  <c r="I112" i="13"/>
  <c r="H112" i="13"/>
  <c r="G112" i="13"/>
  <c r="F112" i="13"/>
  <c r="E112" i="13"/>
  <c r="D112" i="13"/>
  <c r="K111" i="13"/>
  <c r="J111" i="13"/>
  <c r="I111" i="13"/>
  <c r="H111" i="13"/>
  <c r="G111" i="13"/>
  <c r="F111" i="13"/>
  <c r="E111" i="13"/>
  <c r="D111" i="13"/>
  <c r="K110" i="13"/>
  <c r="J110" i="13"/>
  <c r="I110" i="13"/>
  <c r="H110" i="13"/>
  <c r="G110" i="13"/>
  <c r="F110" i="13"/>
  <c r="E110" i="13"/>
  <c r="D110" i="13"/>
  <c r="K109" i="13"/>
  <c r="J109" i="13"/>
  <c r="I109" i="13"/>
  <c r="H109" i="13"/>
  <c r="G109" i="13"/>
  <c r="F109" i="13"/>
  <c r="E109" i="13"/>
  <c r="D109" i="13"/>
  <c r="K108" i="13"/>
  <c r="J108" i="13"/>
  <c r="I108" i="13"/>
  <c r="H108" i="13"/>
  <c r="G108" i="13"/>
  <c r="F108" i="13"/>
  <c r="E108" i="13"/>
  <c r="D108" i="13"/>
  <c r="K107" i="13"/>
  <c r="J107" i="13"/>
  <c r="I107" i="13"/>
  <c r="H107" i="13"/>
  <c r="G107" i="13"/>
  <c r="F107" i="13"/>
  <c r="E107" i="13"/>
  <c r="D107" i="13"/>
  <c r="K106" i="13"/>
  <c r="K122" i="13"/>
  <c r="J106" i="13"/>
  <c r="I106" i="13"/>
  <c r="I122" i="13"/>
  <c r="H106" i="13"/>
  <c r="G106" i="13"/>
  <c r="G122" i="13"/>
  <c r="F106" i="13"/>
  <c r="E106" i="13"/>
  <c r="E122" i="13"/>
  <c r="D106" i="13"/>
  <c r="K105" i="13"/>
  <c r="J105" i="13"/>
  <c r="I105" i="13"/>
  <c r="H105" i="13"/>
  <c r="G105" i="13"/>
  <c r="F105" i="13"/>
  <c r="E105" i="13"/>
  <c r="D105" i="13"/>
  <c r="K104" i="13"/>
  <c r="J104" i="13"/>
  <c r="I104" i="13"/>
  <c r="H104" i="13"/>
  <c r="G104" i="13"/>
  <c r="F104" i="13"/>
  <c r="E104" i="13"/>
  <c r="D104" i="13"/>
  <c r="K103" i="13"/>
  <c r="J103" i="13"/>
  <c r="I103" i="13"/>
  <c r="H103" i="13"/>
  <c r="G103" i="13"/>
  <c r="F103" i="13"/>
  <c r="E103" i="13"/>
  <c r="D103" i="13"/>
  <c r="K102" i="13"/>
  <c r="J102" i="13"/>
  <c r="I102" i="13"/>
  <c r="H102" i="13"/>
  <c r="G102" i="13"/>
  <c r="F102" i="13"/>
  <c r="E102" i="13"/>
  <c r="D102" i="13"/>
  <c r="K101" i="13"/>
  <c r="J101" i="13"/>
  <c r="I101" i="13"/>
  <c r="H101" i="13"/>
  <c r="G101" i="13"/>
  <c r="F101" i="13"/>
  <c r="E101" i="13"/>
  <c r="D101" i="13"/>
  <c r="K100" i="13"/>
  <c r="J100" i="13"/>
  <c r="I100" i="13"/>
  <c r="H100" i="13"/>
  <c r="G100" i="13"/>
  <c r="F100" i="13"/>
  <c r="E100" i="13"/>
  <c r="D100" i="13"/>
  <c r="K99" i="13"/>
  <c r="J99" i="13"/>
  <c r="I99" i="13"/>
  <c r="H99" i="13"/>
  <c r="G99" i="13"/>
  <c r="F99" i="13"/>
  <c r="E99" i="13"/>
  <c r="D99" i="13"/>
  <c r="K98" i="13"/>
  <c r="J98" i="13"/>
  <c r="I98" i="13"/>
  <c r="H98" i="13"/>
  <c r="G98" i="13"/>
  <c r="F98" i="13"/>
  <c r="E98" i="13"/>
  <c r="D98" i="13"/>
  <c r="K97" i="13"/>
  <c r="J97" i="13"/>
  <c r="I97" i="13"/>
  <c r="H97" i="13"/>
  <c r="G97" i="13"/>
  <c r="F97" i="13"/>
  <c r="E97" i="13"/>
  <c r="D97" i="13"/>
  <c r="K96" i="13"/>
  <c r="J96" i="13"/>
  <c r="I96" i="13"/>
  <c r="H96" i="13"/>
  <c r="G96" i="13"/>
  <c r="F96" i="13"/>
  <c r="E96" i="13"/>
  <c r="D96" i="13"/>
  <c r="K95" i="13"/>
  <c r="J95" i="13"/>
  <c r="I95" i="13"/>
  <c r="H95" i="13"/>
  <c r="G95" i="13"/>
  <c r="F95" i="13"/>
  <c r="E95" i="13"/>
  <c r="D95" i="13"/>
  <c r="K94" i="13"/>
  <c r="J94" i="13"/>
  <c r="I94" i="13"/>
  <c r="H94" i="13"/>
  <c r="G94" i="13"/>
  <c r="F94" i="13"/>
  <c r="E94" i="13"/>
  <c r="D94" i="13"/>
  <c r="K93" i="13"/>
  <c r="J93" i="13"/>
  <c r="I93" i="13"/>
  <c r="H93" i="13"/>
  <c r="G93" i="13"/>
  <c r="F93" i="13"/>
  <c r="E93" i="13"/>
  <c r="D93" i="13"/>
  <c r="K92" i="13"/>
  <c r="J92" i="13"/>
  <c r="I92" i="13"/>
  <c r="H92" i="13"/>
  <c r="G92" i="13"/>
  <c r="F92" i="13"/>
  <c r="E92" i="13"/>
  <c r="D92" i="13"/>
  <c r="K91" i="13"/>
  <c r="J91" i="13"/>
  <c r="I91" i="13"/>
  <c r="H91" i="13"/>
  <c r="G91" i="13"/>
  <c r="F91" i="13"/>
  <c r="E91" i="13"/>
  <c r="D91" i="13"/>
  <c r="K90" i="13"/>
  <c r="J90" i="13"/>
  <c r="I90" i="13"/>
  <c r="H90" i="13"/>
  <c r="G90" i="13"/>
  <c r="F90" i="13"/>
  <c r="E90" i="13"/>
  <c r="D90" i="13"/>
  <c r="K89" i="13"/>
  <c r="J89" i="13"/>
  <c r="I89" i="13"/>
  <c r="H89" i="13"/>
  <c r="G89" i="13"/>
  <c r="F89" i="13"/>
  <c r="E89" i="13"/>
  <c r="D89" i="13"/>
  <c r="K88" i="13"/>
  <c r="J88" i="13"/>
  <c r="I88" i="13"/>
  <c r="H88" i="13"/>
  <c r="G88" i="13"/>
  <c r="F88" i="13"/>
  <c r="E88" i="13"/>
  <c r="D88" i="13"/>
  <c r="K87" i="13"/>
  <c r="J87" i="13"/>
  <c r="I87" i="13"/>
  <c r="H87" i="13"/>
  <c r="G87" i="13"/>
  <c r="F87" i="13"/>
  <c r="E87" i="13"/>
  <c r="D87" i="13"/>
  <c r="K86" i="13"/>
  <c r="J86" i="13"/>
  <c r="I86" i="13"/>
  <c r="H86" i="13"/>
  <c r="G86" i="13"/>
  <c r="F86" i="13"/>
  <c r="E86" i="13"/>
  <c r="D86" i="13"/>
  <c r="K85" i="13"/>
  <c r="J85" i="13"/>
  <c r="I85" i="13"/>
  <c r="H85" i="13"/>
  <c r="G85" i="13"/>
  <c r="F85" i="13"/>
  <c r="E85" i="13"/>
  <c r="D85" i="13"/>
  <c r="K84" i="13"/>
  <c r="J84" i="13"/>
  <c r="I84" i="13"/>
  <c r="H84" i="13"/>
  <c r="G84" i="13"/>
  <c r="F84" i="13"/>
  <c r="E84" i="13"/>
  <c r="D84" i="13"/>
  <c r="K83" i="13"/>
  <c r="J83" i="13"/>
  <c r="I83" i="13"/>
  <c r="H83" i="13"/>
  <c r="G83" i="13"/>
  <c r="F83" i="13"/>
  <c r="E83" i="13"/>
  <c r="D83" i="13"/>
  <c r="K82" i="13"/>
  <c r="J82" i="13"/>
  <c r="I82" i="13"/>
  <c r="H82" i="13"/>
  <c r="G82" i="13"/>
  <c r="F82" i="13"/>
  <c r="E82" i="13"/>
  <c r="D82" i="13"/>
  <c r="K81" i="13"/>
  <c r="J81" i="13"/>
  <c r="I81" i="13"/>
  <c r="H81" i="13"/>
  <c r="G81" i="13"/>
  <c r="F81" i="13"/>
  <c r="E81" i="13"/>
  <c r="D81" i="13"/>
  <c r="K80" i="13"/>
  <c r="J80" i="13"/>
  <c r="I80" i="13"/>
  <c r="H80" i="13"/>
  <c r="G80" i="13"/>
  <c r="F80" i="13"/>
  <c r="E80" i="13"/>
  <c r="D80" i="13"/>
  <c r="K79" i="13"/>
  <c r="J79" i="13"/>
  <c r="I79" i="13"/>
  <c r="H79" i="13"/>
  <c r="G79" i="13"/>
  <c r="F79" i="13"/>
  <c r="E79" i="13"/>
  <c r="D79" i="13"/>
  <c r="K78" i="13"/>
  <c r="J78" i="13"/>
  <c r="I78" i="13"/>
  <c r="H78" i="13"/>
  <c r="G78" i="13"/>
  <c r="F78" i="13"/>
  <c r="E78" i="13"/>
  <c r="D78" i="13"/>
  <c r="K77" i="13"/>
  <c r="J77" i="13"/>
  <c r="I77" i="13"/>
  <c r="H77" i="13"/>
  <c r="G77" i="13"/>
  <c r="F77" i="13"/>
  <c r="E77" i="13"/>
  <c r="D77" i="13"/>
  <c r="K76" i="13"/>
  <c r="J76" i="13"/>
  <c r="I76" i="13"/>
  <c r="H76" i="13"/>
  <c r="G76" i="13"/>
  <c r="F76" i="13"/>
  <c r="E76" i="13"/>
  <c r="D76" i="13"/>
  <c r="K75" i="13"/>
  <c r="J75" i="13"/>
  <c r="I75" i="13"/>
  <c r="H75" i="13"/>
  <c r="G75" i="13"/>
  <c r="F75" i="13"/>
  <c r="E75" i="13"/>
  <c r="D75" i="13"/>
  <c r="K74" i="13"/>
  <c r="J74" i="13"/>
  <c r="I74" i="13"/>
  <c r="H74" i="13"/>
  <c r="G74" i="13"/>
  <c r="F74" i="13"/>
  <c r="E74" i="13"/>
  <c r="D74" i="13"/>
  <c r="K73" i="13"/>
  <c r="J73" i="13"/>
  <c r="I73" i="13"/>
  <c r="H73" i="13"/>
  <c r="G73" i="13"/>
  <c r="F73" i="13"/>
  <c r="E73" i="13"/>
  <c r="D73" i="13"/>
  <c r="K72" i="13"/>
  <c r="J72" i="13"/>
  <c r="I72" i="13"/>
  <c r="H72" i="13"/>
  <c r="G72" i="13"/>
  <c r="F72" i="13"/>
  <c r="E72" i="13"/>
  <c r="D72" i="13"/>
  <c r="K71" i="13"/>
  <c r="J71" i="13"/>
  <c r="I71" i="13"/>
  <c r="H71" i="13"/>
  <c r="G71" i="13"/>
  <c r="F71" i="13"/>
  <c r="E71" i="13"/>
  <c r="D71" i="13"/>
  <c r="K70" i="13"/>
  <c r="J70" i="13"/>
  <c r="I70" i="13"/>
  <c r="H70" i="13"/>
  <c r="G70" i="13"/>
  <c r="F70" i="13"/>
  <c r="E70" i="13"/>
  <c r="D70" i="13"/>
  <c r="K69" i="13"/>
  <c r="J69" i="13"/>
  <c r="I69" i="13"/>
  <c r="H69" i="13"/>
  <c r="G69" i="13"/>
  <c r="F69" i="13"/>
  <c r="E69" i="13"/>
  <c r="D69" i="13"/>
  <c r="K68" i="13"/>
  <c r="J68" i="13"/>
  <c r="I68" i="13"/>
  <c r="H68" i="13"/>
  <c r="G68" i="13"/>
  <c r="F68" i="13"/>
  <c r="E68" i="13"/>
  <c r="D68" i="13"/>
  <c r="K67" i="13"/>
  <c r="J67" i="13"/>
  <c r="I67" i="13"/>
  <c r="H67" i="13"/>
  <c r="G67" i="13"/>
  <c r="F67" i="13"/>
  <c r="E67" i="13"/>
  <c r="D67" i="13"/>
  <c r="K66" i="13"/>
  <c r="J66" i="13"/>
  <c r="I66" i="13"/>
  <c r="H66" i="13"/>
  <c r="M66" i="13"/>
  <c r="G66" i="13"/>
  <c r="F66" i="13"/>
  <c r="E66" i="13"/>
  <c r="D66" i="13"/>
  <c r="K65" i="13"/>
  <c r="J65" i="13"/>
  <c r="I65" i="13"/>
  <c r="H65" i="13"/>
  <c r="G65" i="13"/>
  <c r="F65" i="13"/>
  <c r="E65" i="13"/>
  <c r="D65" i="13"/>
  <c r="K64" i="13"/>
  <c r="J64" i="13"/>
  <c r="I64" i="13"/>
  <c r="H64" i="13"/>
  <c r="M64" i="13"/>
  <c r="G64" i="13"/>
  <c r="F64" i="13"/>
  <c r="E64" i="13"/>
  <c r="D64" i="13"/>
  <c r="K63" i="13"/>
  <c r="J63" i="13"/>
  <c r="I63" i="13"/>
  <c r="H63" i="13"/>
  <c r="G63" i="13"/>
  <c r="F63" i="13"/>
  <c r="E63" i="13"/>
  <c r="D63" i="13"/>
  <c r="K62" i="13"/>
  <c r="J62" i="13"/>
  <c r="I62" i="13"/>
  <c r="H62" i="13"/>
  <c r="M62" i="13"/>
  <c r="G62" i="13"/>
  <c r="F62" i="13"/>
  <c r="E62" i="13"/>
  <c r="D62" i="13"/>
  <c r="K61" i="13"/>
  <c r="J61" i="13"/>
  <c r="I61" i="13"/>
  <c r="H61" i="13"/>
  <c r="G61" i="13"/>
  <c r="F61" i="13"/>
  <c r="E61" i="13"/>
  <c r="D61" i="13"/>
  <c r="K60" i="13"/>
  <c r="J60" i="13"/>
  <c r="I60" i="13"/>
  <c r="H60" i="13"/>
  <c r="G60" i="13"/>
  <c r="F60" i="13"/>
  <c r="E60" i="13"/>
  <c r="D60" i="13"/>
  <c r="K59" i="13"/>
  <c r="J59" i="13"/>
  <c r="I59" i="13"/>
  <c r="H59" i="13"/>
  <c r="G59" i="13"/>
  <c r="F59" i="13"/>
  <c r="E59" i="13"/>
  <c r="D59" i="13"/>
  <c r="K58" i="13"/>
  <c r="J58" i="13"/>
  <c r="I58" i="13"/>
  <c r="H58" i="13"/>
  <c r="G58" i="13"/>
  <c r="F58" i="13"/>
  <c r="E58" i="13"/>
  <c r="D58" i="13"/>
  <c r="K57" i="13"/>
  <c r="J57" i="13"/>
  <c r="I57" i="13"/>
  <c r="H57" i="13"/>
  <c r="G57" i="13"/>
  <c r="F57" i="13"/>
  <c r="E57" i="13"/>
  <c r="D57" i="13"/>
  <c r="K56" i="13"/>
  <c r="J56" i="13"/>
  <c r="I56" i="13"/>
  <c r="H56" i="13"/>
  <c r="M56" i="13"/>
  <c r="G56" i="13"/>
  <c r="F56" i="13"/>
  <c r="E56" i="13"/>
  <c r="D56" i="13"/>
  <c r="K55" i="13"/>
  <c r="J55" i="13"/>
  <c r="I55" i="13"/>
  <c r="H55" i="13"/>
  <c r="G55" i="13"/>
  <c r="F55" i="13"/>
  <c r="E55" i="13"/>
  <c r="D55" i="13"/>
  <c r="K54" i="13"/>
  <c r="J54" i="13"/>
  <c r="I54" i="13"/>
  <c r="H54" i="13"/>
  <c r="G54" i="13"/>
  <c r="F54" i="13"/>
  <c r="E54" i="13"/>
  <c r="D54" i="13"/>
  <c r="K53" i="13"/>
  <c r="J53" i="13"/>
  <c r="I53" i="13"/>
  <c r="H53" i="13"/>
  <c r="M53" i="13"/>
  <c r="G53" i="13"/>
  <c r="F53" i="13"/>
  <c r="E53" i="13"/>
  <c r="D53" i="13"/>
  <c r="K52" i="13"/>
  <c r="J52" i="13"/>
  <c r="I52" i="13"/>
  <c r="H52" i="13"/>
  <c r="G52" i="13"/>
  <c r="F52" i="13"/>
  <c r="E52" i="13"/>
  <c r="D52" i="13"/>
  <c r="K51" i="13"/>
  <c r="J51" i="13"/>
  <c r="I51" i="13"/>
  <c r="H51" i="13"/>
  <c r="M51" i="13"/>
  <c r="G51" i="13"/>
  <c r="F51" i="13"/>
  <c r="E51" i="13"/>
  <c r="D51" i="13"/>
  <c r="K50" i="13"/>
  <c r="J50" i="13"/>
  <c r="I50" i="13"/>
  <c r="H50" i="13"/>
  <c r="M50" i="13"/>
  <c r="G50" i="13"/>
  <c r="F50" i="13"/>
  <c r="E50" i="13"/>
  <c r="D50" i="13"/>
  <c r="K49" i="13"/>
  <c r="J49" i="13"/>
  <c r="I49" i="13"/>
  <c r="H49" i="13"/>
  <c r="M49" i="13"/>
  <c r="G49" i="13"/>
  <c r="F49" i="13"/>
  <c r="E49" i="13"/>
  <c r="D49" i="13"/>
  <c r="K48" i="13"/>
  <c r="J48" i="13"/>
  <c r="I48" i="13"/>
  <c r="H48" i="13"/>
  <c r="G48" i="13"/>
  <c r="F48" i="13"/>
  <c r="E48" i="13"/>
  <c r="D48" i="13"/>
  <c r="K47" i="13"/>
  <c r="J47" i="13"/>
  <c r="I47" i="13"/>
  <c r="H47" i="13"/>
  <c r="M47" i="13"/>
  <c r="G47" i="13"/>
  <c r="F47" i="13"/>
  <c r="E47" i="13"/>
  <c r="D47" i="13"/>
  <c r="K46" i="13"/>
  <c r="J46" i="13"/>
  <c r="I46" i="13"/>
  <c r="H46" i="13"/>
  <c r="M46" i="13"/>
  <c r="G46" i="13"/>
  <c r="F46" i="13"/>
  <c r="E46" i="13"/>
  <c r="D46" i="13"/>
  <c r="K45" i="13"/>
  <c r="J45" i="13"/>
  <c r="I45" i="13"/>
  <c r="H45" i="13"/>
  <c r="M45" i="13"/>
  <c r="G45" i="13"/>
  <c r="F45" i="13"/>
  <c r="E45" i="13"/>
  <c r="D45" i="13"/>
  <c r="K44" i="13"/>
  <c r="J44" i="13"/>
  <c r="I44" i="13"/>
  <c r="H44" i="13"/>
  <c r="G44" i="13"/>
  <c r="F44" i="13"/>
  <c r="E44" i="13"/>
  <c r="D44" i="13"/>
  <c r="K43" i="13"/>
  <c r="J43" i="13"/>
  <c r="I43" i="13"/>
  <c r="H43" i="13"/>
  <c r="M43" i="13"/>
  <c r="G43" i="13"/>
  <c r="F43" i="13"/>
  <c r="E43" i="13"/>
  <c r="D43" i="13"/>
  <c r="K42" i="13"/>
  <c r="J42" i="13"/>
  <c r="I42" i="13"/>
  <c r="H42" i="13"/>
  <c r="M42" i="13"/>
  <c r="G42" i="13"/>
  <c r="F42" i="13"/>
  <c r="E42" i="13"/>
  <c r="D42" i="13"/>
  <c r="K41" i="13"/>
  <c r="J41" i="13"/>
  <c r="I41" i="13"/>
  <c r="H41" i="13"/>
  <c r="G41" i="13"/>
  <c r="F41" i="13"/>
  <c r="E41" i="13"/>
  <c r="D41" i="13"/>
  <c r="K40" i="13"/>
  <c r="J40" i="13"/>
  <c r="I40" i="13"/>
  <c r="H40" i="13"/>
  <c r="G40" i="13"/>
  <c r="F40" i="13"/>
  <c r="E40" i="13"/>
  <c r="D40" i="13"/>
  <c r="K39" i="13"/>
  <c r="J39" i="13"/>
  <c r="I39" i="13"/>
  <c r="H39" i="13"/>
  <c r="G39" i="13"/>
  <c r="F39" i="13"/>
  <c r="E39" i="13"/>
  <c r="D39" i="13"/>
  <c r="K38" i="13"/>
  <c r="J38" i="13"/>
  <c r="I38" i="13"/>
  <c r="H38" i="13"/>
  <c r="G38" i="13"/>
  <c r="F38" i="13"/>
  <c r="E38" i="13"/>
  <c r="D38" i="13"/>
  <c r="K37" i="13"/>
  <c r="J37" i="13"/>
  <c r="I37" i="13"/>
  <c r="H37" i="13"/>
  <c r="G37" i="13"/>
  <c r="F37" i="13"/>
  <c r="E37" i="13"/>
  <c r="D37" i="13"/>
  <c r="K36" i="13"/>
  <c r="J36" i="13"/>
  <c r="I36" i="13"/>
  <c r="H36" i="13"/>
  <c r="G36" i="13"/>
  <c r="F36" i="13"/>
  <c r="E36" i="13"/>
  <c r="D36" i="13"/>
  <c r="K35" i="13"/>
  <c r="J35" i="13"/>
  <c r="I35" i="13"/>
  <c r="H35" i="13"/>
  <c r="G35" i="13"/>
  <c r="F35" i="13"/>
  <c r="E35" i="13"/>
  <c r="D35" i="13"/>
  <c r="K34" i="13"/>
  <c r="J34" i="13"/>
  <c r="I34" i="13"/>
  <c r="H34" i="13"/>
  <c r="G34" i="13"/>
  <c r="F34" i="13"/>
  <c r="E34" i="13"/>
  <c r="D34" i="13"/>
  <c r="K33" i="13"/>
  <c r="J33" i="13"/>
  <c r="I33" i="13"/>
  <c r="H33" i="13"/>
  <c r="G33" i="13"/>
  <c r="F33" i="13"/>
  <c r="E33" i="13"/>
  <c r="D33" i="13"/>
  <c r="K32" i="13"/>
  <c r="J32" i="13"/>
  <c r="I32" i="13"/>
  <c r="H32" i="13"/>
  <c r="G32" i="13"/>
  <c r="F32" i="13"/>
  <c r="E32" i="13"/>
  <c r="D32" i="13"/>
  <c r="K31" i="13"/>
  <c r="J31" i="13"/>
  <c r="I31" i="13"/>
  <c r="H31" i="13"/>
  <c r="G31" i="13"/>
  <c r="F31" i="13"/>
  <c r="E31" i="13"/>
  <c r="D31" i="13"/>
  <c r="K30" i="13"/>
  <c r="J30" i="13"/>
  <c r="I30" i="13"/>
  <c r="H30" i="13"/>
  <c r="G30" i="13"/>
  <c r="F30" i="13"/>
  <c r="E30" i="13"/>
  <c r="D30" i="13"/>
  <c r="K29" i="13"/>
  <c r="J29" i="13"/>
  <c r="I29" i="13"/>
  <c r="H29" i="13"/>
  <c r="G29" i="13"/>
  <c r="F29" i="13"/>
  <c r="E29" i="13"/>
  <c r="D29" i="13"/>
  <c r="K28" i="13"/>
  <c r="J28" i="13"/>
  <c r="I28" i="13"/>
  <c r="H28" i="13"/>
  <c r="G28" i="13"/>
  <c r="F28" i="13"/>
  <c r="E28" i="13"/>
  <c r="D28" i="13"/>
  <c r="K27" i="13"/>
  <c r="J27" i="13"/>
  <c r="I27" i="13"/>
  <c r="H27" i="13"/>
  <c r="G27" i="13"/>
  <c r="F27" i="13"/>
  <c r="E27" i="13"/>
  <c r="D27" i="13"/>
  <c r="K26" i="13"/>
  <c r="J26" i="13"/>
  <c r="I26" i="13"/>
  <c r="H26" i="13"/>
  <c r="G26" i="13"/>
  <c r="F26" i="13"/>
  <c r="E26" i="13"/>
  <c r="D26" i="13"/>
  <c r="K25" i="13"/>
  <c r="J25" i="13"/>
  <c r="I25" i="13"/>
  <c r="H25" i="13"/>
  <c r="G25" i="13"/>
  <c r="F25" i="13"/>
  <c r="E25" i="13"/>
  <c r="D25" i="13"/>
  <c r="K24" i="13"/>
  <c r="J24" i="13"/>
  <c r="I24" i="13"/>
  <c r="H24" i="13"/>
  <c r="G24" i="13"/>
  <c r="F24" i="13"/>
  <c r="E24" i="13"/>
  <c r="D24" i="13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K21" i="13"/>
  <c r="J21" i="13"/>
  <c r="I21" i="13"/>
  <c r="H21" i="13"/>
  <c r="H248" i="13"/>
  <c r="G21" i="13"/>
  <c r="F21" i="13"/>
  <c r="E21" i="13"/>
  <c r="D21" i="13"/>
  <c r="K20" i="13"/>
  <c r="K264" i="13"/>
  <c r="J20" i="13"/>
  <c r="I20" i="13"/>
  <c r="H20" i="13"/>
  <c r="G20" i="13"/>
  <c r="G264" i="13"/>
  <c r="F20" i="13"/>
  <c r="E20" i="13"/>
  <c r="D20" i="13"/>
  <c r="K19" i="13"/>
  <c r="J19" i="13"/>
  <c r="I19" i="13"/>
  <c r="H19" i="13"/>
  <c r="G19" i="13"/>
  <c r="F19" i="13"/>
  <c r="E19" i="13"/>
  <c r="D19" i="13"/>
  <c r="K18" i="13"/>
  <c r="K262" i="13"/>
  <c r="J18" i="13"/>
  <c r="I18" i="13"/>
  <c r="H18" i="13"/>
  <c r="M18" i="13"/>
  <c r="G18" i="13"/>
  <c r="G262" i="13"/>
  <c r="F18" i="13"/>
  <c r="E18" i="13"/>
  <c r="D18" i="13"/>
  <c r="K17" i="13"/>
  <c r="J17" i="13"/>
  <c r="I17" i="13"/>
  <c r="H17" i="13"/>
  <c r="G17" i="13"/>
  <c r="F17" i="13"/>
  <c r="E17" i="13"/>
  <c r="D17" i="13"/>
  <c r="K16" i="13"/>
  <c r="K260" i="13"/>
  <c r="J16" i="13"/>
  <c r="I16" i="13"/>
  <c r="H16" i="13"/>
  <c r="G16" i="13"/>
  <c r="G260" i="13"/>
  <c r="F16" i="13"/>
  <c r="E16" i="13"/>
  <c r="D16" i="13"/>
  <c r="K15" i="13"/>
  <c r="J15" i="13"/>
  <c r="I15" i="13"/>
  <c r="H15" i="13"/>
  <c r="G15" i="13"/>
  <c r="F15" i="13"/>
  <c r="E15" i="13"/>
  <c r="D15" i="13"/>
  <c r="K14" i="13"/>
  <c r="K258" i="13"/>
  <c r="J14" i="13"/>
  <c r="I14" i="13"/>
  <c r="H14" i="13"/>
  <c r="M14" i="13"/>
  <c r="G14" i="13"/>
  <c r="G258" i="13"/>
  <c r="F14" i="13"/>
  <c r="E14" i="13"/>
  <c r="D14" i="13"/>
  <c r="K13" i="13"/>
  <c r="J13" i="13"/>
  <c r="I13" i="13"/>
  <c r="H13" i="13"/>
  <c r="G13" i="13"/>
  <c r="F13" i="13"/>
  <c r="E13" i="13"/>
  <c r="D13" i="13"/>
  <c r="K12" i="13"/>
  <c r="K256" i="13"/>
  <c r="J12" i="13"/>
  <c r="I12" i="13"/>
  <c r="H12" i="13"/>
  <c r="G12" i="13"/>
  <c r="G256" i="13"/>
  <c r="F12" i="13"/>
  <c r="E12" i="13"/>
  <c r="D12" i="13"/>
  <c r="K11" i="13"/>
  <c r="J11" i="13"/>
  <c r="I11" i="13"/>
  <c r="H11" i="13"/>
  <c r="G11" i="13"/>
  <c r="F11" i="13"/>
  <c r="E11" i="13"/>
  <c r="D11" i="13"/>
  <c r="K10" i="13"/>
  <c r="K254" i="13"/>
  <c r="J10" i="13"/>
  <c r="I10" i="13"/>
  <c r="H10" i="13"/>
  <c r="M10" i="13"/>
  <c r="G10" i="13"/>
  <c r="G254" i="13"/>
  <c r="F10" i="13"/>
  <c r="E10" i="13"/>
  <c r="D10" i="13"/>
  <c r="K9" i="13"/>
  <c r="J9" i="13"/>
  <c r="I9" i="13"/>
  <c r="H9" i="13"/>
  <c r="G9" i="13"/>
  <c r="F9" i="13"/>
  <c r="E9" i="13"/>
  <c r="D9" i="13"/>
  <c r="K8" i="13"/>
  <c r="K252" i="13"/>
  <c r="J8" i="13"/>
  <c r="I8" i="13"/>
  <c r="H8" i="13"/>
  <c r="G8" i="13"/>
  <c r="G252" i="13"/>
  <c r="F8" i="13"/>
  <c r="E8" i="13"/>
  <c r="D8" i="13"/>
  <c r="K7" i="13"/>
  <c r="J7" i="13"/>
  <c r="I7" i="13"/>
  <c r="H7" i="13"/>
  <c r="G7" i="13"/>
  <c r="F7" i="13"/>
  <c r="E7" i="13"/>
  <c r="D7" i="13"/>
  <c r="K6" i="13"/>
  <c r="K250" i="13"/>
  <c r="J6" i="13"/>
  <c r="I6" i="13"/>
  <c r="H6" i="13"/>
  <c r="M6" i="13"/>
  <c r="G6" i="13"/>
  <c r="G250" i="13"/>
  <c r="F6" i="13"/>
  <c r="E6" i="13"/>
  <c r="D6" i="13"/>
  <c r="K5" i="13"/>
  <c r="J5" i="13"/>
  <c r="I5" i="13"/>
  <c r="H5" i="13"/>
  <c r="G5" i="13"/>
  <c r="F5" i="13"/>
  <c r="E5" i="13"/>
  <c r="D5" i="13"/>
  <c r="N4" i="13"/>
  <c r="M4" i="13"/>
  <c r="K4" i="13"/>
  <c r="K121" i="12"/>
  <c r="J121" i="12"/>
  <c r="I121" i="12"/>
  <c r="H121" i="12"/>
  <c r="M121" i="12"/>
  <c r="O121" i="12"/>
  <c r="G121" i="12"/>
  <c r="F121" i="12"/>
  <c r="E121" i="12"/>
  <c r="D121" i="12"/>
  <c r="N121" i="12"/>
  <c r="P121" i="12"/>
  <c r="K120" i="12"/>
  <c r="J120" i="12"/>
  <c r="I120" i="12"/>
  <c r="H120" i="12"/>
  <c r="M120" i="12"/>
  <c r="O120" i="12"/>
  <c r="G120" i="12"/>
  <c r="F120" i="12"/>
  <c r="E120" i="12"/>
  <c r="D120" i="12"/>
  <c r="N120" i="12"/>
  <c r="P120" i="12"/>
  <c r="K119" i="12"/>
  <c r="J119" i="12"/>
  <c r="I119" i="12"/>
  <c r="H119" i="12"/>
  <c r="M119" i="12"/>
  <c r="O119" i="12"/>
  <c r="G119" i="12"/>
  <c r="F119" i="12"/>
  <c r="E119" i="12"/>
  <c r="D119" i="12"/>
  <c r="K118" i="12"/>
  <c r="J118" i="12"/>
  <c r="I118" i="12"/>
  <c r="H118" i="12"/>
  <c r="M118" i="12"/>
  <c r="O118" i="12"/>
  <c r="G118" i="12"/>
  <c r="F118" i="12"/>
  <c r="E118" i="12"/>
  <c r="D118" i="12"/>
  <c r="K117" i="12"/>
  <c r="J117" i="12"/>
  <c r="I117" i="12"/>
  <c r="H117" i="12"/>
  <c r="M117" i="12"/>
  <c r="O117" i="12"/>
  <c r="G117" i="12"/>
  <c r="F117" i="12"/>
  <c r="E117" i="12"/>
  <c r="D117" i="12"/>
  <c r="N117" i="12"/>
  <c r="P117" i="12"/>
  <c r="K116" i="12"/>
  <c r="J116" i="12"/>
  <c r="I116" i="12"/>
  <c r="H116" i="12"/>
  <c r="M116" i="12"/>
  <c r="O116" i="12"/>
  <c r="G116" i="12"/>
  <c r="F116" i="12"/>
  <c r="E116" i="12"/>
  <c r="D116" i="12"/>
  <c r="N116" i="12"/>
  <c r="P116" i="12"/>
  <c r="K115" i="12"/>
  <c r="J115" i="12"/>
  <c r="I115" i="12"/>
  <c r="H115" i="12"/>
  <c r="M115" i="12"/>
  <c r="O115" i="12"/>
  <c r="G115" i="12"/>
  <c r="F115" i="12"/>
  <c r="E115" i="12"/>
  <c r="D115" i="12"/>
  <c r="K114" i="12"/>
  <c r="J114" i="12"/>
  <c r="I114" i="12"/>
  <c r="H114" i="12"/>
  <c r="M114" i="12"/>
  <c r="O114" i="12"/>
  <c r="G114" i="12"/>
  <c r="F114" i="12"/>
  <c r="E114" i="12"/>
  <c r="D114" i="12"/>
  <c r="K113" i="12"/>
  <c r="J113" i="12"/>
  <c r="I113" i="12"/>
  <c r="H113" i="12"/>
  <c r="M113" i="12"/>
  <c r="O113" i="12"/>
  <c r="G113" i="12"/>
  <c r="F113" i="12"/>
  <c r="E113" i="12"/>
  <c r="D113" i="12"/>
  <c r="N113" i="12"/>
  <c r="P113" i="12"/>
  <c r="K112" i="12"/>
  <c r="J112" i="12"/>
  <c r="I112" i="12"/>
  <c r="H112" i="12"/>
  <c r="M112" i="12"/>
  <c r="O112" i="12"/>
  <c r="G112" i="12"/>
  <c r="F112" i="12"/>
  <c r="E112" i="12"/>
  <c r="D112" i="12"/>
  <c r="N112" i="12"/>
  <c r="P112" i="12"/>
  <c r="K111" i="12"/>
  <c r="J111" i="12"/>
  <c r="I111" i="12"/>
  <c r="H111" i="12"/>
  <c r="M111" i="12"/>
  <c r="O111" i="12"/>
  <c r="G111" i="12"/>
  <c r="F111" i="12"/>
  <c r="E111" i="12"/>
  <c r="D111" i="12"/>
  <c r="K110" i="12"/>
  <c r="J110" i="12"/>
  <c r="I110" i="12"/>
  <c r="H110" i="12"/>
  <c r="M110" i="12"/>
  <c r="O110" i="12"/>
  <c r="G110" i="12"/>
  <c r="F110" i="12"/>
  <c r="E110" i="12"/>
  <c r="D110" i="12"/>
  <c r="K109" i="12"/>
  <c r="J109" i="12"/>
  <c r="I109" i="12"/>
  <c r="H109" i="12"/>
  <c r="M109" i="12"/>
  <c r="O109" i="12"/>
  <c r="G109" i="12"/>
  <c r="F109" i="12"/>
  <c r="E109" i="12"/>
  <c r="D109" i="12"/>
  <c r="N109" i="12"/>
  <c r="P109" i="12"/>
  <c r="K108" i="12"/>
  <c r="J108" i="12"/>
  <c r="I108" i="12"/>
  <c r="H108" i="12"/>
  <c r="G108" i="12"/>
  <c r="F108" i="12"/>
  <c r="E108" i="12"/>
  <c r="D108" i="12"/>
  <c r="N108" i="12"/>
  <c r="P108" i="12"/>
  <c r="K107" i="12"/>
  <c r="J107" i="12"/>
  <c r="I107" i="12"/>
  <c r="H107" i="12"/>
  <c r="G107" i="12"/>
  <c r="F107" i="12"/>
  <c r="E107" i="12"/>
  <c r="D107" i="12"/>
  <c r="K106" i="12"/>
  <c r="K122" i="12"/>
  <c r="J106" i="12"/>
  <c r="J122" i="12"/>
  <c r="I106" i="12"/>
  <c r="I122" i="12"/>
  <c r="H106" i="12"/>
  <c r="M106" i="12"/>
  <c r="G106" i="12"/>
  <c r="G122" i="12"/>
  <c r="F106" i="12"/>
  <c r="F122" i="12"/>
  <c r="E106" i="12"/>
  <c r="E122" i="12"/>
  <c r="D106" i="12"/>
  <c r="N106" i="12"/>
  <c r="K105" i="12"/>
  <c r="J105" i="12"/>
  <c r="I105" i="12"/>
  <c r="H105" i="12"/>
  <c r="G105" i="12"/>
  <c r="F105" i="12"/>
  <c r="E105" i="12"/>
  <c r="D105" i="12"/>
  <c r="K104" i="12"/>
  <c r="J104" i="12"/>
  <c r="I104" i="12"/>
  <c r="H104" i="12"/>
  <c r="M104" i="12"/>
  <c r="O104" i="12"/>
  <c r="G104" i="12"/>
  <c r="F104" i="12"/>
  <c r="E104" i="12"/>
  <c r="D104" i="12"/>
  <c r="N104" i="12"/>
  <c r="P104" i="12"/>
  <c r="K103" i="12"/>
  <c r="J103" i="12"/>
  <c r="I103" i="12"/>
  <c r="H103" i="12"/>
  <c r="M103" i="12"/>
  <c r="O103" i="12"/>
  <c r="G103" i="12"/>
  <c r="F103" i="12"/>
  <c r="E103" i="12"/>
  <c r="D103" i="12"/>
  <c r="K102" i="12"/>
  <c r="J102" i="12"/>
  <c r="I102" i="12"/>
  <c r="H102" i="12"/>
  <c r="M102" i="12"/>
  <c r="O102" i="12"/>
  <c r="G102" i="12"/>
  <c r="F102" i="12"/>
  <c r="E102" i="12"/>
  <c r="D102" i="12"/>
  <c r="N102" i="12"/>
  <c r="P102" i="12"/>
  <c r="K101" i="12"/>
  <c r="J101" i="12"/>
  <c r="I101" i="12"/>
  <c r="H101" i="12"/>
  <c r="M101" i="12"/>
  <c r="O101" i="12"/>
  <c r="G101" i="12"/>
  <c r="F101" i="12"/>
  <c r="E101" i="12"/>
  <c r="D101" i="12"/>
  <c r="K100" i="12"/>
  <c r="J100" i="12"/>
  <c r="I100" i="12"/>
  <c r="H100" i="12"/>
  <c r="M100" i="12"/>
  <c r="O100" i="12"/>
  <c r="G100" i="12"/>
  <c r="F100" i="12"/>
  <c r="E100" i="12"/>
  <c r="D100" i="12"/>
  <c r="N100" i="12"/>
  <c r="P100" i="12"/>
  <c r="K99" i="12"/>
  <c r="J99" i="12"/>
  <c r="I99" i="12"/>
  <c r="H99" i="12"/>
  <c r="M99" i="12"/>
  <c r="O99" i="12"/>
  <c r="G99" i="12"/>
  <c r="F99" i="12"/>
  <c r="E99" i="12"/>
  <c r="D99" i="12"/>
  <c r="K98" i="12"/>
  <c r="J98" i="12"/>
  <c r="I98" i="12"/>
  <c r="H98" i="12"/>
  <c r="M98" i="12"/>
  <c r="O98" i="12"/>
  <c r="G98" i="12"/>
  <c r="F98" i="12"/>
  <c r="E98" i="12"/>
  <c r="D98" i="12"/>
  <c r="N98" i="12"/>
  <c r="P98" i="12"/>
  <c r="K97" i="12"/>
  <c r="J97" i="12"/>
  <c r="I97" i="12"/>
  <c r="H97" i="12"/>
  <c r="M97" i="12"/>
  <c r="O97" i="12"/>
  <c r="G97" i="12"/>
  <c r="F97" i="12"/>
  <c r="E97" i="12"/>
  <c r="D97" i="12"/>
  <c r="K96" i="12"/>
  <c r="J96" i="12"/>
  <c r="I96" i="12"/>
  <c r="H96" i="12"/>
  <c r="M96" i="12"/>
  <c r="O96" i="12"/>
  <c r="G96" i="12"/>
  <c r="F96" i="12"/>
  <c r="E96" i="12"/>
  <c r="D96" i="12"/>
  <c r="N96" i="12"/>
  <c r="P96" i="12"/>
  <c r="K95" i="12"/>
  <c r="J95" i="12"/>
  <c r="I95" i="12"/>
  <c r="H95" i="12"/>
  <c r="M95" i="12"/>
  <c r="O95" i="12"/>
  <c r="G95" i="12"/>
  <c r="F95" i="12"/>
  <c r="E95" i="12"/>
  <c r="D95" i="12"/>
  <c r="K94" i="12"/>
  <c r="J94" i="12"/>
  <c r="I94" i="12"/>
  <c r="H94" i="12"/>
  <c r="M94" i="12"/>
  <c r="O94" i="12"/>
  <c r="G94" i="12"/>
  <c r="F94" i="12"/>
  <c r="E94" i="12"/>
  <c r="D94" i="12"/>
  <c r="N94" i="12"/>
  <c r="P94" i="12"/>
  <c r="K93" i="12"/>
  <c r="J93" i="12"/>
  <c r="I93" i="12"/>
  <c r="H93" i="12"/>
  <c r="M93" i="12"/>
  <c r="O93" i="12"/>
  <c r="G93" i="12"/>
  <c r="F93" i="12"/>
  <c r="E93" i="12"/>
  <c r="D93" i="12"/>
  <c r="K92" i="12"/>
  <c r="J92" i="12"/>
  <c r="I92" i="12"/>
  <c r="H92" i="12"/>
  <c r="M92" i="12"/>
  <c r="O92" i="12"/>
  <c r="G92" i="12"/>
  <c r="F92" i="12"/>
  <c r="E92" i="12"/>
  <c r="D92" i="12"/>
  <c r="N92" i="12"/>
  <c r="P92" i="12"/>
  <c r="K91" i="12"/>
  <c r="J91" i="12"/>
  <c r="I91" i="12"/>
  <c r="H91" i="12"/>
  <c r="G91" i="12"/>
  <c r="F91" i="12"/>
  <c r="E91" i="12"/>
  <c r="D91" i="12"/>
  <c r="K90" i="12"/>
  <c r="J90" i="12"/>
  <c r="I90" i="12"/>
  <c r="H90" i="12"/>
  <c r="G90" i="12"/>
  <c r="F90" i="12"/>
  <c r="E90" i="12"/>
  <c r="D90" i="12"/>
  <c r="K89" i="12"/>
  <c r="J89" i="12"/>
  <c r="I89" i="12"/>
  <c r="H89" i="12"/>
  <c r="G89" i="12"/>
  <c r="F89" i="12"/>
  <c r="E89" i="12"/>
  <c r="D89" i="12"/>
  <c r="K88" i="12"/>
  <c r="J88" i="12"/>
  <c r="I88" i="12"/>
  <c r="H88" i="12"/>
  <c r="G88" i="12"/>
  <c r="F88" i="12"/>
  <c r="E88" i="12"/>
  <c r="D88" i="12"/>
  <c r="N88" i="12"/>
  <c r="P88" i="12"/>
  <c r="K87" i="12"/>
  <c r="J87" i="12"/>
  <c r="I87" i="12"/>
  <c r="H87" i="12"/>
  <c r="G87" i="12"/>
  <c r="F87" i="12"/>
  <c r="E87" i="12"/>
  <c r="D87" i="12"/>
  <c r="N87" i="12"/>
  <c r="P87" i="12"/>
  <c r="K86" i="12"/>
  <c r="J86" i="12"/>
  <c r="I86" i="12"/>
  <c r="H86" i="12"/>
  <c r="G86" i="12"/>
  <c r="F86" i="12"/>
  <c r="E86" i="12"/>
  <c r="D86" i="12"/>
  <c r="K85" i="12"/>
  <c r="J85" i="12"/>
  <c r="I85" i="12"/>
  <c r="H85" i="12"/>
  <c r="G85" i="12"/>
  <c r="F85" i="12"/>
  <c r="E85" i="12"/>
  <c r="D85" i="12"/>
  <c r="K84" i="12"/>
  <c r="J84" i="12"/>
  <c r="I84" i="12"/>
  <c r="H84" i="12"/>
  <c r="G84" i="12"/>
  <c r="F84" i="12"/>
  <c r="E84" i="12"/>
  <c r="D84" i="12"/>
  <c r="N84" i="12"/>
  <c r="P84" i="12"/>
  <c r="K83" i="12"/>
  <c r="J83" i="12"/>
  <c r="I83" i="12"/>
  <c r="H83" i="12"/>
  <c r="G83" i="12"/>
  <c r="F83" i="12"/>
  <c r="E83" i="12"/>
  <c r="D83" i="12"/>
  <c r="N83" i="12"/>
  <c r="P83" i="12"/>
  <c r="K82" i="12"/>
  <c r="J82" i="12"/>
  <c r="I82" i="12"/>
  <c r="H82" i="12"/>
  <c r="G82" i="12"/>
  <c r="F82" i="12"/>
  <c r="E82" i="12"/>
  <c r="D82" i="12"/>
  <c r="N82" i="12"/>
  <c r="P82" i="12"/>
  <c r="K81" i="12"/>
  <c r="J81" i="12"/>
  <c r="I81" i="12"/>
  <c r="H81" i="12"/>
  <c r="G81" i="12"/>
  <c r="F81" i="12"/>
  <c r="E81" i="12"/>
  <c r="D81" i="12"/>
  <c r="K80" i="12"/>
  <c r="J80" i="12"/>
  <c r="I80" i="12"/>
  <c r="H80" i="12"/>
  <c r="G80" i="12"/>
  <c r="F80" i="12"/>
  <c r="E80" i="12"/>
  <c r="D80" i="12"/>
  <c r="K79" i="12"/>
  <c r="J79" i="12"/>
  <c r="I79" i="12"/>
  <c r="H79" i="12"/>
  <c r="G79" i="12"/>
  <c r="F79" i="12"/>
  <c r="E79" i="12"/>
  <c r="D79" i="12"/>
  <c r="K78" i="12"/>
  <c r="J78" i="12"/>
  <c r="I78" i="12"/>
  <c r="H78" i="12"/>
  <c r="G78" i="12"/>
  <c r="F78" i="12"/>
  <c r="E78" i="12"/>
  <c r="D78" i="12"/>
  <c r="N78" i="12"/>
  <c r="P78" i="12"/>
  <c r="K77" i="12"/>
  <c r="J77" i="12"/>
  <c r="I77" i="12"/>
  <c r="H77" i="12"/>
  <c r="G77" i="12"/>
  <c r="F77" i="12"/>
  <c r="E77" i="12"/>
  <c r="D77" i="12"/>
  <c r="K76" i="12"/>
  <c r="J76" i="12"/>
  <c r="I76" i="12"/>
  <c r="H76" i="12"/>
  <c r="G76" i="12"/>
  <c r="F76" i="12"/>
  <c r="E76" i="12"/>
  <c r="D76" i="12"/>
  <c r="N76" i="12"/>
  <c r="P76" i="12"/>
  <c r="K75" i="12"/>
  <c r="J75" i="12"/>
  <c r="I75" i="12"/>
  <c r="H75" i="12"/>
  <c r="G75" i="12"/>
  <c r="F75" i="12"/>
  <c r="E75" i="12"/>
  <c r="D75" i="12"/>
  <c r="N75" i="12"/>
  <c r="P75" i="12"/>
  <c r="K74" i="12"/>
  <c r="J74" i="12"/>
  <c r="I74" i="12"/>
  <c r="H74" i="12"/>
  <c r="G74" i="12"/>
  <c r="F74" i="12"/>
  <c r="E74" i="12"/>
  <c r="D74" i="12"/>
  <c r="N74" i="12"/>
  <c r="P74" i="12"/>
  <c r="K73" i="12"/>
  <c r="J73" i="12"/>
  <c r="I73" i="12"/>
  <c r="H73" i="12"/>
  <c r="G73" i="12"/>
  <c r="F73" i="12"/>
  <c r="E73" i="12"/>
  <c r="D73" i="12"/>
  <c r="K72" i="12"/>
  <c r="J72" i="12"/>
  <c r="I72" i="12"/>
  <c r="H72" i="12"/>
  <c r="G72" i="12"/>
  <c r="F72" i="12"/>
  <c r="E72" i="12"/>
  <c r="D72" i="12"/>
  <c r="K71" i="12"/>
  <c r="J71" i="12"/>
  <c r="I71" i="12"/>
  <c r="H71" i="12"/>
  <c r="G71" i="12"/>
  <c r="F71" i="12"/>
  <c r="E71" i="12"/>
  <c r="D71" i="12"/>
  <c r="K70" i="12"/>
  <c r="J70" i="12"/>
  <c r="I70" i="12"/>
  <c r="H70" i="12"/>
  <c r="G70" i="12"/>
  <c r="F70" i="12"/>
  <c r="E70" i="12"/>
  <c r="D70" i="12"/>
  <c r="K69" i="12"/>
  <c r="J69" i="12"/>
  <c r="I69" i="12"/>
  <c r="H69" i="12"/>
  <c r="G69" i="12"/>
  <c r="F69" i="12"/>
  <c r="E69" i="12"/>
  <c r="D69" i="12"/>
  <c r="K68" i="12"/>
  <c r="J68" i="12"/>
  <c r="I68" i="12"/>
  <c r="H68" i="12"/>
  <c r="G68" i="12"/>
  <c r="F68" i="12"/>
  <c r="E68" i="12"/>
  <c r="D68" i="12"/>
  <c r="N68" i="12"/>
  <c r="P68" i="12"/>
  <c r="K67" i="12"/>
  <c r="J67" i="12"/>
  <c r="I67" i="12"/>
  <c r="H67" i="12"/>
  <c r="G67" i="12"/>
  <c r="F67" i="12"/>
  <c r="E67" i="12"/>
  <c r="D67" i="12"/>
  <c r="K66" i="12"/>
  <c r="J66" i="12"/>
  <c r="I66" i="12"/>
  <c r="H66" i="12"/>
  <c r="G66" i="12"/>
  <c r="F66" i="12"/>
  <c r="E66" i="12"/>
  <c r="D66" i="12"/>
  <c r="K65" i="12"/>
  <c r="J65" i="12"/>
  <c r="I65" i="12"/>
  <c r="H65" i="12"/>
  <c r="G65" i="12"/>
  <c r="F65" i="12"/>
  <c r="E65" i="12"/>
  <c r="D65" i="12"/>
  <c r="K64" i="12"/>
  <c r="J64" i="12"/>
  <c r="I64" i="12"/>
  <c r="H64" i="12"/>
  <c r="G64" i="12"/>
  <c r="F64" i="12"/>
  <c r="E64" i="12"/>
  <c r="D64" i="12"/>
  <c r="K63" i="12"/>
  <c r="J63" i="12"/>
  <c r="I63" i="12"/>
  <c r="H63" i="12"/>
  <c r="G63" i="12"/>
  <c r="F63" i="12"/>
  <c r="E63" i="12"/>
  <c r="D63" i="12"/>
  <c r="K62" i="12"/>
  <c r="J62" i="12"/>
  <c r="I62" i="12"/>
  <c r="H62" i="12"/>
  <c r="G62" i="12"/>
  <c r="F62" i="12"/>
  <c r="E62" i="12"/>
  <c r="D62" i="12"/>
  <c r="K61" i="12"/>
  <c r="J61" i="12"/>
  <c r="I61" i="12"/>
  <c r="H61" i="12"/>
  <c r="G61" i="12"/>
  <c r="F61" i="12"/>
  <c r="E61" i="12"/>
  <c r="D61" i="12"/>
  <c r="K60" i="12"/>
  <c r="J60" i="12"/>
  <c r="I60" i="12"/>
  <c r="H60" i="12"/>
  <c r="G60" i="12"/>
  <c r="F60" i="12"/>
  <c r="E60" i="12"/>
  <c r="D60" i="12"/>
  <c r="N60" i="12"/>
  <c r="P60" i="12"/>
  <c r="K59" i="12"/>
  <c r="J59" i="12"/>
  <c r="I59" i="12"/>
  <c r="H59" i="12"/>
  <c r="G59" i="12"/>
  <c r="F59" i="12"/>
  <c r="E59" i="12"/>
  <c r="D59" i="12"/>
  <c r="K58" i="12"/>
  <c r="J58" i="12"/>
  <c r="I58" i="12"/>
  <c r="H58" i="12"/>
  <c r="G58" i="12"/>
  <c r="F58" i="12"/>
  <c r="E58" i="12"/>
  <c r="D58" i="12"/>
  <c r="K57" i="12"/>
  <c r="J57" i="12"/>
  <c r="I57" i="12"/>
  <c r="H57" i="12"/>
  <c r="G57" i="12"/>
  <c r="F57" i="12"/>
  <c r="E57" i="12"/>
  <c r="D57" i="12"/>
  <c r="K56" i="12"/>
  <c r="J56" i="12"/>
  <c r="I56" i="12"/>
  <c r="H56" i="12"/>
  <c r="G56" i="12"/>
  <c r="F56" i="12"/>
  <c r="E56" i="12"/>
  <c r="D56" i="12"/>
  <c r="N56" i="12"/>
  <c r="P56" i="12"/>
  <c r="K55" i="12"/>
  <c r="J55" i="12"/>
  <c r="I55" i="12"/>
  <c r="H55" i="12"/>
  <c r="G55" i="12"/>
  <c r="F55" i="12"/>
  <c r="E55" i="12"/>
  <c r="D55" i="12"/>
  <c r="K54" i="12"/>
  <c r="J54" i="12"/>
  <c r="I54" i="12"/>
  <c r="H54" i="12"/>
  <c r="G54" i="12"/>
  <c r="F54" i="12"/>
  <c r="E54" i="12"/>
  <c r="D54" i="12"/>
  <c r="K53" i="12"/>
  <c r="J53" i="12"/>
  <c r="I53" i="12"/>
  <c r="H53" i="12"/>
  <c r="G53" i="12"/>
  <c r="F53" i="12"/>
  <c r="E53" i="12"/>
  <c r="D53" i="12"/>
  <c r="K52" i="12"/>
  <c r="J52" i="12"/>
  <c r="I52" i="12"/>
  <c r="H52" i="12"/>
  <c r="G52" i="12"/>
  <c r="F52" i="12"/>
  <c r="E52" i="12"/>
  <c r="D52" i="12"/>
  <c r="K51" i="12"/>
  <c r="J51" i="12"/>
  <c r="I51" i="12"/>
  <c r="H51" i="12"/>
  <c r="G51" i="12"/>
  <c r="F51" i="12"/>
  <c r="E51" i="12"/>
  <c r="D51" i="12"/>
  <c r="K50" i="12"/>
  <c r="J50" i="12"/>
  <c r="I50" i="12"/>
  <c r="H50" i="12"/>
  <c r="G50" i="12"/>
  <c r="F50" i="12"/>
  <c r="E50" i="12"/>
  <c r="D50" i="12"/>
  <c r="K49" i="12"/>
  <c r="J49" i="12"/>
  <c r="I49" i="12"/>
  <c r="H49" i="12"/>
  <c r="G49" i="12"/>
  <c r="F49" i="12"/>
  <c r="E49" i="12"/>
  <c r="D49" i="12"/>
  <c r="K48" i="12"/>
  <c r="J48" i="12"/>
  <c r="I48" i="12"/>
  <c r="H48" i="12"/>
  <c r="G48" i="12"/>
  <c r="F48" i="12"/>
  <c r="E48" i="12"/>
  <c r="D48" i="12"/>
  <c r="K47" i="12"/>
  <c r="J47" i="12"/>
  <c r="I47" i="12"/>
  <c r="H47" i="12"/>
  <c r="G47" i="12"/>
  <c r="F47" i="12"/>
  <c r="E47" i="12"/>
  <c r="D47" i="12"/>
  <c r="K46" i="12"/>
  <c r="J46" i="12"/>
  <c r="I46" i="12"/>
  <c r="H46" i="12"/>
  <c r="G46" i="12"/>
  <c r="F46" i="12"/>
  <c r="E46" i="12"/>
  <c r="D46" i="12"/>
  <c r="K45" i="12"/>
  <c r="J45" i="12"/>
  <c r="I45" i="12"/>
  <c r="H45" i="12"/>
  <c r="G45" i="12"/>
  <c r="F45" i="12"/>
  <c r="E45" i="12"/>
  <c r="D45" i="12"/>
  <c r="K44" i="12"/>
  <c r="J44" i="12"/>
  <c r="I44" i="12"/>
  <c r="H44" i="12"/>
  <c r="G44" i="12"/>
  <c r="F44" i="12"/>
  <c r="E44" i="12"/>
  <c r="D44" i="12"/>
  <c r="K43" i="12"/>
  <c r="J43" i="12"/>
  <c r="I43" i="12"/>
  <c r="H43" i="12"/>
  <c r="G43" i="12"/>
  <c r="F43" i="12"/>
  <c r="E43" i="12"/>
  <c r="D43" i="12"/>
  <c r="K42" i="12"/>
  <c r="J42" i="12"/>
  <c r="I42" i="12"/>
  <c r="H42" i="12"/>
  <c r="G42" i="12"/>
  <c r="F42" i="12"/>
  <c r="E42" i="12"/>
  <c r="D42" i="12"/>
  <c r="N42" i="12"/>
  <c r="P42" i="12"/>
  <c r="K41" i="12"/>
  <c r="J41" i="12"/>
  <c r="I41" i="12"/>
  <c r="H41" i="12"/>
  <c r="G41" i="12"/>
  <c r="F41" i="12"/>
  <c r="E41" i="12"/>
  <c r="D41" i="12"/>
  <c r="N41" i="12"/>
  <c r="P41" i="12"/>
  <c r="K40" i="12"/>
  <c r="J40" i="12"/>
  <c r="I40" i="12"/>
  <c r="H40" i="12"/>
  <c r="M40" i="12"/>
  <c r="G40" i="12"/>
  <c r="F40" i="12"/>
  <c r="E40" i="12"/>
  <c r="D40" i="12"/>
  <c r="K39" i="12"/>
  <c r="J39" i="12"/>
  <c r="I39" i="12"/>
  <c r="H39" i="12"/>
  <c r="G39" i="12"/>
  <c r="F39" i="12"/>
  <c r="E39" i="12"/>
  <c r="D39" i="12"/>
  <c r="N39" i="12"/>
  <c r="P39" i="12"/>
  <c r="K38" i="12"/>
  <c r="J38" i="12"/>
  <c r="I38" i="12"/>
  <c r="H38" i="12"/>
  <c r="M38" i="12"/>
  <c r="G38" i="12"/>
  <c r="F38" i="12"/>
  <c r="E38" i="12"/>
  <c r="D38" i="12"/>
  <c r="N38" i="12"/>
  <c r="K37" i="12"/>
  <c r="J37" i="12"/>
  <c r="I37" i="12"/>
  <c r="H37" i="12"/>
  <c r="G37" i="12"/>
  <c r="F37" i="12"/>
  <c r="E37" i="12"/>
  <c r="D37" i="12"/>
  <c r="K36" i="12"/>
  <c r="J36" i="12"/>
  <c r="I36" i="12"/>
  <c r="H36" i="12"/>
  <c r="M36" i="12"/>
  <c r="O36" i="12"/>
  <c r="G36" i="12"/>
  <c r="F36" i="12"/>
  <c r="E36" i="12"/>
  <c r="D36" i="12"/>
  <c r="K35" i="12"/>
  <c r="J35" i="12"/>
  <c r="I35" i="12"/>
  <c r="H35" i="12"/>
  <c r="G35" i="12"/>
  <c r="F35" i="12"/>
  <c r="E35" i="12"/>
  <c r="D35" i="12"/>
  <c r="K34" i="12"/>
  <c r="J34" i="12"/>
  <c r="I34" i="12"/>
  <c r="H34" i="12"/>
  <c r="M34" i="12"/>
  <c r="O34" i="12"/>
  <c r="G34" i="12"/>
  <c r="F34" i="12"/>
  <c r="E34" i="12"/>
  <c r="D34" i="12"/>
  <c r="N34" i="12"/>
  <c r="P34" i="12"/>
  <c r="K33" i="12"/>
  <c r="J33" i="12"/>
  <c r="I33" i="12"/>
  <c r="H33" i="12"/>
  <c r="G33" i="12"/>
  <c r="F33" i="12"/>
  <c r="E33" i="12"/>
  <c r="D33" i="12"/>
  <c r="K32" i="12"/>
  <c r="J32" i="12"/>
  <c r="I32" i="12"/>
  <c r="H32" i="12"/>
  <c r="G32" i="12"/>
  <c r="F32" i="12"/>
  <c r="E32" i="12"/>
  <c r="D32" i="12"/>
  <c r="K31" i="12"/>
  <c r="J31" i="12"/>
  <c r="I31" i="12"/>
  <c r="H31" i="12"/>
  <c r="G31" i="12"/>
  <c r="F31" i="12"/>
  <c r="E31" i="12"/>
  <c r="D31" i="12"/>
  <c r="K30" i="12"/>
  <c r="J30" i="12"/>
  <c r="I30" i="12"/>
  <c r="H30" i="12"/>
  <c r="G30" i="12"/>
  <c r="F30" i="12"/>
  <c r="E30" i="12"/>
  <c r="D30" i="12"/>
  <c r="K29" i="12"/>
  <c r="J29" i="12"/>
  <c r="I29" i="12"/>
  <c r="H29" i="12"/>
  <c r="G29" i="12"/>
  <c r="F29" i="12"/>
  <c r="E29" i="12"/>
  <c r="D29" i="12"/>
  <c r="N29" i="12"/>
  <c r="P29" i="12"/>
  <c r="K28" i="12"/>
  <c r="J28" i="12"/>
  <c r="I28" i="12"/>
  <c r="H28" i="12"/>
  <c r="M28" i="12"/>
  <c r="O28" i="12"/>
  <c r="G28" i="12"/>
  <c r="F28" i="12"/>
  <c r="E28" i="12"/>
  <c r="D28" i="12"/>
  <c r="N28" i="12"/>
  <c r="P28" i="12"/>
  <c r="K27" i="12"/>
  <c r="J27" i="12"/>
  <c r="I27" i="12"/>
  <c r="H27" i="12"/>
  <c r="G27" i="12"/>
  <c r="F27" i="12"/>
  <c r="E27" i="12"/>
  <c r="D27" i="12"/>
  <c r="K26" i="12"/>
  <c r="J26" i="12"/>
  <c r="I26" i="12"/>
  <c r="H26" i="12"/>
  <c r="M26" i="12"/>
  <c r="O26" i="12"/>
  <c r="G26" i="12"/>
  <c r="F26" i="12"/>
  <c r="E26" i="12"/>
  <c r="D26" i="12"/>
  <c r="N26" i="12"/>
  <c r="P26" i="12"/>
  <c r="K25" i="12"/>
  <c r="J25" i="12"/>
  <c r="I25" i="12"/>
  <c r="H25" i="12"/>
  <c r="G25" i="12"/>
  <c r="F25" i="12"/>
  <c r="E25" i="12"/>
  <c r="D25" i="12"/>
  <c r="N25" i="12"/>
  <c r="P25" i="12"/>
  <c r="K24" i="12"/>
  <c r="J24" i="12"/>
  <c r="I24" i="12"/>
  <c r="H24" i="12"/>
  <c r="G24" i="12"/>
  <c r="F24" i="12"/>
  <c r="E24" i="12"/>
  <c r="D24" i="12"/>
  <c r="K23" i="12"/>
  <c r="J23" i="12"/>
  <c r="I23" i="12"/>
  <c r="H23" i="12"/>
  <c r="G23" i="12"/>
  <c r="F23" i="12"/>
  <c r="E23" i="12"/>
  <c r="D23" i="12"/>
  <c r="K22" i="12"/>
  <c r="J22" i="12"/>
  <c r="I22" i="12"/>
  <c r="H22" i="12"/>
  <c r="G22" i="12"/>
  <c r="F22" i="12"/>
  <c r="E22" i="12"/>
  <c r="D22" i="12"/>
  <c r="K21" i="12"/>
  <c r="J21" i="12"/>
  <c r="I21" i="12"/>
  <c r="H21" i="12"/>
  <c r="G21" i="12"/>
  <c r="F21" i="12"/>
  <c r="E21" i="12"/>
  <c r="D21" i="12"/>
  <c r="K20" i="12"/>
  <c r="K264" i="12"/>
  <c r="J20" i="12"/>
  <c r="I20" i="12"/>
  <c r="H20" i="12"/>
  <c r="G20" i="12"/>
  <c r="G264" i="12"/>
  <c r="F20" i="12"/>
  <c r="E20" i="12"/>
  <c r="D20" i="12"/>
  <c r="K19" i="12"/>
  <c r="K263" i="12"/>
  <c r="J19" i="12"/>
  <c r="I19" i="12"/>
  <c r="H19" i="12"/>
  <c r="G19" i="12"/>
  <c r="G263" i="12"/>
  <c r="F19" i="12"/>
  <c r="E19" i="12"/>
  <c r="D19" i="12"/>
  <c r="K18" i="12"/>
  <c r="J18" i="12"/>
  <c r="I18" i="12"/>
  <c r="I262" i="12"/>
  <c r="H18" i="12"/>
  <c r="G18" i="12"/>
  <c r="F18" i="12"/>
  <c r="E18" i="12"/>
  <c r="E262" i="12"/>
  <c r="D18" i="12"/>
  <c r="N18" i="12"/>
  <c r="P18" i="12"/>
  <c r="K17" i="12"/>
  <c r="J17" i="12"/>
  <c r="I17" i="12"/>
  <c r="I261" i="12"/>
  <c r="H17" i="12"/>
  <c r="G17" i="12"/>
  <c r="F17" i="12"/>
  <c r="E17" i="12"/>
  <c r="E261" i="12"/>
  <c r="D17" i="12"/>
  <c r="N17" i="12"/>
  <c r="P17" i="12"/>
  <c r="K16" i="12"/>
  <c r="J16" i="12"/>
  <c r="I16" i="12"/>
  <c r="I260" i="12"/>
  <c r="H16" i="12"/>
  <c r="G16" i="12"/>
  <c r="F16" i="12"/>
  <c r="E16" i="12"/>
  <c r="E260" i="12"/>
  <c r="D16" i="12"/>
  <c r="K15" i="12"/>
  <c r="J15" i="12"/>
  <c r="I15" i="12"/>
  <c r="H15" i="12"/>
  <c r="G15" i="12"/>
  <c r="F15" i="12"/>
  <c r="E15" i="12"/>
  <c r="D15" i="12"/>
  <c r="N15" i="12"/>
  <c r="P15" i="12"/>
  <c r="K14" i="12"/>
  <c r="J14" i="12"/>
  <c r="I14" i="12"/>
  <c r="H14" i="12"/>
  <c r="G14" i="12"/>
  <c r="F14" i="12"/>
  <c r="E14" i="12"/>
  <c r="D14" i="12"/>
  <c r="N14" i="12"/>
  <c r="P14" i="12"/>
  <c r="K13" i="12"/>
  <c r="J13" i="12"/>
  <c r="I13" i="12"/>
  <c r="H13" i="12"/>
  <c r="H257" i="12"/>
  <c r="G13" i="12"/>
  <c r="F13" i="12"/>
  <c r="E13" i="12"/>
  <c r="D13" i="12"/>
  <c r="N13" i="12"/>
  <c r="P13" i="12"/>
  <c r="K12" i="12"/>
  <c r="J12" i="12"/>
  <c r="I12" i="12"/>
  <c r="H12" i="12"/>
  <c r="G12" i="12"/>
  <c r="F12" i="12"/>
  <c r="E12" i="12"/>
  <c r="D12" i="12"/>
  <c r="K11" i="12"/>
  <c r="J11" i="12"/>
  <c r="I11" i="12"/>
  <c r="H11" i="12"/>
  <c r="G11" i="12"/>
  <c r="F11" i="12"/>
  <c r="E11" i="12"/>
  <c r="D11" i="12"/>
  <c r="N11" i="12"/>
  <c r="P11" i="12"/>
  <c r="K10" i="12"/>
  <c r="K254" i="12"/>
  <c r="J10" i="12"/>
  <c r="I10" i="12"/>
  <c r="H10" i="12"/>
  <c r="G10" i="12"/>
  <c r="G254" i="12"/>
  <c r="F10" i="12"/>
  <c r="E10" i="12"/>
  <c r="D10" i="12"/>
  <c r="N10" i="12"/>
  <c r="P10" i="12"/>
  <c r="K9" i="12"/>
  <c r="J9" i="12"/>
  <c r="I9" i="12"/>
  <c r="H9" i="12"/>
  <c r="G9" i="12"/>
  <c r="F9" i="12"/>
  <c r="E9" i="12"/>
  <c r="D9" i="12"/>
  <c r="N9" i="12"/>
  <c r="P9" i="12"/>
  <c r="K8" i="12"/>
  <c r="K252" i="12"/>
  <c r="J8" i="12"/>
  <c r="I8" i="12"/>
  <c r="H8" i="12"/>
  <c r="G8" i="12"/>
  <c r="G252" i="12"/>
  <c r="F8" i="12"/>
  <c r="E8" i="12"/>
  <c r="D8" i="12"/>
  <c r="K7" i="12"/>
  <c r="J7" i="12"/>
  <c r="J251" i="12"/>
  <c r="I7" i="12"/>
  <c r="H7" i="12"/>
  <c r="G7" i="12"/>
  <c r="F7" i="12"/>
  <c r="F251" i="12"/>
  <c r="E7" i="12"/>
  <c r="D7" i="12"/>
  <c r="N7" i="12"/>
  <c r="P7" i="12"/>
  <c r="K6" i="12"/>
  <c r="J6" i="12"/>
  <c r="I6" i="12"/>
  <c r="I250" i="12"/>
  <c r="H6" i="12"/>
  <c r="G6" i="12"/>
  <c r="F6" i="12"/>
  <c r="E6" i="12"/>
  <c r="E250" i="12"/>
  <c r="D6" i="12"/>
  <c r="N6" i="12"/>
  <c r="P6" i="12"/>
  <c r="K5" i="12"/>
  <c r="J5" i="12"/>
  <c r="I5" i="12"/>
  <c r="H5" i="12"/>
  <c r="G5" i="12"/>
  <c r="F5" i="12"/>
  <c r="E5" i="12"/>
  <c r="D5" i="12"/>
  <c r="N5" i="12"/>
  <c r="P5" i="12"/>
  <c r="N4" i="12"/>
  <c r="M4" i="12"/>
  <c r="K4" i="12"/>
  <c r="K121" i="11"/>
  <c r="J121" i="11"/>
  <c r="I121" i="11"/>
  <c r="H121" i="11"/>
  <c r="G121" i="11"/>
  <c r="F121" i="11"/>
  <c r="E121" i="11"/>
  <c r="D121" i="11"/>
  <c r="K120" i="11"/>
  <c r="J120" i="11"/>
  <c r="I120" i="11"/>
  <c r="H120" i="11"/>
  <c r="G120" i="11"/>
  <c r="F120" i="11"/>
  <c r="E120" i="11"/>
  <c r="D120" i="11"/>
  <c r="K119" i="11"/>
  <c r="J119" i="11"/>
  <c r="I119" i="11"/>
  <c r="H119" i="11"/>
  <c r="G119" i="11"/>
  <c r="F119" i="11"/>
  <c r="E119" i="11"/>
  <c r="D119" i="11"/>
  <c r="K118" i="11"/>
  <c r="J118" i="11"/>
  <c r="I118" i="11"/>
  <c r="H118" i="11"/>
  <c r="G118" i="11"/>
  <c r="F118" i="11"/>
  <c r="E118" i="11"/>
  <c r="D118" i="11"/>
  <c r="K117" i="11"/>
  <c r="J117" i="11"/>
  <c r="I117" i="11"/>
  <c r="H117" i="11"/>
  <c r="G117" i="11"/>
  <c r="F117" i="11"/>
  <c r="E117" i="11"/>
  <c r="D117" i="11"/>
  <c r="K116" i="11"/>
  <c r="J116" i="11"/>
  <c r="I116" i="11"/>
  <c r="H116" i="11"/>
  <c r="G116" i="11"/>
  <c r="F116" i="11"/>
  <c r="E116" i="11"/>
  <c r="D116" i="11"/>
  <c r="K115" i="11"/>
  <c r="J115" i="11"/>
  <c r="I115" i="11"/>
  <c r="H115" i="11"/>
  <c r="G115" i="11"/>
  <c r="F115" i="11"/>
  <c r="E115" i="11"/>
  <c r="D115" i="11"/>
  <c r="K114" i="11"/>
  <c r="J114" i="11"/>
  <c r="I114" i="11"/>
  <c r="H114" i="11"/>
  <c r="G114" i="11"/>
  <c r="F114" i="11"/>
  <c r="E114" i="11"/>
  <c r="D114" i="11"/>
  <c r="K113" i="11"/>
  <c r="J113" i="11"/>
  <c r="I113" i="11"/>
  <c r="H113" i="11"/>
  <c r="G113" i="11"/>
  <c r="F113" i="11"/>
  <c r="E113" i="11"/>
  <c r="D113" i="11"/>
  <c r="K112" i="11"/>
  <c r="J112" i="11"/>
  <c r="I112" i="11"/>
  <c r="H112" i="11"/>
  <c r="G112" i="11"/>
  <c r="F112" i="11"/>
  <c r="E112" i="11"/>
  <c r="D112" i="11"/>
  <c r="K111" i="11"/>
  <c r="J111" i="11"/>
  <c r="I111" i="11"/>
  <c r="H111" i="11"/>
  <c r="G111" i="11"/>
  <c r="F111" i="11"/>
  <c r="E111" i="11"/>
  <c r="D111" i="11"/>
  <c r="K110" i="11"/>
  <c r="J110" i="11"/>
  <c r="I110" i="11"/>
  <c r="H110" i="11"/>
  <c r="G110" i="11"/>
  <c r="F110" i="11"/>
  <c r="E110" i="11"/>
  <c r="D110" i="11"/>
  <c r="K109" i="11"/>
  <c r="J109" i="11"/>
  <c r="I109" i="11"/>
  <c r="H109" i="11"/>
  <c r="G109" i="11"/>
  <c r="F109" i="11"/>
  <c r="E109" i="11"/>
  <c r="D109" i="11"/>
  <c r="K108" i="11"/>
  <c r="J108" i="11"/>
  <c r="I108" i="11"/>
  <c r="H108" i="11"/>
  <c r="G108" i="11"/>
  <c r="F108" i="11"/>
  <c r="E108" i="11"/>
  <c r="D108" i="11"/>
  <c r="K107" i="11"/>
  <c r="J107" i="11"/>
  <c r="I107" i="11"/>
  <c r="H107" i="11"/>
  <c r="G107" i="11"/>
  <c r="F107" i="11"/>
  <c r="E107" i="11"/>
  <c r="D107" i="11"/>
  <c r="K106" i="11"/>
  <c r="J106" i="11"/>
  <c r="I106" i="11"/>
  <c r="H106" i="11"/>
  <c r="G106" i="11"/>
  <c r="F106" i="11"/>
  <c r="E106" i="11"/>
  <c r="D106" i="11"/>
  <c r="K105" i="11"/>
  <c r="J105" i="11"/>
  <c r="I105" i="11"/>
  <c r="H105" i="11"/>
  <c r="G105" i="11"/>
  <c r="F105" i="11"/>
  <c r="E105" i="11"/>
  <c r="D105" i="11"/>
  <c r="K104" i="11"/>
  <c r="J104" i="11"/>
  <c r="I104" i="11"/>
  <c r="H104" i="11"/>
  <c r="G104" i="11"/>
  <c r="F104" i="11"/>
  <c r="E104" i="11"/>
  <c r="D104" i="11"/>
  <c r="K103" i="11"/>
  <c r="J103" i="11"/>
  <c r="I103" i="11"/>
  <c r="H103" i="11"/>
  <c r="G103" i="11"/>
  <c r="F103" i="11"/>
  <c r="E103" i="11"/>
  <c r="D103" i="11"/>
  <c r="K102" i="11"/>
  <c r="J102" i="11"/>
  <c r="I102" i="11"/>
  <c r="H102" i="11"/>
  <c r="G102" i="11"/>
  <c r="F102" i="11"/>
  <c r="E102" i="11"/>
  <c r="D102" i="11"/>
  <c r="K101" i="11"/>
  <c r="J101" i="11"/>
  <c r="I101" i="11"/>
  <c r="H101" i="11"/>
  <c r="G101" i="11"/>
  <c r="F101" i="11"/>
  <c r="E101" i="11"/>
  <c r="D101" i="11"/>
  <c r="K100" i="11"/>
  <c r="J100" i="11"/>
  <c r="I100" i="11"/>
  <c r="H100" i="11"/>
  <c r="G100" i="11"/>
  <c r="F100" i="11"/>
  <c r="E100" i="11"/>
  <c r="D100" i="11"/>
  <c r="K99" i="11"/>
  <c r="J99" i="11"/>
  <c r="I99" i="11"/>
  <c r="H99" i="11"/>
  <c r="G99" i="11"/>
  <c r="F99" i="11"/>
  <c r="E99" i="11"/>
  <c r="D99" i="11"/>
  <c r="K98" i="11"/>
  <c r="J98" i="11"/>
  <c r="I98" i="11"/>
  <c r="H98" i="11"/>
  <c r="G98" i="11"/>
  <c r="F98" i="11"/>
  <c r="E98" i="11"/>
  <c r="D98" i="11"/>
  <c r="K97" i="11"/>
  <c r="J97" i="11"/>
  <c r="I97" i="11"/>
  <c r="H97" i="11"/>
  <c r="G97" i="11"/>
  <c r="F97" i="11"/>
  <c r="E97" i="11"/>
  <c r="D97" i="11"/>
  <c r="K96" i="11"/>
  <c r="J96" i="11"/>
  <c r="I96" i="11"/>
  <c r="H96" i="11"/>
  <c r="G96" i="11"/>
  <c r="F96" i="11"/>
  <c r="E96" i="11"/>
  <c r="D96" i="11"/>
  <c r="K95" i="11"/>
  <c r="J95" i="11"/>
  <c r="I95" i="11"/>
  <c r="H95" i="11"/>
  <c r="G95" i="11"/>
  <c r="F95" i="11"/>
  <c r="E95" i="11"/>
  <c r="D95" i="11"/>
  <c r="K94" i="11"/>
  <c r="J94" i="11"/>
  <c r="I94" i="11"/>
  <c r="H94" i="11"/>
  <c r="G94" i="11"/>
  <c r="F94" i="11"/>
  <c r="E94" i="11"/>
  <c r="D94" i="11"/>
  <c r="K93" i="11"/>
  <c r="J93" i="11"/>
  <c r="I93" i="11"/>
  <c r="H93" i="11"/>
  <c r="G93" i="11"/>
  <c r="F93" i="11"/>
  <c r="E93" i="11"/>
  <c r="D93" i="11"/>
  <c r="K92" i="11"/>
  <c r="J92" i="11"/>
  <c r="I92" i="11"/>
  <c r="H92" i="11"/>
  <c r="G92" i="11"/>
  <c r="F92" i="11"/>
  <c r="E92" i="11"/>
  <c r="D92" i="11"/>
  <c r="K91" i="11"/>
  <c r="J91" i="11"/>
  <c r="I91" i="11"/>
  <c r="H91" i="11"/>
  <c r="G91" i="11"/>
  <c r="F91" i="11"/>
  <c r="E91" i="11"/>
  <c r="D91" i="11"/>
  <c r="K90" i="11"/>
  <c r="J90" i="11"/>
  <c r="I90" i="11"/>
  <c r="H90" i="11"/>
  <c r="G90" i="11"/>
  <c r="F90" i="11"/>
  <c r="E90" i="11"/>
  <c r="D90" i="11"/>
  <c r="K89" i="11"/>
  <c r="J89" i="11"/>
  <c r="I89" i="11"/>
  <c r="H89" i="11"/>
  <c r="G89" i="11"/>
  <c r="F89" i="11"/>
  <c r="E89" i="11"/>
  <c r="D89" i="11"/>
  <c r="K88" i="11"/>
  <c r="J88" i="11"/>
  <c r="I88" i="11"/>
  <c r="H88" i="11"/>
  <c r="G88" i="11"/>
  <c r="F88" i="11"/>
  <c r="E88" i="11"/>
  <c r="D88" i="11"/>
  <c r="K87" i="11"/>
  <c r="J87" i="11"/>
  <c r="I87" i="11"/>
  <c r="H87" i="11"/>
  <c r="G87" i="11"/>
  <c r="F87" i="11"/>
  <c r="E87" i="11"/>
  <c r="D87" i="11"/>
  <c r="K86" i="11"/>
  <c r="J86" i="11"/>
  <c r="I86" i="11"/>
  <c r="H86" i="11"/>
  <c r="G86" i="11"/>
  <c r="F86" i="11"/>
  <c r="E86" i="11"/>
  <c r="D86" i="11"/>
  <c r="K85" i="11"/>
  <c r="J85" i="11"/>
  <c r="I85" i="11"/>
  <c r="H85" i="11"/>
  <c r="G85" i="11"/>
  <c r="F85" i="11"/>
  <c r="E85" i="11"/>
  <c r="D85" i="11"/>
  <c r="K84" i="11"/>
  <c r="J84" i="11"/>
  <c r="I84" i="11"/>
  <c r="H84" i="11"/>
  <c r="G84" i="11"/>
  <c r="F84" i="11"/>
  <c r="E84" i="11"/>
  <c r="D84" i="11"/>
  <c r="K83" i="11"/>
  <c r="J83" i="11"/>
  <c r="I83" i="11"/>
  <c r="H83" i="11"/>
  <c r="G83" i="11"/>
  <c r="F83" i="11"/>
  <c r="E83" i="11"/>
  <c r="D83" i="11"/>
  <c r="K82" i="11"/>
  <c r="J82" i="11"/>
  <c r="I82" i="11"/>
  <c r="H82" i="11"/>
  <c r="G82" i="11"/>
  <c r="F82" i="11"/>
  <c r="E82" i="11"/>
  <c r="D82" i="11"/>
  <c r="K81" i="11"/>
  <c r="J81" i="11"/>
  <c r="I81" i="11"/>
  <c r="H81" i="11"/>
  <c r="G81" i="11"/>
  <c r="F81" i="11"/>
  <c r="E81" i="11"/>
  <c r="D81" i="11"/>
  <c r="K80" i="11"/>
  <c r="J80" i="11"/>
  <c r="I80" i="11"/>
  <c r="H80" i="11"/>
  <c r="G80" i="11"/>
  <c r="F80" i="11"/>
  <c r="E80" i="11"/>
  <c r="D80" i="11"/>
  <c r="K79" i="11"/>
  <c r="J79" i="11"/>
  <c r="I79" i="11"/>
  <c r="H79" i="11"/>
  <c r="G79" i="11"/>
  <c r="F79" i="11"/>
  <c r="E79" i="11"/>
  <c r="D79" i="11"/>
  <c r="K78" i="11"/>
  <c r="J78" i="11"/>
  <c r="I78" i="11"/>
  <c r="H78" i="11"/>
  <c r="G78" i="11"/>
  <c r="F78" i="11"/>
  <c r="E78" i="11"/>
  <c r="D78" i="11"/>
  <c r="K77" i="11"/>
  <c r="J77" i="11"/>
  <c r="I77" i="11"/>
  <c r="H77" i="11"/>
  <c r="G77" i="11"/>
  <c r="F77" i="11"/>
  <c r="E77" i="11"/>
  <c r="D77" i="11"/>
  <c r="K76" i="11"/>
  <c r="J76" i="11"/>
  <c r="I76" i="11"/>
  <c r="H76" i="11"/>
  <c r="G76" i="11"/>
  <c r="F76" i="11"/>
  <c r="E76" i="11"/>
  <c r="D76" i="11"/>
  <c r="K75" i="11"/>
  <c r="J75" i="11"/>
  <c r="I75" i="11"/>
  <c r="H75" i="11"/>
  <c r="G75" i="11"/>
  <c r="F75" i="11"/>
  <c r="E75" i="11"/>
  <c r="D75" i="11"/>
  <c r="K74" i="11"/>
  <c r="J74" i="11"/>
  <c r="I74" i="11"/>
  <c r="H74" i="11"/>
  <c r="G74" i="11"/>
  <c r="F74" i="11"/>
  <c r="E74" i="11"/>
  <c r="D74" i="11"/>
  <c r="K73" i="11"/>
  <c r="J73" i="11"/>
  <c r="I73" i="11"/>
  <c r="H73" i="11"/>
  <c r="G73" i="11"/>
  <c r="F73" i="11"/>
  <c r="E73" i="11"/>
  <c r="D73" i="11"/>
  <c r="K72" i="11"/>
  <c r="J72" i="11"/>
  <c r="I72" i="11"/>
  <c r="H72" i="11"/>
  <c r="G72" i="11"/>
  <c r="F72" i="11"/>
  <c r="E72" i="11"/>
  <c r="D72" i="11"/>
  <c r="K71" i="11"/>
  <c r="J71" i="11"/>
  <c r="I71" i="11"/>
  <c r="H71" i="11"/>
  <c r="G71" i="11"/>
  <c r="F71" i="11"/>
  <c r="E71" i="11"/>
  <c r="D71" i="11"/>
  <c r="K70" i="11"/>
  <c r="J70" i="11"/>
  <c r="I70" i="11"/>
  <c r="H70" i="11"/>
  <c r="G70" i="11"/>
  <c r="F70" i="11"/>
  <c r="E70" i="11"/>
  <c r="D70" i="11"/>
  <c r="K69" i="11"/>
  <c r="J69" i="11"/>
  <c r="I69" i="11"/>
  <c r="H69" i="11"/>
  <c r="G69" i="11"/>
  <c r="F69" i="11"/>
  <c r="E69" i="11"/>
  <c r="D69" i="11"/>
  <c r="K68" i="11"/>
  <c r="J68" i="11"/>
  <c r="I68" i="11"/>
  <c r="H68" i="11"/>
  <c r="G68" i="11"/>
  <c r="F68" i="11"/>
  <c r="E68" i="11"/>
  <c r="D68" i="11"/>
  <c r="K67" i="11"/>
  <c r="J67" i="11"/>
  <c r="I67" i="11"/>
  <c r="H67" i="11"/>
  <c r="G67" i="11"/>
  <c r="F67" i="11"/>
  <c r="E67" i="11"/>
  <c r="D67" i="11"/>
  <c r="K66" i="11"/>
  <c r="J66" i="11"/>
  <c r="I66" i="11"/>
  <c r="H66" i="11"/>
  <c r="G66" i="11"/>
  <c r="F66" i="11"/>
  <c r="E66" i="11"/>
  <c r="D66" i="11"/>
  <c r="K65" i="11"/>
  <c r="J65" i="11"/>
  <c r="I65" i="11"/>
  <c r="H65" i="11"/>
  <c r="G65" i="11"/>
  <c r="F65" i="11"/>
  <c r="E65" i="11"/>
  <c r="D65" i="11"/>
  <c r="K64" i="11"/>
  <c r="J64" i="11"/>
  <c r="I64" i="11"/>
  <c r="H64" i="11"/>
  <c r="G64" i="11"/>
  <c r="F64" i="11"/>
  <c r="E64" i="11"/>
  <c r="D64" i="11"/>
  <c r="K63" i="11"/>
  <c r="J63" i="11"/>
  <c r="I63" i="11"/>
  <c r="H63" i="11"/>
  <c r="G63" i="11"/>
  <c r="F63" i="11"/>
  <c r="E63" i="11"/>
  <c r="D63" i="11"/>
  <c r="K62" i="11"/>
  <c r="J62" i="11"/>
  <c r="I62" i="11"/>
  <c r="H62" i="11"/>
  <c r="G62" i="11"/>
  <c r="F62" i="11"/>
  <c r="E62" i="11"/>
  <c r="D62" i="11"/>
  <c r="K61" i="11"/>
  <c r="J61" i="11"/>
  <c r="I61" i="11"/>
  <c r="H61" i="11"/>
  <c r="G61" i="11"/>
  <c r="F61" i="11"/>
  <c r="E61" i="11"/>
  <c r="D61" i="11"/>
  <c r="K60" i="11"/>
  <c r="J60" i="11"/>
  <c r="I60" i="11"/>
  <c r="H60" i="11"/>
  <c r="G60" i="11"/>
  <c r="F60" i="11"/>
  <c r="E60" i="11"/>
  <c r="D60" i="11"/>
  <c r="K59" i="11"/>
  <c r="J59" i="11"/>
  <c r="I59" i="11"/>
  <c r="H59" i="11"/>
  <c r="G59" i="11"/>
  <c r="F59" i="11"/>
  <c r="E59" i="11"/>
  <c r="D59" i="11"/>
  <c r="K58" i="11"/>
  <c r="J58" i="11"/>
  <c r="I58" i="11"/>
  <c r="H58" i="11"/>
  <c r="G58" i="11"/>
  <c r="F58" i="11"/>
  <c r="E58" i="11"/>
  <c r="D58" i="11"/>
  <c r="K57" i="11"/>
  <c r="J57" i="11"/>
  <c r="I57" i="11"/>
  <c r="H57" i="11"/>
  <c r="G57" i="11"/>
  <c r="F57" i="11"/>
  <c r="E57" i="11"/>
  <c r="D57" i="11"/>
  <c r="K56" i="11"/>
  <c r="J56" i="11"/>
  <c r="I56" i="11"/>
  <c r="H56" i="11"/>
  <c r="G56" i="11"/>
  <c r="F56" i="11"/>
  <c r="E56" i="11"/>
  <c r="D56" i="11"/>
  <c r="K55" i="11"/>
  <c r="J55" i="11"/>
  <c r="I55" i="11"/>
  <c r="H55" i="11"/>
  <c r="G55" i="11"/>
  <c r="F55" i="11"/>
  <c r="E55" i="11"/>
  <c r="D55" i="11"/>
  <c r="K54" i="11"/>
  <c r="J54" i="11"/>
  <c r="I54" i="11"/>
  <c r="H54" i="11"/>
  <c r="G54" i="11"/>
  <c r="F54" i="11"/>
  <c r="E54" i="11"/>
  <c r="D54" i="11"/>
  <c r="K53" i="11"/>
  <c r="J53" i="11"/>
  <c r="I53" i="11"/>
  <c r="H53" i="11"/>
  <c r="G53" i="11"/>
  <c r="F53" i="11"/>
  <c r="E53" i="11"/>
  <c r="D53" i="11"/>
  <c r="K52" i="11"/>
  <c r="J52" i="11"/>
  <c r="I52" i="11"/>
  <c r="H52" i="11"/>
  <c r="G52" i="11"/>
  <c r="F52" i="11"/>
  <c r="E52" i="11"/>
  <c r="D52" i="11"/>
  <c r="K51" i="11"/>
  <c r="J51" i="11"/>
  <c r="I51" i="11"/>
  <c r="H51" i="11"/>
  <c r="G51" i="11"/>
  <c r="F51" i="11"/>
  <c r="E51" i="11"/>
  <c r="D51" i="11"/>
  <c r="K50" i="11"/>
  <c r="J50" i="11"/>
  <c r="I50" i="11"/>
  <c r="H50" i="11"/>
  <c r="G50" i="11"/>
  <c r="F50" i="11"/>
  <c r="E50" i="11"/>
  <c r="D50" i="11"/>
  <c r="K49" i="11"/>
  <c r="J49" i="11"/>
  <c r="I49" i="11"/>
  <c r="H49" i="11"/>
  <c r="G49" i="11"/>
  <c r="F49" i="11"/>
  <c r="E49" i="11"/>
  <c r="D49" i="11"/>
  <c r="K48" i="11"/>
  <c r="J48" i="11"/>
  <c r="I48" i="11"/>
  <c r="H48" i="11"/>
  <c r="G48" i="11"/>
  <c r="F48" i="11"/>
  <c r="E48" i="11"/>
  <c r="D48" i="11"/>
  <c r="K47" i="11"/>
  <c r="J47" i="11"/>
  <c r="I47" i="11"/>
  <c r="H47" i="11"/>
  <c r="G47" i="11"/>
  <c r="F47" i="11"/>
  <c r="E47" i="11"/>
  <c r="D47" i="11"/>
  <c r="K46" i="11"/>
  <c r="J46" i="11"/>
  <c r="I46" i="11"/>
  <c r="H46" i="11"/>
  <c r="G46" i="11"/>
  <c r="F46" i="11"/>
  <c r="E46" i="11"/>
  <c r="D46" i="11"/>
  <c r="K45" i="11"/>
  <c r="J45" i="11"/>
  <c r="I45" i="11"/>
  <c r="H45" i="11"/>
  <c r="G45" i="11"/>
  <c r="F45" i="11"/>
  <c r="E45" i="11"/>
  <c r="D45" i="11"/>
  <c r="K44" i="11"/>
  <c r="J44" i="11"/>
  <c r="I44" i="11"/>
  <c r="H44" i="11"/>
  <c r="G44" i="11"/>
  <c r="F44" i="11"/>
  <c r="E44" i="11"/>
  <c r="D44" i="11"/>
  <c r="K43" i="11"/>
  <c r="J43" i="11"/>
  <c r="I43" i="11"/>
  <c r="H43" i="11"/>
  <c r="G43" i="11"/>
  <c r="F43" i="11"/>
  <c r="E43" i="11"/>
  <c r="D43" i="11"/>
  <c r="K42" i="11"/>
  <c r="J42" i="11"/>
  <c r="I42" i="11"/>
  <c r="H42" i="11"/>
  <c r="G42" i="11"/>
  <c r="F42" i="11"/>
  <c r="E42" i="11"/>
  <c r="D42" i="11"/>
  <c r="K41" i="11"/>
  <c r="J41" i="11"/>
  <c r="I41" i="11"/>
  <c r="H41" i="11"/>
  <c r="G41" i="11"/>
  <c r="F41" i="11"/>
  <c r="E41" i="11"/>
  <c r="D41" i="11"/>
  <c r="K40" i="11"/>
  <c r="J40" i="11"/>
  <c r="I40" i="11"/>
  <c r="H40" i="11"/>
  <c r="G40" i="11"/>
  <c r="F40" i="11"/>
  <c r="E40" i="11"/>
  <c r="D40" i="11"/>
  <c r="K39" i="11"/>
  <c r="J39" i="11"/>
  <c r="I39" i="11"/>
  <c r="H39" i="11"/>
  <c r="G39" i="11"/>
  <c r="F39" i="11"/>
  <c r="E39" i="11"/>
  <c r="D39" i="11"/>
  <c r="K38" i="11"/>
  <c r="J38" i="11"/>
  <c r="I38" i="11"/>
  <c r="H38" i="11"/>
  <c r="G38" i="11"/>
  <c r="F38" i="11"/>
  <c r="E38" i="11"/>
  <c r="D38" i="11"/>
  <c r="K37" i="11"/>
  <c r="J37" i="11"/>
  <c r="I37" i="11"/>
  <c r="H37" i="11"/>
  <c r="G37" i="11"/>
  <c r="F37" i="11"/>
  <c r="E37" i="11"/>
  <c r="D37" i="11"/>
  <c r="K36" i="11"/>
  <c r="J36" i="11"/>
  <c r="I36" i="11"/>
  <c r="H36" i="11"/>
  <c r="G36" i="11"/>
  <c r="F36" i="11"/>
  <c r="E36" i="11"/>
  <c r="D36" i="11"/>
  <c r="K35" i="11"/>
  <c r="J35" i="11"/>
  <c r="I35" i="11"/>
  <c r="H35" i="11"/>
  <c r="G35" i="11"/>
  <c r="F35" i="11"/>
  <c r="E35" i="11"/>
  <c r="D35" i="11"/>
  <c r="K34" i="11"/>
  <c r="J34" i="11"/>
  <c r="I34" i="11"/>
  <c r="H34" i="11"/>
  <c r="G34" i="11"/>
  <c r="F34" i="11"/>
  <c r="E34" i="11"/>
  <c r="D34" i="11"/>
  <c r="K33" i="11"/>
  <c r="J33" i="11"/>
  <c r="I33" i="11"/>
  <c r="H33" i="11"/>
  <c r="G33" i="11"/>
  <c r="F33" i="11"/>
  <c r="E33" i="11"/>
  <c r="D33" i="11"/>
  <c r="K32" i="11"/>
  <c r="J32" i="11"/>
  <c r="I32" i="11"/>
  <c r="H32" i="11"/>
  <c r="G32" i="11"/>
  <c r="F32" i="11"/>
  <c r="E32" i="11"/>
  <c r="D32" i="11"/>
  <c r="K31" i="11"/>
  <c r="J31" i="11"/>
  <c r="I31" i="11"/>
  <c r="H31" i="11"/>
  <c r="G31" i="11"/>
  <c r="F31" i="11"/>
  <c r="E31" i="11"/>
  <c r="D31" i="11"/>
  <c r="K30" i="11"/>
  <c r="J30" i="11"/>
  <c r="I30" i="11"/>
  <c r="H30" i="11"/>
  <c r="G30" i="11"/>
  <c r="F30" i="11"/>
  <c r="E30" i="11"/>
  <c r="D30" i="11"/>
  <c r="K29" i="11"/>
  <c r="J29" i="11"/>
  <c r="I29" i="11"/>
  <c r="H29" i="11"/>
  <c r="G29" i="11"/>
  <c r="F29" i="11"/>
  <c r="E29" i="11"/>
  <c r="D29" i="11"/>
  <c r="K28" i="11"/>
  <c r="J28" i="11"/>
  <c r="I28" i="11"/>
  <c r="H28" i="11"/>
  <c r="G28" i="11"/>
  <c r="F28" i="11"/>
  <c r="E28" i="11"/>
  <c r="D28" i="11"/>
  <c r="K27" i="11"/>
  <c r="J27" i="11"/>
  <c r="I27" i="11"/>
  <c r="H27" i="11"/>
  <c r="G27" i="11"/>
  <c r="F27" i="11"/>
  <c r="E27" i="11"/>
  <c r="D27" i="11"/>
  <c r="K26" i="11"/>
  <c r="J26" i="11"/>
  <c r="I26" i="11"/>
  <c r="H26" i="11"/>
  <c r="G26" i="11"/>
  <c r="F26" i="11"/>
  <c r="E26" i="11"/>
  <c r="D26" i="11"/>
  <c r="K25" i="11"/>
  <c r="J25" i="11"/>
  <c r="I25" i="11"/>
  <c r="H25" i="11"/>
  <c r="G25" i="11"/>
  <c r="F25" i="11"/>
  <c r="E25" i="11"/>
  <c r="D25" i="11"/>
  <c r="K24" i="11"/>
  <c r="J24" i="11"/>
  <c r="I24" i="11"/>
  <c r="H24" i="11"/>
  <c r="G24" i="11"/>
  <c r="F24" i="11"/>
  <c r="E24" i="11"/>
  <c r="D24" i="11"/>
  <c r="K23" i="11"/>
  <c r="J23" i="11"/>
  <c r="I23" i="11"/>
  <c r="H23" i="11"/>
  <c r="G23" i="11"/>
  <c r="F23" i="11"/>
  <c r="E23" i="11"/>
  <c r="D23" i="11"/>
  <c r="K22" i="11"/>
  <c r="J22" i="11"/>
  <c r="I22" i="11"/>
  <c r="H22" i="11"/>
  <c r="G22" i="11"/>
  <c r="F22" i="11"/>
  <c r="E22" i="11"/>
  <c r="D22" i="11"/>
  <c r="K21" i="11"/>
  <c r="K248" i="11"/>
  <c r="J21" i="11"/>
  <c r="J248" i="11"/>
  <c r="I21" i="11"/>
  <c r="I248" i="11"/>
  <c r="H21" i="11"/>
  <c r="H248" i="11"/>
  <c r="G21" i="11"/>
  <c r="G248" i="11"/>
  <c r="F21" i="11"/>
  <c r="F248" i="11"/>
  <c r="E21" i="11"/>
  <c r="E248" i="11"/>
  <c r="D21" i="11"/>
  <c r="D248" i="11"/>
  <c r="K20" i="11"/>
  <c r="J20" i="11"/>
  <c r="I20" i="11"/>
  <c r="H20" i="11"/>
  <c r="G20" i="11"/>
  <c r="F20" i="11"/>
  <c r="E20" i="11"/>
  <c r="D20" i="11"/>
  <c r="K19" i="11"/>
  <c r="J19" i="11"/>
  <c r="I19" i="11"/>
  <c r="H19" i="11"/>
  <c r="H263" i="11"/>
  <c r="G19" i="11"/>
  <c r="F19" i="11"/>
  <c r="F263" i="11"/>
  <c r="E19" i="11"/>
  <c r="D19" i="11"/>
  <c r="K18" i="11"/>
  <c r="J18" i="11"/>
  <c r="J262" i="11"/>
  <c r="I18" i="11"/>
  <c r="H18" i="11"/>
  <c r="G18" i="11"/>
  <c r="F18" i="11"/>
  <c r="F262" i="11"/>
  <c r="E18" i="11"/>
  <c r="D18" i="11"/>
  <c r="K17" i="11"/>
  <c r="K261" i="11"/>
  <c r="J17" i="11"/>
  <c r="J261" i="11"/>
  <c r="I17" i="11"/>
  <c r="I261" i="11"/>
  <c r="H17" i="11"/>
  <c r="H261" i="11"/>
  <c r="G17" i="11"/>
  <c r="G261" i="11"/>
  <c r="F17" i="11"/>
  <c r="F261" i="11"/>
  <c r="E17" i="11"/>
  <c r="E261" i="11"/>
  <c r="D17" i="11"/>
  <c r="D261" i="11"/>
  <c r="K16" i="11"/>
  <c r="K260" i="11"/>
  <c r="J16" i="11"/>
  <c r="J260" i="11"/>
  <c r="I16" i="11"/>
  <c r="I260" i="11"/>
  <c r="H16" i="11"/>
  <c r="H260" i="11"/>
  <c r="G16" i="11"/>
  <c r="G260" i="11"/>
  <c r="F16" i="11"/>
  <c r="F260" i="11"/>
  <c r="E16" i="11"/>
  <c r="E260" i="11"/>
  <c r="D16" i="11"/>
  <c r="D260" i="11"/>
  <c r="K15" i="11"/>
  <c r="K259" i="11"/>
  <c r="J15" i="11"/>
  <c r="J259" i="11"/>
  <c r="I15" i="11"/>
  <c r="I259" i="11"/>
  <c r="H15" i="11"/>
  <c r="H259" i="11"/>
  <c r="G15" i="11"/>
  <c r="G259" i="11"/>
  <c r="F15" i="11"/>
  <c r="F259" i="11"/>
  <c r="E15" i="11"/>
  <c r="E259" i="11"/>
  <c r="D15" i="11"/>
  <c r="D259" i="11"/>
  <c r="K14" i="11"/>
  <c r="K258" i="11"/>
  <c r="J14" i="11"/>
  <c r="J258" i="11"/>
  <c r="I14" i="11"/>
  <c r="I258" i="11"/>
  <c r="H14" i="11"/>
  <c r="H258" i="11"/>
  <c r="G14" i="11"/>
  <c r="G258" i="11"/>
  <c r="F14" i="11"/>
  <c r="F258" i="11"/>
  <c r="E14" i="11"/>
  <c r="E258" i="11"/>
  <c r="D14" i="11"/>
  <c r="D258" i="11"/>
  <c r="K13" i="11"/>
  <c r="K257" i="11"/>
  <c r="J13" i="11"/>
  <c r="J257" i="11"/>
  <c r="I13" i="11"/>
  <c r="I257" i="11"/>
  <c r="H13" i="11"/>
  <c r="H257" i="11"/>
  <c r="G13" i="11"/>
  <c r="G257" i="11"/>
  <c r="F13" i="11"/>
  <c r="F257" i="11"/>
  <c r="E13" i="11"/>
  <c r="E257" i="11"/>
  <c r="D13" i="11"/>
  <c r="D257" i="11"/>
  <c r="K12" i="11"/>
  <c r="K256" i="11"/>
  <c r="J12" i="11"/>
  <c r="J256" i="11"/>
  <c r="I12" i="11"/>
  <c r="I256" i="11"/>
  <c r="H12" i="11"/>
  <c r="H256" i="11"/>
  <c r="G12" i="11"/>
  <c r="G256" i="11"/>
  <c r="F12" i="11"/>
  <c r="F256" i="11"/>
  <c r="E12" i="11"/>
  <c r="E256" i="11"/>
  <c r="D12" i="11"/>
  <c r="D256" i="11"/>
  <c r="K11" i="11"/>
  <c r="K255" i="11"/>
  <c r="J11" i="11"/>
  <c r="J255" i="11"/>
  <c r="I11" i="11"/>
  <c r="I255" i="11"/>
  <c r="H11" i="11"/>
  <c r="H255" i="11"/>
  <c r="G11" i="11"/>
  <c r="G255" i="11"/>
  <c r="F11" i="11"/>
  <c r="F255" i="11"/>
  <c r="E11" i="11"/>
  <c r="E255" i="11"/>
  <c r="D11" i="11"/>
  <c r="D255" i="11"/>
  <c r="K10" i="11"/>
  <c r="K254" i="11"/>
  <c r="J10" i="11"/>
  <c r="J254" i="11"/>
  <c r="I10" i="11"/>
  <c r="I254" i="11"/>
  <c r="H10" i="11"/>
  <c r="H254" i="11"/>
  <c r="G10" i="11"/>
  <c r="G254" i="11"/>
  <c r="F10" i="11"/>
  <c r="F254" i="11"/>
  <c r="E10" i="11"/>
  <c r="E254" i="11"/>
  <c r="D10" i="11"/>
  <c r="D254" i="11"/>
  <c r="K9" i="11"/>
  <c r="K253" i="11"/>
  <c r="J9" i="11"/>
  <c r="J253" i="11"/>
  <c r="I9" i="11"/>
  <c r="I253" i="11"/>
  <c r="H9" i="11"/>
  <c r="H253" i="11"/>
  <c r="G9" i="11"/>
  <c r="G253" i="11"/>
  <c r="F9" i="11"/>
  <c r="F253" i="11"/>
  <c r="E9" i="11"/>
  <c r="E253" i="11"/>
  <c r="D9" i="11"/>
  <c r="D253" i="11"/>
  <c r="K8" i="11"/>
  <c r="K252" i="11"/>
  <c r="J8" i="11"/>
  <c r="J252" i="11"/>
  <c r="I8" i="11"/>
  <c r="I252" i="11"/>
  <c r="H8" i="11"/>
  <c r="H252" i="11"/>
  <c r="G8" i="11"/>
  <c r="G252" i="11"/>
  <c r="F8" i="11"/>
  <c r="F252" i="11"/>
  <c r="E8" i="11"/>
  <c r="E252" i="11"/>
  <c r="D8" i="11"/>
  <c r="D252" i="11"/>
  <c r="K7" i="11"/>
  <c r="K251" i="11"/>
  <c r="J7" i="11"/>
  <c r="J251" i="11"/>
  <c r="I7" i="11"/>
  <c r="I251" i="11"/>
  <c r="H7" i="11"/>
  <c r="H251" i="11"/>
  <c r="G7" i="11"/>
  <c r="G251" i="11"/>
  <c r="F7" i="11"/>
  <c r="F251" i="11"/>
  <c r="E7" i="11"/>
  <c r="E251" i="11"/>
  <c r="D7" i="11"/>
  <c r="D251" i="11"/>
  <c r="K6" i="11"/>
  <c r="K250" i="11"/>
  <c r="J6" i="11"/>
  <c r="J250" i="11"/>
  <c r="I6" i="11"/>
  <c r="I250" i="11"/>
  <c r="H6" i="11"/>
  <c r="H250" i="11"/>
  <c r="G6" i="11"/>
  <c r="G250" i="11"/>
  <c r="F6" i="11"/>
  <c r="F250" i="11"/>
  <c r="E6" i="11"/>
  <c r="E250" i="11"/>
  <c r="D6" i="11"/>
  <c r="D250" i="11"/>
  <c r="K5" i="11"/>
  <c r="K249" i="11"/>
  <c r="J5" i="11"/>
  <c r="J249" i="11"/>
  <c r="I5" i="11"/>
  <c r="I249" i="11"/>
  <c r="H5" i="11"/>
  <c r="H249" i="11"/>
  <c r="G5" i="11"/>
  <c r="G249" i="11"/>
  <c r="F5" i="11"/>
  <c r="F249" i="11"/>
  <c r="E5" i="11"/>
  <c r="E249" i="11"/>
  <c r="D5" i="11"/>
  <c r="D249" i="11"/>
  <c r="N4" i="11"/>
  <c r="M4" i="11"/>
  <c r="K4" i="11"/>
  <c r="K121" i="10"/>
  <c r="J121" i="10"/>
  <c r="I121" i="10"/>
  <c r="H121" i="10"/>
  <c r="G121" i="10"/>
  <c r="F121" i="10"/>
  <c r="E121" i="10"/>
  <c r="D121" i="10"/>
  <c r="K120" i="10"/>
  <c r="J120" i="10"/>
  <c r="I120" i="10"/>
  <c r="H120" i="10"/>
  <c r="G120" i="10"/>
  <c r="F120" i="10"/>
  <c r="E120" i="10"/>
  <c r="D120" i="10"/>
  <c r="K119" i="10"/>
  <c r="J119" i="10"/>
  <c r="I119" i="10"/>
  <c r="H119" i="10"/>
  <c r="G119" i="10"/>
  <c r="F119" i="10"/>
  <c r="E119" i="10"/>
  <c r="D119" i="10"/>
  <c r="K118" i="10"/>
  <c r="J118" i="10"/>
  <c r="I118" i="10"/>
  <c r="H118" i="10"/>
  <c r="G118" i="10"/>
  <c r="F118" i="10"/>
  <c r="E118" i="10"/>
  <c r="D118" i="10"/>
  <c r="K117" i="10"/>
  <c r="J117" i="10"/>
  <c r="I117" i="10"/>
  <c r="H117" i="10"/>
  <c r="G117" i="10"/>
  <c r="F117" i="10"/>
  <c r="E117" i="10"/>
  <c r="D117" i="10"/>
  <c r="K116" i="10"/>
  <c r="J116" i="10"/>
  <c r="I116" i="10"/>
  <c r="H116" i="10"/>
  <c r="G116" i="10"/>
  <c r="F116" i="10"/>
  <c r="E116" i="10"/>
  <c r="D116" i="10"/>
  <c r="K115" i="10"/>
  <c r="J115" i="10"/>
  <c r="I115" i="10"/>
  <c r="H115" i="10"/>
  <c r="G115" i="10"/>
  <c r="F115" i="10"/>
  <c r="E115" i="10"/>
  <c r="D115" i="10"/>
  <c r="K114" i="10"/>
  <c r="J114" i="10"/>
  <c r="I114" i="10"/>
  <c r="H114" i="10"/>
  <c r="G114" i="10"/>
  <c r="F114" i="10"/>
  <c r="E114" i="10"/>
  <c r="D114" i="10"/>
  <c r="K113" i="10"/>
  <c r="J113" i="10"/>
  <c r="I113" i="10"/>
  <c r="H113" i="10"/>
  <c r="G113" i="10"/>
  <c r="F113" i="10"/>
  <c r="E113" i="10"/>
  <c r="D113" i="10"/>
  <c r="K112" i="10"/>
  <c r="J112" i="10"/>
  <c r="I112" i="10"/>
  <c r="H112" i="10"/>
  <c r="G112" i="10"/>
  <c r="F112" i="10"/>
  <c r="E112" i="10"/>
  <c r="D112" i="10"/>
  <c r="K111" i="10"/>
  <c r="J111" i="10"/>
  <c r="I111" i="10"/>
  <c r="H111" i="10"/>
  <c r="G111" i="10"/>
  <c r="F111" i="10"/>
  <c r="E111" i="10"/>
  <c r="D111" i="10"/>
  <c r="K110" i="10"/>
  <c r="J110" i="10"/>
  <c r="I110" i="10"/>
  <c r="H110" i="10"/>
  <c r="G110" i="10"/>
  <c r="F110" i="10"/>
  <c r="E110" i="10"/>
  <c r="D110" i="10"/>
  <c r="K109" i="10"/>
  <c r="J109" i="10"/>
  <c r="I109" i="10"/>
  <c r="H109" i="10"/>
  <c r="G109" i="10"/>
  <c r="F109" i="10"/>
  <c r="E109" i="10"/>
  <c r="D109" i="10"/>
  <c r="K108" i="10"/>
  <c r="J108" i="10"/>
  <c r="I108" i="10"/>
  <c r="H108" i="10"/>
  <c r="G108" i="10"/>
  <c r="F108" i="10"/>
  <c r="E108" i="10"/>
  <c r="D108" i="10"/>
  <c r="K107" i="10"/>
  <c r="J107" i="10"/>
  <c r="I107" i="10"/>
  <c r="H107" i="10"/>
  <c r="G107" i="10"/>
  <c r="F107" i="10"/>
  <c r="E107" i="10"/>
  <c r="D107" i="10"/>
  <c r="K106" i="10"/>
  <c r="J106" i="10"/>
  <c r="I106" i="10"/>
  <c r="I122" i="10"/>
  <c r="H106" i="10"/>
  <c r="G106" i="10"/>
  <c r="F106" i="10"/>
  <c r="F122" i="10"/>
  <c r="E106" i="10"/>
  <c r="E122" i="10"/>
  <c r="D106" i="10"/>
  <c r="K105" i="10"/>
  <c r="J105" i="10"/>
  <c r="I105" i="10"/>
  <c r="H105" i="10"/>
  <c r="G105" i="10"/>
  <c r="F105" i="10"/>
  <c r="E105" i="10"/>
  <c r="D105" i="10"/>
  <c r="K104" i="10"/>
  <c r="J104" i="10"/>
  <c r="I104" i="10"/>
  <c r="H104" i="10"/>
  <c r="G104" i="10"/>
  <c r="F104" i="10"/>
  <c r="E104" i="10"/>
  <c r="D104" i="10"/>
  <c r="K103" i="10"/>
  <c r="J103" i="10"/>
  <c r="I103" i="10"/>
  <c r="H103" i="10"/>
  <c r="G103" i="10"/>
  <c r="F103" i="10"/>
  <c r="E103" i="10"/>
  <c r="D103" i="10"/>
  <c r="K102" i="10"/>
  <c r="J102" i="10"/>
  <c r="I102" i="10"/>
  <c r="H102" i="10"/>
  <c r="G102" i="10"/>
  <c r="F102" i="10"/>
  <c r="E102" i="10"/>
  <c r="D102" i="10"/>
  <c r="K101" i="10"/>
  <c r="J101" i="10"/>
  <c r="I101" i="10"/>
  <c r="H101" i="10"/>
  <c r="G101" i="10"/>
  <c r="F101" i="10"/>
  <c r="E101" i="10"/>
  <c r="D101" i="10"/>
  <c r="K100" i="10"/>
  <c r="J100" i="10"/>
  <c r="I100" i="10"/>
  <c r="H100" i="10"/>
  <c r="G100" i="10"/>
  <c r="F100" i="10"/>
  <c r="E100" i="10"/>
  <c r="D100" i="10"/>
  <c r="K99" i="10"/>
  <c r="J99" i="10"/>
  <c r="I99" i="10"/>
  <c r="H99" i="10"/>
  <c r="G99" i="10"/>
  <c r="F99" i="10"/>
  <c r="E99" i="10"/>
  <c r="D99" i="10"/>
  <c r="K98" i="10"/>
  <c r="J98" i="10"/>
  <c r="I98" i="10"/>
  <c r="H98" i="10"/>
  <c r="G98" i="10"/>
  <c r="F98" i="10"/>
  <c r="E98" i="10"/>
  <c r="D98" i="10"/>
  <c r="K97" i="10"/>
  <c r="J97" i="10"/>
  <c r="I97" i="10"/>
  <c r="H97" i="10"/>
  <c r="G97" i="10"/>
  <c r="F97" i="10"/>
  <c r="E97" i="10"/>
  <c r="D97" i="10"/>
  <c r="K96" i="10"/>
  <c r="J96" i="10"/>
  <c r="I96" i="10"/>
  <c r="H96" i="10"/>
  <c r="G96" i="10"/>
  <c r="F96" i="10"/>
  <c r="E96" i="10"/>
  <c r="D96" i="10"/>
  <c r="K95" i="10"/>
  <c r="J95" i="10"/>
  <c r="I95" i="10"/>
  <c r="H95" i="10"/>
  <c r="G95" i="10"/>
  <c r="F95" i="10"/>
  <c r="E95" i="10"/>
  <c r="D95" i="10"/>
  <c r="K94" i="10"/>
  <c r="J94" i="10"/>
  <c r="I94" i="10"/>
  <c r="H94" i="10"/>
  <c r="G94" i="10"/>
  <c r="F94" i="10"/>
  <c r="E94" i="10"/>
  <c r="D94" i="10"/>
  <c r="K93" i="10"/>
  <c r="J93" i="10"/>
  <c r="I93" i="10"/>
  <c r="H93" i="10"/>
  <c r="G93" i="10"/>
  <c r="F93" i="10"/>
  <c r="E93" i="10"/>
  <c r="D93" i="10"/>
  <c r="K92" i="10"/>
  <c r="J92" i="10"/>
  <c r="I92" i="10"/>
  <c r="H92" i="10"/>
  <c r="G92" i="10"/>
  <c r="F92" i="10"/>
  <c r="E92" i="10"/>
  <c r="D92" i="10"/>
  <c r="K91" i="10"/>
  <c r="J91" i="10"/>
  <c r="I91" i="10"/>
  <c r="H91" i="10"/>
  <c r="G91" i="10"/>
  <c r="F91" i="10"/>
  <c r="E91" i="10"/>
  <c r="D91" i="10"/>
  <c r="K90" i="10"/>
  <c r="J90" i="10"/>
  <c r="I90" i="10"/>
  <c r="H90" i="10"/>
  <c r="G90" i="10"/>
  <c r="F90" i="10"/>
  <c r="E90" i="10"/>
  <c r="D90" i="10"/>
  <c r="K89" i="10"/>
  <c r="J89" i="10"/>
  <c r="I89" i="10"/>
  <c r="H89" i="10"/>
  <c r="G89" i="10"/>
  <c r="F89" i="10"/>
  <c r="E89" i="10"/>
  <c r="D89" i="10"/>
  <c r="K88" i="10"/>
  <c r="J88" i="10"/>
  <c r="I88" i="10"/>
  <c r="H88" i="10"/>
  <c r="G88" i="10"/>
  <c r="F88" i="10"/>
  <c r="E88" i="10"/>
  <c r="D88" i="10"/>
  <c r="K87" i="10"/>
  <c r="J87" i="10"/>
  <c r="I87" i="10"/>
  <c r="H87" i="10"/>
  <c r="G87" i="10"/>
  <c r="F87" i="10"/>
  <c r="E87" i="10"/>
  <c r="D87" i="10"/>
  <c r="K86" i="10"/>
  <c r="J86" i="10"/>
  <c r="I86" i="10"/>
  <c r="H86" i="10"/>
  <c r="G86" i="10"/>
  <c r="F86" i="10"/>
  <c r="E86" i="10"/>
  <c r="D86" i="10"/>
  <c r="K85" i="10"/>
  <c r="J85" i="10"/>
  <c r="I85" i="10"/>
  <c r="H85" i="10"/>
  <c r="G85" i="10"/>
  <c r="F85" i="10"/>
  <c r="E85" i="10"/>
  <c r="D85" i="10"/>
  <c r="K84" i="10"/>
  <c r="J84" i="10"/>
  <c r="I84" i="10"/>
  <c r="H84" i="10"/>
  <c r="G84" i="10"/>
  <c r="F84" i="10"/>
  <c r="E84" i="10"/>
  <c r="D84" i="10"/>
  <c r="K83" i="10"/>
  <c r="J83" i="10"/>
  <c r="I83" i="10"/>
  <c r="H83" i="10"/>
  <c r="G83" i="10"/>
  <c r="F83" i="10"/>
  <c r="E83" i="10"/>
  <c r="D83" i="10"/>
  <c r="K82" i="10"/>
  <c r="J82" i="10"/>
  <c r="I82" i="10"/>
  <c r="H82" i="10"/>
  <c r="G82" i="10"/>
  <c r="F82" i="10"/>
  <c r="E82" i="10"/>
  <c r="D82" i="10"/>
  <c r="K81" i="10"/>
  <c r="J81" i="10"/>
  <c r="I81" i="10"/>
  <c r="H81" i="10"/>
  <c r="G81" i="10"/>
  <c r="F81" i="10"/>
  <c r="E81" i="10"/>
  <c r="D81" i="10"/>
  <c r="K80" i="10"/>
  <c r="J80" i="10"/>
  <c r="I80" i="10"/>
  <c r="H80" i="10"/>
  <c r="G80" i="10"/>
  <c r="F80" i="10"/>
  <c r="E80" i="10"/>
  <c r="D80" i="10"/>
  <c r="K79" i="10"/>
  <c r="J79" i="10"/>
  <c r="I79" i="10"/>
  <c r="H79" i="10"/>
  <c r="G79" i="10"/>
  <c r="F79" i="10"/>
  <c r="E79" i="10"/>
  <c r="D79" i="10"/>
  <c r="K78" i="10"/>
  <c r="J78" i="10"/>
  <c r="I78" i="10"/>
  <c r="H78" i="10"/>
  <c r="G78" i="10"/>
  <c r="F78" i="10"/>
  <c r="E78" i="10"/>
  <c r="D78" i="10"/>
  <c r="K77" i="10"/>
  <c r="J77" i="10"/>
  <c r="I77" i="10"/>
  <c r="H77" i="10"/>
  <c r="G77" i="10"/>
  <c r="F77" i="10"/>
  <c r="E77" i="10"/>
  <c r="D77" i="10"/>
  <c r="K76" i="10"/>
  <c r="J76" i="10"/>
  <c r="I76" i="10"/>
  <c r="H76" i="10"/>
  <c r="G76" i="10"/>
  <c r="F76" i="10"/>
  <c r="E76" i="10"/>
  <c r="D76" i="10"/>
  <c r="K75" i="10"/>
  <c r="J75" i="10"/>
  <c r="I75" i="10"/>
  <c r="H75" i="10"/>
  <c r="G75" i="10"/>
  <c r="F75" i="10"/>
  <c r="E75" i="10"/>
  <c r="D75" i="10"/>
  <c r="K74" i="10"/>
  <c r="J74" i="10"/>
  <c r="I74" i="10"/>
  <c r="H74" i="10"/>
  <c r="G74" i="10"/>
  <c r="F74" i="10"/>
  <c r="E74" i="10"/>
  <c r="D74" i="10"/>
  <c r="K73" i="10"/>
  <c r="J73" i="10"/>
  <c r="I73" i="10"/>
  <c r="H73" i="10"/>
  <c r="G73" i="10"/>
  <c r="F73" i="10"/>
  <c r="E73" i="10"/>
  <c r="D73" i="10"/>
  <c r="K72" i="10"/>
  <c r="J72" i="10"/>
  <c r="I72" i="10"/>
  <c r="H72" i="10"/>
  <c r="G72" i="10"/>
  <c r="F72" i="10"/>
  <c r="E72" i="10"/>
  <c r="D72" i="10"/>
  <c r="K71" i="10"/>
  <c r="J71" i="10"/>
  <c r="I71" i="10"/>
  <c r="H71" i="10"/>
  <c r="G71" i="10"/>
  <c r="F71" i="10"/>
  <c r="E71" i="10"/>
  <c r="D71" i="10"/>
  <c r="K70" i="10"/>
  <c r="J70" i="10"/>
  <c r="I70" i="10"/>
  <c r="H70" i="10"/>
  <c r="G70" i="10"/>
  <c r="F70" i="10"/>
  <c r="E70" i="10"/>
  <c r="D70" i="10"/>
  <c r="K69" i="10"/>
  <c r="J69" i="10"/>
  <c r="I69" i="10"/>
  <c r="H69" i="10"/>
  <c r="G69" i="10"/>
  <c r="F69" i="10"/>
  <c r="E69" i="10"/>
  <c r="D69" i="10"/>
  <c r="K68" i="10"/>
  <c r="J68" i="10"/>
  <c r="I68" i="10"/>
  <c r="H68" i="10"/>
  <c r="G68" i="10"/>
  <c r="F68" i="10"/>
  <c r="E68" i="10"/>
  <c r="D68" i="10"/>
  <c r="K67" i="10"/>
  <c r="J67" i="10"/>
  <c r="I67" i="10"/>
  <c r="H67" i="10"/>
  <c r="G67" i="10"/>
  <c r="F67" i="10"/>
  <c r="E67" i="10"/>
  <c r="D67" i="10"/>
  <c r="K66" i="10"/>
  <c r="J66" i="10"/>
  <c r="I66" i="10"/>
  <c r="H66" i="10"/>
  <c r="G66" i="10"/>
  <c r="F66" i="10"/>
  <c r="E66" i="10"/>
  <c r="D66" i="10"/>
  <c r="K65" i="10"/>
  <c r="J65" i="10"/>
  <c r="I65" i="10"/>
  <c r="H65" i="10"/>
  <c r="G65" i="10"/>
  <c r="F65" i="10"/>
  <c r="E65" i="10"/>
  <c r="D65" i="10"/>
  <c r="K64" i="10"/>
  <c r="J64" i="10"/>
  <c r="I64" i="10"/>
  <c r="H64" i="10"/>
  <c r="G64" i="10"/>
  <c r="F64" i="10"/>
  <c r="E64" i="10"/>
  <c r="D64" i="10"/>
  <c r="K63" i="10"/>
  <c r="J63" i="10"/>
  <c r="I63" i="10"/>
  <c r="H63" i="10"/>
  <c r="G63" i="10"/>
  <c r="F63" i="10"/>
  <c r="E63" i="10"/>
  <c r="D63" i="10"/>
  <c r="K62" i="10"/>
  <c r="J62" i="10"/>
  <c r="I62" i="10"/>
  <c r="H62" i="10"/>
  <c r="G62" i="10"/>
  <c r="F62" i="10"/>
  <c r="E62" i="10"/>
  <c r="D62" i="10"/>
  <c r="K61" i="10"/>
  <c r="J61" i="10"/>
  <c r="I61" i="10"/>
  <c r="H61" i="10"/>
  <c r="G61" i="10"/>
  <c r="F61" i="10"/>
  <c r="E61" i="10"/>
  <c r="D61" i="10"/>
  <c r="K60" i="10"/>
  <c r="J60" i="10"/>
  <c r="I60" i="10"/>
  <c r="H60" i="10"/>
  <c r="G60" i="10"/>
  <c r="F60" i="10"/>
  <c r="E60" i="10"/>
  <c r="D60" i="10"/>
  <c r="K59" i="10"/>
  <c r="J59" i="10"/>
  <c r="I59" i="10"/>
  <c r="H59" i="10"/>
  <c r="G59" i="10"/>
  <c r="F59" i="10"/>
  <c r="E59" i="10"/>
  <c r="D59" i="10"/>
  <c r="K58" i="10"/>
  <c r="J58" i="10"/>
  <c r="I58" i="10"/>
  <c r="H58" i="10"/>
  <c r="G58" i="10"/>
  <c r="F58" i="10"/>
  <c r="E58" i="10"/>
  <c r="D58" i="10"/>
  <c r="K57" i="10"/>
  <c r="J57" i="10"/>
  <c r="I57" i="10"/>
  <c r="H57" i="10"/>
  <c r="G57" i="10"/>
  <c r="F57" i="10"/>
  <c r="E57" i="10"/>
  <c r="D57" i="10"/>
  <c r="K56" i="10"/>
  <c r="J56" i="10"/>
  <c r="I56" i="10"/>
  <c r="H56" i="10"/>
  <c r="G56" i="10"/>
  <c r="F56" i="10"/>
  <c r="E56" i="10"/>
  <c r="D56" i="10"/>
  <c r="K55" i="10"/>
  <c r="J55" i="10"/>
  <c r="I55" i="10"/>
  <c r="H55" i="10"/>
  <c r="G55" i="10"/>
  <c r="F55" i="10"/>
  <c r="E55" i="10"/>
  <c r="D55" i="10"/>
  <c r="K54" i="10"/>
  <c r="J54" i="10"/>
  <c r="I54" i="10"/>
  <c r="H54" i="10"/>
  <c r="G54" i="10"/>
  <c r="F54" i="10"/>
  <c r="E54" i="10"/>
  <c r="D54" i="10"/>
  <c r="K53" i="10"/>
  <c r="J53" i="10"/>
  <c r="I53" i="10"/>
  <c r="H53" i="10"/>
  <c r="G53" i="10"/>
  <c r="F53" i="10"/>
  <c r="E53" i="10"/>
  <c r="D53" i="10"/>
  <c r="K52" i="10"/>
  <c r="J52" i="10"/>
  <c r="I52" i="10"/>
  <c r="H52" i="10"/>
  <c r="G52" i="10"/>
  <c r="F52" i="10"/>
  <c r="E52" i="10"/>
  <c r="D52" i="10"/>
  <c r="K51" i="10"/>
  <c r="J51" i="10"/>
  <c r="I51" i="10"/>
  <c r="H51" i="10"/>
  <c r="M51" i="10"/>
  <c r="G51" i="10"/>
  <c r="F51" i="10"/>
  <c r="E51" i="10"/>
  <c r="D51" i="10"/>
  <c r="K50" i="10"/>
  <c r="J50" i="10"/>
  <c r="I50" i="10"/>
  <c r="H50" i="10"/>
  <c r="M50" i="10"/>
  <c r="G50" i="10"/>
  <c r="F50" i="10"/>
  <c r="E50" i="10"/>
  <c r="D50" i="10"/>
  <c r="K49" i="10"/>
  <c r="J49" i="10"/>
  <c r="I49" i="10"/>
  <c r="H49" i="10"/>
  <c r="G49" i="10"/>
  <c r="F49" i="10"/>
  <c r="E49" i="10"/>
  <c r="D49" i="10"/>
  <c r="K48" i="10"/>
  <c r="J48" i="10"/>
  <c r="I48" i="10"/>
  <c r="H48" i="10"/>
  <c r="G48" i="10"/>
  <c r="F48" i="10"/>
  <c r="E48" i="10"/>
  <c r="D48" i="10"/>
  <c r="K47" i="10"/>
  <c r="J47" i="10"/>
  <c r="I47" i="10"/>
  <c r="H47" i="10"/>
  <c r="G47" i="10"/>
  <c r="F47" i="10"/>
  <c r="E47" i="10"/>
  <c r="D47" i="10"/>
  <c r="K46" i="10"/>
  <c r="J46" i="10"/>
  <c r="I46" i="10"/>
  <c r="H46" i="10"/>
  <c r="G46" i="10"/>
  <c r="F46" i="10"/>
  <c r="E46" i="10"/>
  <c r="D46" i="10"/>
  <c r="K45" i="10"/>
  <c r="J45" i="10"/>
  <c r="I45" i="10"/>
  <c r="H45" i="10"/>
  <c r="G45" i="10"/>
  <c r="F45" i="10"/>
  <c r="E45" i="10"/>
  <c r="D45" i="10"/>
  <c r="K44" i="10"/>
  <c r="J44" i="10"/>
  <c r="I44" i="10"/>
  <c r="H44" i="10"/>
  <c r="G44" i="10"/>
  <c r="F44" i="10"/>
  <c r="E44" i="10"/>
  <c r="D44" i="10"/>
  <c r="K43" i="10"/>
  <c r="J43" i="10"/>
  <c r="I43" i="10"/>
  <c r="H43" i="10"/>
  <c r="G43" i="10"/>
  <c r="F43" i="10"/>
  <c r="E43" i="10"/>
  <c r="D43" i="10"/>
  <c r="K42" i="10"/>
  <c r="J42" i="10"/>
  <c r="I42" i="10"/>
  <c r="H42" i="10"/>
  <c r="G42" i="10"/>
  <c r="F42" i="10"/>
  <c r="E42" i="10"/>
  <c r="D42" i="10"/>
  <c r="K41" i="10"/>
  <c r="J41" i="10"/>
  <c r="I41" i="10"/>
  <c r="H41" i="10"/>
  <c r="G41" i="10"/>
  <c r="F41" i="10"/>
  <c r="E41" i="10"/>
  <c r="D41" i="10"/>
  <c r="K40" i="10"/>
  <c r="J40" i="10"/>
  <c r="I40" i="10"/>
  <c r="H40" i="10"/>
  <c r="G40" i="10"/>
  <c r="F40" i="10"/>
  <c r="E40" i="10"/>
  <c r="D40" i="10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K37" i="10"/>
  <c r="J37" i="10"/>
  <c r="I37" i="10"/>
  <c r="H37" i="10"/>
  <c r="G37" i="10"/>
  <c r="F37" i="10"/>
  <c r="E37" i="10"/>
  <c r="D37" i="10"/>
  <c r="K36" i="10"/>
  <c r="J36" i="10"/>
  <c r="I36" i="10"/>
  <c r="H36" i="10"/>
  <c r="G36" i="10"/>
  <c r="F36" i="10"/>
  <c r="E36" i="10"/>
  <c r="D36" i="10"/>
  <c r="K35" i="10"/>
  <c r="J35" i="10"/>
  <c r="I35" i="10"/>
  <c r="H35" i="10"/>
  <c r="G35" i="10"/>
  <c r="F35" i="10"/>
  <c r="E35" i="10"/>
  <c r="D35" i="10"/>
  <c r="K34" i="10"/>
  <c r="J34" i="10"/>
  <c r="I34" i="10"/>
  <c r="H34" i="10"/>
  <c r="G34" i="10"/>
  <c r="F34" i="10"/>
  <c r="E34" i="10"/>
  <c r="D34" i="10"/>
  <c r="K33" i="10"/>
  <c r="J33" i="10"/>
  <c r="I33" i="10"/>
  <c r="H33" i="10"/>
  <c r="G33" i="10"/>
  <c r="F33" i="10"/>
  <c r="E33" i="10"/>
  <c r="D33" i="10"/>
  <c r="K32" i="10"/>
  <c r="J32" i="10"/>
  <c r="I32" i="10"/>
  <c r="H32" i="10"/>
  <c r="G32" i="10"/>
  <c r="F32" i="10"/>
  <c r="E32" i="10"/>
  <c r="D32" i="10"/>
  <c r="K31" i="10"/>
  <c r="J31" i="10"/>
  <c r="I31" i="10"/>
  <c r="H31" i="10"/>
  <c r="G31" i="10"/>
  <c r="F31" i="10"/>
  <c r="E31" i="10"/>
  <c r="D31" i="10"/>
  <c r="K30" i="10"/>
  <c r="J30" i="10"/>
  <c r="I30" i="10"/>
  <c r="H30" i="10"/>
  <c r="G30" i="10"/>
  <c r="F30" i="10"/>
  <c r="E30" i="10"/>
  <c r="D30" i="10"/>
  <c r="K29" i="10"/>
  <c r="J29" i="10"/>
  <c r="I29" i="10"/>
  <c r="H29" i="10"/>
  <c r="G29" i="10"/>
  <c r="F29" i="10"/>
  <c r="E29" i="10"/>
  <c r="D29" i="10"/>
  <c r="K28" i="10"/>
  <c r="J28" i="10"/>
  <c r="I28" i="10"/>
  <c r="H28" i="10"/>
  <c r="G28" i="10"/>
  <c r="F28" i="10"/>
  <c r="E28" i="10"/>
  <c r="D28" i="10"/>
  <c r="K27" i="10"/>
  <c r="J27" i="10"/>
  <c r="I27" i="10"/>
  <c r="H27" i="10"/>
  <c r="G27" i="10"/>
  <c r="F27" i="10"/>
  <c r="E27" i="10"/>
  <c r="D27" i="10"/>
  <c r="K26" i="10"/>
  <c r="J26" i="10"/>
  <c r="I26" i="10"/>
  <c r="H26" i="10"/>
  <c r="G26" i="10"/>
  <c r="F26" i="10"/>
  <c r="E26" i="10"/>
  <c r="D26" i="10"/>
  <c r="K25" i="10"/>
  <c r="J25" i="10"/>
  <c r="I25" i="10"/>
  <c r="H25" i="10"/>
  <c r="G25" i="10"/>
  <c r="F25" i="10"/>
  <c r="E25" i="10"/>
  <c r="D25" i="10"/>
  <c r="K24" i="10"/>
  <c r="J24" i="10"/>
  <c r="I24" i="10"/>
  <c r="H24" i="10"/>
  <c r="G24" i="10"/>
  <c r="F24" i="10"/>
  <c r="E24" i="10"/>
  <c r="D24" i="10"/>
  <c r="K23" i="10"/>
  <c r="J23" i="10"/>
  <c r="I23" i="10"/>
  <c r="H23" i="10"/>
  <c r="G23" i="10"/>
  <c r="F23" i="10"/>
  <c r="E23" i="10"/>
  <c r="D23" i="10"/>
  <c r="K22" i="10"/>
  <c r="J22" i="10"/>
  <c r="I22" i="10"/>
  <c r="H22" i="10"/>
  <c r="G22" i="10"/>
  <c r="F22" i="10"/>
  <c r="E22" i="10"/>
  <c r="D22" i="10"/>
  <c r="K21" i="10"/>
  <c r="J21" i="10"/>
  <c r="J248" i="10"/>
  <c r="I21" i="10"/>
  <c r="I248" i="10"/>
  <c r="H21" i="10"/>
  <c r="G21" i="10"/>
  <c r="F21" i="10"/>
  <c r="F248" i="10"/>
  <c r="E21" i="10"/>
  <c r="E248" i="10"/>
  <c r="D21" i="10"/>
  <c r="K20" i="10"/>
  <c r="J20" i="10"/>
  <c r="I20" i="10"/>
  <c r="I264" i="10"/>
  <c r="H20" i="10"/>
  <c r="G20" i="10"/>
  <c r="F20" i="10"/>
  <c r="F264" i="10"/>
  <c r="E20" i="10"/>
  <c r="E264" i="10"/>
  <c r="D20" i="10"/>
  <c r="K19" i="10"/>
  <c r="J19" i="10"/>
  <c r="I19" i="10"/>
  <c r="I263" i="10"/>
  <c r="H19" i="10"/>
  <c r="G19" i="10"/>
  <c r="F19" i="10"/>
  <c r="F263" i="10"/>
  <c r="E19" i="10"/>
  <c r="E263" i="10"/>
  <c r="D19" i="10"/>
  <c r="K18" i="10"/>
  <c r="J18" i="10"/>
  <c r="J262" i="10"/>
  <c r="I18" i="10"/>
  <c r="I262" i="10"/>
  <c r="H18" i="10"/>
  <c r="G18" i="10"/>
  <c r="F18" i="10"/>
  <c r="F262" i="10"/>
  <c r="E18" i="10"/>
  <c r="E262" i="10"/>
  <c r="D18" i="10"/>
  <c r="K17" i="10"/>
  <c r="J17" i="10"/>
  <c r="J261" i="10"/>
  <c r="I17" i="10"/>
  <c r="I261" i="10"/>
  <c r="H17" i="10"/>
  <c r="G17" i="10"/>
  <c r="F17" i="10"/>
  <c r="F261" i="10"/>
  <c r="E17" i="10"/>
  <c r="E261" i="10"/>
  <c r="D17" i="10"/>
  <c r="K16" i="10"/>
  <c r="J16" i="10"/>
  <c r="J260" i="10"/>
  <c r="I16" i="10"/>
  <c r="I260" i="10"/>
  <c r="H16" i="10"/>
  <c r="G16" i="10"/>
  <c r="F16" i="10"/>
  <c r="F260" i="10"/>
  <c r="E16" i="10"/>
  <c r="E260" i="10"/>
  <c r="D16" i="10"/>
  <c r="K15" i="10"/>
  <c r="J15" i="10"/>
  <c r="J259" i="10"/>
  <c r="I15" i="10"/>
  <c r="I259" i="10"/>
  <c r="H15" i="10"/>
  <c r="G15" i="10"/>
  <c r="F15" i="10"/>
  <c r="F259" i="10"/>
  <c r="E15" i="10"/>
  <c r="E259" i="10"/>
  <c r="D15" i="10"/>
  <c r="K14" i="10"/>
  <c r="J14" i="10"/>
  <c r="J258" i="10"/>
  <c r="I14" i="10"/>
  <c r="I258" i="10"/>
  <c r="H14" i="10"/>
  <c r="G14" i="10"/>
  <c r="F14" i="10"/>
  <c r="F258" i="10"/>
  <c r="E14" i="10"/>
  <c r="E258" i="10"/>
  <c r="D14" i="10"/>
  <c r="K13" i="10"/>
  <c r="J13" i="10"/>
  <c r="J257" i="10"/>
  <c r="I13" i="10"/>
  <c r="I257" i="10"/>
  <c r="H13" i="10"/>
  <c r="G13" i="10"/>
  <c r="F13" i="10"/>
  <c r="F257" i="10"/>
  <c r="E13" i="10"/>
  <c r="E257" i="10"/>
  <c r="D13" i="10"/>
  <c r="K12" i="10"/>
  <c r="J12" i="10"/>
  <c r="J256" i="10"/>
  <c r="I12" i="10"/>
  <c r="I256" i="10"/>
  <c r="H12" i="10"/>
  <c r="G12" i="10"/>
  <c r="F12" i="10"/>
  <c r="F256" i="10"/>
  <c r="E12" i="10"/>
  <c r="E256" i="10"/>
  <c r="D12" i="10"/>
  <c r="K11" i="10"/>
  <c r="J11" i="10"/>
  <c r="J255" i="10"/>
  <c r="I11" i="10"/>
  <c r="I255" i="10"/>
  <c r="H11" i="10"/>
  <c r="G11" i="10"/>
  <c r="F11" i="10"/>
  <c r="F255" i="10"/>
  <c r="E11" i="10"/>
  <c r="E255" i="10"/>
  <c r="D11" i="10"/>
  <c r="K10" i="10"/>
  <c r="J10" i="10"/>
  <c r="J254" i="10"/>
  <c r="I10" i="10"/>
  <c r="I254" i="10"/>
  <c r="H10" i="10"/>
  <c r="G10" i="10"/>
  <c r="F10" i="10"/>
  <c r="F254" i="10"/>
  <c r="E10" i="10"/>
  <c r="E254" i="10"/>
  <c r="D10" i="10"/>
  <c r="K9" i="10"/>
  <c r="J9" i="10"/>
  <c r="J253" i="10"/>
  <c r="I9" i="10"/>
  <c r="I253" i="10"/>
  <c r="H9" i="10"/>
  <c r="G9" i="10"/>
  <c r="F9" i="10"/>
  <c r="F253" i="10"/>
  <c r="E9" i="10"/>
  <c r="E253" i="10"/>
  <c r="D9" i="10"/>
  <c r="K8" i="10"/>
  <c r="J8" i="10"/>
  <c r="J252" i="10"/>
  <c r="I8" i="10"/>
  <c r="I252" i="10"/>
  <c r="H8" i="10"/>
  <c r="G8" i="10"/>
  <c r="F8" i="10"/>
  <c r="F252" i="10"/>
  <c r="E8" i="10"/>
  <c r="E252" i="10"/>
  <c r="D8" i="10"/>
  <c r="K7" i="10"/>
  <c r="J7" i="10"/>
  <c r="J251" i="10"/>
  <c r="I7" i="10"/>
  <c r="I251" i="10"/>
  <c r="H7" i="10"/>
  <c r="G7" i="10"/>
  <c r="F7" i="10"/>
  <c r="F251" i="10"/>
  <c r="E7" i="10"/>
  <c r="E251" i="10"/>
  <c r="D7" i="10"/>
  <c r="K6" i="10"/>
  <c r="J6" i="10"/>
  <c r="J250" i="10"/>
  <c r="I6" i="10"/>
  <c r="I250" i="10"/>
  <c r="H6" i="10"/>
  <c r="G6" i="10"/>
  <c r="F6" i="10"/>
  <c r="F250" i="10"/>
  <c r="E6" i="10"/>
  <c r="E250" i="10"/>
  <c r="D6" i="10"/>
  <c r="K5" i="10"/>
  <c r="J5" i="10"/>
  <c r="J249" i="10"/>
  <c r="I5" i="10"/>
  <c r="I249" i="10"/>
  <c r="H5" i="10"/>
  <c r="G5" i="10"/>
  <c r="F5" i="10"/>
  <c r="F249" i="10"/>
  <c r="E5" i="10"/>
  <c r="E249" i="10"/>
  <c r="D5" i="10"/>
  <c r="N4" i="10"/>
  <c r="M4" i="10"/>
  <c r="K4" i="10"/>
  <c r="K136" i="8"/>
  <c r="J136" i="8"/>
  <c r="I136" i="8"/>
  <c r="H136" i="8"/>
  <c r="G136" i="8"/>
  <c r="F136" i="8"/>
  <c r="E136" i="8"/>
  <c r="D136" i="8"/>
  <c r="K135" i="8"/>
  <c r="J135" i="8"/>
  <c r="I135" i="8"/>
  <c r="H135" i="8"/>
  <c r="G135" i="8"/>
  <c r="F135" i="8"/>
  <c r="E135" i="8"/>
  <c r="D135" i="8"/>
  <c r="K134" i="8"/>
  <c r="J134" i="8"/>
  <c r="I134" i="8"/>
  <c r="H134" i="8"/>
  <c r="G134" i="8"/>
  <c r="F134" i="8"/>
  <c r="E134" i="8"/>
  <c r="D134" i="8"/>
  <c r="K133" i="8"/>
  <c r="J133" i="8"/>
  <c r="I133" i="8"/>
  <c r="H133" i="8"/>
  <c r="G133" i="8"/>
  <c r="F133" i="8"/>
  <c r="E133" i="8"/>
  <c r="D133" i="8"/>
  <c r="K132" i="8"/>
  <c r="J132" i="8"/>
  <c r="I132" i="8"/>
  <c r="H132" i="8"/>
  <c r="G132" i="8"/>
  <c r="F132" i="8"/>
  <c r="E132" i="8"/>
  <c r="D132" i="8"/>
  <c r="K131" i="8"/>
  <c r="J131" i="8"/>
  <c r="I131" i="8"/>
  <c r="H131" i="8"/>
  <c r="G131" i="8"/>
  <c r="F131" i="8"/>
  <c r="E131" i="8"/>
  <c r="D131" i="8"/>
  <c r="K130" i="8"/>
  <c r="J130" i="8"/>
  <c r="I130" i="8"/>
  <c r="H130" i="8"/>
  <c r="G130" i="8"/>
  <c r="F130" i="8"/>
  <c r="E130" i="8"/>
  <c r="D130" i="8"/>
  <c r="K129" i="8"/>
  <c r="J129" i="8"/>
  <c r="I129" i="8"/>
  <c r="H129" i="8"/>
  <c r="G129" i="8"/>
  <c r="F129" i="8"/>
  <c r="E129" i="8"/>
  <c r="D129" i="8"/>
  <c r="K128" i="8"/>
  <c r="J128" i="8"/>
  <c r="I128" i="8"/>
  <c r="H128" i="8"/>
  <c r="G128" i="8"/>
  <c r="F128" i="8"/>
  <c r="E128" i="8"/>
  <c r="D128" i="8"/>
  <c r="K127" i="8"/>
  <c r="J127" i="8"/>
  <c r="I127" i="8"/>
  <c r="H127" i="8"/>
  <c r="G127" i="8"/>
  <c r="F127" i="8"/>
  <c r="E127" i="8"/>
  <c r="D127" i="8"/>
  <c r="K126" i="8"/>
  <c r="J126" i="8"/>
  <c r="I126" i="8"/>
  <c r="H126" i="8"/>
  <c r="G126" i="8"/>
  <c r="F126" i="8"/>
  <c r="E126" i="8"/>
  <c r="D126" i="8"/>
  <c r="K125" i="8"/>
  <c r="J125" i="8"/>
  <c r="I125" i="8"/>
  <c r="H125" i="8"/>
  <c r="G125" i="8"/>
  <c r="F125" i="8"/>
  <c r="E125" i="8"/>
  <c r="D125" i="8"/>
  <c r="K124" i="8"/>
  <c r="J124" i="8"/>
  <c r="I124" i="8"/>
  <c r="H124" i="8"/>
  <c r="G124" i="8"/>
  <c r="F124" i="8"/>
  <c r="E124" i="8"/>
  <c r="D124" i="8"/>
  <c r="K123" i="8"/>
  <c r="J123" i="8"/>
  <c r="I123" i="8"/>
  <c r="H123" i="8"/>
  <c r="G123" i="8"/>
  <c r="F123" i="8"/>
  <c r="E123" i="8"/>
  <c r="D123" i="8"/>
  <c r="K122" i="8"/>
  <c r="J122" i="8"/>
  <c r="I122" i="8"/>
  <c r="H122" i="8"/>
  <c r="G122" i="8"/>
  <c r="F122" i="8"/>
  <c r="E122" i="8"/>
  <c r="D122" i="8"/>
  <c r="K121" i="8"/>
  <c r="J121" i="8"/>
  <c r="I121" i="8"/>
  <c r="H121" i="8"/>
  <c r="G121" i="8"/>
  <c r="F121" i="8"/>
  <c r="E121" i="8"/>
  <c r="D121" i="8"/>
  <c r="K120" i="8"/>
  <c r="J120" i="8"/>
  <c r="I120" i="8"/>
  <c r="H120" i="8"/>
  <c r="G120" i="8"/>
  <c r="F120" i="8"/>
  <c r="E120" i="8"/>
  <c r="D120" i="8"/>
  <c r="K119" i="8"/>
  <c r="J119" i="8"/>
  <c r="I119" i="8"/>
  <c r="H119" i="8"/>
  <c r="G119" i="8"/>
  <c r="F119" i="8"/>
  <c r="E119" i="8"/>
  <c r="D119" i="8"/>
  <c r="N119" i="8"/>
  <c r="K118" i="8"/>
  <c r="J118" i="8"/>
  <c r="I118" i="8"/>
  <c r="H118" i="8"/>
  <c r="G118" i="8"/>
  <c r="F118" i="8"/>
  <c r="E118" i="8"/>
  <c r="M118" i="8"/>
  <c r="D118" i="8"/>
  <c r="N118" i="8"/>
  <c r="K117" i="8"/>
  <c r="J117" i="8"/>
  <c r="I117" i="8"/>
  <c r="H117" i="8"/>
  <c r="G117" i="8"/>
  <c r="F117" i="8"/>
  <c r="E117" i="8"/>
  <c r="D117" i="8"/>
  <c r="K116" i="8"/>
  <c r="J116" i="8"/>
  <c r="I116" i="8"/>
  <c r="H116" i="8"/>
  <c r="G116" i="8"/>
  <c r="F116" i="8"/>
  <c r="E116" i="8"/>
  <c r="D116" i="8"/>
  <c r="K115" i="8"/>
  <c r="J115" i="8"/>
  <c r="I115" i="8"/>
  <c r="H115" i="8"/>
  <c r="G115" i="8"/>
  <c r="F115" i="8"/>
  <c r="E115" i="8"/>
  <c r="D115" i="8"/>
  <c r="K114" i="8"/>
  <c r="J114" i="8"/>
  <c r="I114" i="8"/>
  <c r="H114" i="8"/>
  <c r="G114" i="8"/>
  <c r="F114" i="8"/>
  <c r="E114" i="8"/>
  <c r="D114" i="8"/>
  <c r="K113" i="8"/>
  <c r="J113" i="8"/>
  <c r="I113" i="8"/>
  <c r="H113" i="8"/>
  <c r="G113" i="8"/>
  <c r="F113" i="8"/>
  <c r="E113" i="8"/>
  <c r="D113" i="8"/>
  <c r="K112" i="8"/>
  <c r="J112" i="8"/>
  <c r="I112" i="8"/>
  <c r="H112" i="8"/>
  <c r="G112" i="8"/>
  <c r="F112" i="8"/>
  <c r="E112" i="8"/>
  <c r="D112" i="8"/>
  <c r="K111" i="8"/>
  <c r="J111" i="8"/>
  <c r="I111" i="8"/>
  <c r="H111" i="8"/>
  <c r="G111" i="8"/>
  <c r="F111" i="8"/>
  <c r="E111" i="8"/>
  <c r="D111" i="8"/>
  <c r="K110" i="8"/>
  <c r="J110" i="8"/>
  <c r="I110" i="8"/>
  <c r="H110" i="8"/>
  <c r="G110" i="8"/>
  <c r="F110" i="8"/>
  <c r="E110" i="8"/>
  <c r="D110" i="8"/>
  <c r="K109" i="8"/>
  <c r="J109" i="8"/>
  <c r="I109" i="8"/>
  <c r="H109" i="8"/>
  <c r="G109" i="8"/>
  <c r="F109" i="8"/>
  <c r="E109" i="8"/>
  <c r="D109" i="8"/>
  <c r="K108" i="8"/>
  <c r="J108" i="8"/>
  <c r="I108" i="8"/>
  <c r="H108" i="8"/>
  <c r="G108" i="8"/>
  <c r="F108" i="8"/>
  <c r="E108" i="8"/>
  <c r="D108" i="8"/>
  <c r="K107" i="8"/>
  <c r="J107" i="8"/>
  <c r="I107" i="8"/>
  <c r="H107" i="8"/>
  <c r="G107" i="8"/>
  <c r="F107" i="8"/>
  <c r="E107" i="8"/>
  <c r="D107" i="8"/>
  <c r="K106" i="8"/>
  <c r="J106" i="8"/>
  <c r="I106" i="8"/>
  <c r="H106" i="8"/>
  <c r="G106" i="8"/>
  <c r="F106" i="8"/>
  <c r="E106" i="8"/>
  <c r="D106" i="8"/>
  <c r="K105" i="8"/>
  <c r="J105" i="8"/>
  <c r="I105" i="8"/>
  <c r="H105" i="8"/>
  <c r="G105" i="8"/>
  <c r="F105" i="8"/>
  <c r="E105" i="8"/>
  <c r="D105" i="8"/>
  <c r="K104" i="8"/>
  <c r="J104" i="8"/>
  <c r="I104" i="8"/>
  <c r="H104" i="8"/>
  <c r="G104" i="8"/>
  <c r="F104" i="8"/>
  <c r="E104" i="8"/>
  <c r="D104" i="8"/>
  <c r="K103" i="8"/>
  <c r="J103" i="8"/>
  <c r="I103" i="8"/>
  <c r="H103" i="8"/>
  <c r="G103" i="8"/>
  <c r="F103" i="8"/>
  <c r="E103" i="8"/>
  <c r="D103" i="8"/>
  <c r="K102" i="8"/>
  <c r="J102" i="8"/>
  <c r="I102" i="8"/>
  <c r="H102" i="8"/>
  <c r="G102" i="8"/>
  <c r="F102" i="8"/>
  <c r="E102" i="8"/>
  <c r="D102" i="8"/>
  <c r="K101" i="8"/>
  <c r="J101" i="8"/>
  <c r="I101" i="8"/>
  <c r="H101" i="8"/>
  <c r="G101" i="8"/>
  <c r="F101" i="8"/>
  <c r="E101" i="8"/>
  <c r="D101" i="8"/>
  <c r="K100" i="8"/>
  <c r="J100" i="8"/>
  <c r="I100" i="8"/>
  <c r="H100" i="8"/>
  <c r="G100" i="8"/>
  <c r="F100" i="8"/>
  <c r="E100" i="8"/>
  <c r="D100" i="8"/>
  <c r="K99" i="8"/>
  <c r="J99" i="8"/>
  <c r="I99" i="8"/>
  <c r="H99" i="8"/>
  <c r="M99" i="8"/>
  <c r="G99" i="8"/>
  <c r="F99" i="8"/>
  <c r="N99" i="8"/>
  <c r="P99" i="8"/>
  <c r="E99" i="8"/>
  <c r="D99" i="8"/>
  <c r="K98" i="8"/>
  <c r="J98" i="8"/>
  <c r="I98" i="8"/>
  <c r="H98" i="8"/>
  <c r="G98" i="8"/>
  <c r="F98" i="8"/>
  <c r="E98" i="8"/>
  <c r="D98" i="8"/>
  <c r="K97" i="8"/>
  <c r="J97" i="8"/>
  <c r="I97" i="8"/>
  <c r="H97" i="8"/>
  <c r="G97" i="8"/>
  <c r="F97" i="8"/>
  <c r="E97" i="8"/>
  <c r="D97" i="8"/>
  <c r="K96" i="8"/>
  <c r="J96" i="8"/>
  <c r="I96" i="8"/>
  <c r="H96" i="8"/>
  <c r="G96" i="8"/>
  <c r="F96" i="8"/>
  <c r="E96" i="8"/>
  <c r="D96" i="8"/>
  <c r="K95" i="8"/>
  <c r="J95" i="8"/>
  <c r="I95" i="8"/>
  <c r="H95" i="8"/>
  <c r="G95" i="8"/>
  <c r="F95" i="8"/>
  <c r="E95" i="8"/>
  <c r="D95" i="8"/>
  <c r="K94" i="8"/>
  <c r="J94" i="8"/>
  <c r="I94" i="8"/>
  <c r="H94" i="8"/>
  <c r="M94" i="8"/>
  <c r="G94" i="8"/>
  <c r="F94" i="8"/>
  <c r="E94" i="8"/>
  <c r="D94" i="8"/>
  <c r="K93" i="8"/>
  <c r="J93" i="8"/>
  <c r="I93" i="8"/>
  <c r="H93" i="8"/>
  <c r="G93" i="8"/>
  <c r="F93" i="8"/>
  <c r="E93" i="8"/>
  <c r="D93" i="8"/>
  <c r="K92" i="8"/>
  <c r="J92" i="8"/>
  <c r="I92" i="8"/>
  <c r="H92" i="8"/>
  <c r="M92" i="8"/>
  <c r="G92" i="8"/>
  <c r="F92" i="8"/>
  <c r="E92" i="8"/>
  <c r="D92" i="8"/>
  <c r="K91" i="8"/>
  <c r="J91" i="8"/>
  <c r="I91" i="8"/>
  <c r="H91" i="8"/>
  <c r="G91" i="8"/>
  <c r="F91" i="8"/>
  <c r="E91" i="8"/>
  <c r="D91" i="8"/>
  <c r="K90" i="8"/>
  <c r="J90" i="8"/>
  <c r="I90" i="8"/>
  <c r="H90" i="8"/>
  <c r="G90" i="8"/>
  <c r="F90" i="8"/>
  <c r="E90" i="8"/>
  <c r="D90" i="8"/>
  <c r="K89" i="8"/>
  <c r="J89" i="8"/>
  <c r="I89" i="8"/>
  <c r="H89" i="8"/>
  <c r="G89" i="8"/>
  <c r="F89" i="8"/>
  <c r="E89" i="8"/>
  <c r="D89" i="8"/>
  <c r="K88" i="8"/>
  <c r="J88" i="8"/>
  <c r="I88" i="8"/>
  <c r="H88" i="8"/>
  <c r="G88" i="8"/>
  <c r="F88" i="8"/>
  <c r="E88" i="8"/>
  <c r="D88" i="8"/>
  <c r="K87" i="8"/>
  <c r="J87" i="8"/>
  <c r="I87" i="8"/>
  <c r="H87" i="8"/>
  <c r="G87" i="8"/>
  <c r="F87" i="8"/>
  <c r="E87" i="8"/>
  <c r="D87" i="8"/>
  <c r="K86" i="8"/>
  <c r="J86" i="8"/>
  <c r="I86" i="8"/>
  <c r="H86" i="8"/>
  <c r="M86" i="8"/>
  <c r="G86" i="8"/>
  <c r="F86" i="8"/>
  <c r="E86" i="8"/>
  <c r="D86" i="8"/>
  <c r="K85" i="8"/>
  <c r="J85" i="8"/>
  <c r="I85" i="8"/>
  <c r="H85" i="8"/>
  <c r="M85" i="8"/>
  <c r="G85" i="8"/>
  <c r="F85" i="8"/>
  <c r="E85" i="8"/>
  <c r="D85" i="8"/>
  <c r="K84" i="8"/>
  <c r="J84" i="8"/>
  <c r="I84" i="8"/>
  <c r="H84" i="8"/>
  <c r="G84" i="8"/>
  <c r="F84" i="8"/>
  <c r="E84" i="8"/>
  <c r="D84" i="8"/>
  <c r="K83" i="8"/>
  <c r="J83" i="8"/>
  <c r="I83" i="8"/>
  <c r="H83" i="8"/>
  <c r="G83" i="8"/>
  <c r="F83" i="8"/>
  <c r="E83" i="8"/>
  <c r="D83" i="8"/>
  <c r="K82" i="8"/>
  <c r="J82" i="8"/>
  <c r="I82" i="8"/>
  <c r="H82" i="8"/>
  <c r="G82" i="8"/>
  <c r="F82" i="8"/>
  <c r="E82" i="8"/>
  <c r="D82" i="8"/>
  <c r="K81" i="8"/>
  <c r="J81" i="8"/>
  <c r="I81" i="8"/>
  <c r="H81" i="8"/>
  <c r="M81" i="8"/>
  <c r="G81" i="8"/>
  <c r="F81" i="8"/>
  <c r="E81" i="8"/>
  <c r="D81" i="8"/>
  <c r="K80" i="8"/>
  <c r="J80" i="8"/>
  <c r="I80" i="8"/>
  <c r="H80" i="8"/>
  <c r="M80" i="8"/>
  <c r="G80" i="8"/>
  <c r="F80" i="8"/>
  <c r="N80" i="8"/>
  <c r="E80" i="8"/>
  <c r="D80" i="8"/>
  <c r="N81" i="8"/>
  <c r="K79" i="8"/>
  <c r="J79" i="8"/>
  <c r="I79" i="8"/>
  <c r="H79" i="8"/>
  <c r="G79" i="8"/>
  <c r="F79" i="8"/>
  <c r="E79" i="8"/>
  <c r="D79" i="8"/>
  <c r="K78" i="8"/>
  <c r="J78" i="8"/>
  <c r="I78" i="8"/>
  <c r="H78" i="8"/>
  <c r="G78" i="8"/>
  <c r="F78" i="8"/>
  <c r="E78" i="8"/>
  <c r="D78" i="8"/>
  <c r="K77" i="8"/>
  <c r="J77" i="8"/>
  <c r="I77" i="8"/>
  <c r="H77" i="8"/>
  <c r="G77" i="8"/>
  <c r="F77" i="8"/>
  <c r="E77" i="8"/>
  <c r="D77" i="8"/>
  <c r="K76" i="8"/>
  <c r="J76" i="8"/>
  <c r="I76" i="8"/>
  <c r="H76" i="8"/>
  <c r="M76" i="8"/>
  <c r="G76" i="8"/>
  <c r="F76" i="8"/>
  <c r="E76" i="8"/>
  <c r="D76" i="8"/>
  <c r="K75" i="8"/>
  <c r="J75" i="8"/>
  <c r="I75" i="8"/>
  <c r="H75" i="8"/>
  <c r="M75" i="8"/>
  <c r="G75" i="8"/>
  <c r="F75" i="8"/>
  <c r="E75" i="8"/>
  <c r="D75" i="8"/>
  <c r="K74" i="8"/>
  <c r="J74" i="8"/>
  <c r="I74" i="8"/>
  <c r="H74" i="8"/>
  <c r="M74" i="8"/>
  <c r="G74" i="8"/>
  <c r="F74" i="8"/>
  <c r="E74" i="8"/>
  <c r="D74" i="8"/>
  <c r="K73" i="8"/>
  <c r="J73" i="8"/>
  <c r="I73" i="8"/>
  <c r="H73" i="8"/>
  <c r="G73" i="8"/>
  <c r="F73" i="8"/>
  <c r="E73" i="8"/>
  <c r="D73" i="8"/>
  <c r="K72" i="8"/>
  <c r="J72" i="8"/>
  <c r="I72" i="8"/>
  <c r="H72" i="8"/>
  <c r="G72" i="8"/>
  <c r="F72" i="8"/>
  <c r="E72" i="8"/>
  <c r="D72" i="8"/>
  <c r="K71" i="8"/>
  <c r="J71" i="8"/>
  <c r="I71" i="8"/>
  <c r="H71" i="8"/>
  <c r="G71" i="8"/>
  <c r="F71" i="8"/>
  <c r="E71" i="8"/>
  <c r="D71" i="8"/>
  <c r="K70" i="8"/>
  <c r="J70" i="8"/>
  <c r="I70" i="8"/>
  <c r="H70" i="8"/>
  <c r="G70" i="8"/>
  <c r="F70" i="8"/>
  <c r="E70" i="8"/>
  <c r="D70" i="8"/>
  <c r="K69" i="8"/>
  <c r="J69" i="8"/>
  <c r="I69" i="8"/>
  <c r="H69" i="8"/>
  <c r="G69" i="8"/>
  <c r="F69" i="8"/>
  <c r="E69" i="8"/>
  <c r="D69" i="8"/>
  <c r="K68" i="8"/>
  <c r="J68" i="8"/>
  <c r="I68" i="8"/>
  <c r="H68" i="8"/>
  <c r="G68" i="8"/>
  <c r="F68" i="8"/>
  <c r="E68" i="8"/>
  <c r="D68" i="8"/>
  <c r="K67" i="8"/>
  <c r="J67" i="8"/>
  <c r="I67" i="8"/>
  <c r="H67" i="8"/>
  <c r="M67" i="8"/>
  <c r="G67" i="8"/>
  <c r="F67" i="8"/>
  <c r="E67" i="8"/>
  <c r="D67" i="8"/>
  <c r="K66" i="8"/>
  <c r="J66" i="8"/>
  <c r="I66" i="8"/>
  <c r="H66" i="8"/>
  <c r="G66" i="8"/>
  <c r="F66" i="8"/>
  <c r="E66" i="8"/>
  <c r="M66" i="8"/>
  <c r="D66" i="8"/>
  <c r="K65" i="8"/>
  <c r="J65" i="8"/>
  <c r="I65" i="8"/>
  <c r="H65" i="8"/>
  <c r="G65" i="8"/>
  <c r="F65" i="8"/>
  <c r="E65" i="8"/>
  <c r="D65" i="8"/>
  <c r="K64" i="8"/>
  <c r="J64" i="8"/>
  <c r="I64" i="8"/>
  <c r="H64" i="8"/>
  <c r="M64" i="8"/>
  <c r="O64" i="8"/>
  <c r="G64" i="8"/>
  <c r="F64" i="8"/>
  <c r="E64" i="8"/>
  <c r="D64" i="8"/>
  <c r="K63" i="8"/>
  <c r="J63" i="8"/>
  <c r="I63" i="8"/>
  <c r="H63" i="8"/>
  <c r="M63" i="8"/>
  <c r="O63" i="8"/>
  <c r="G63" i="8"/>
  <c r="F63" i="8"/>
  <c r="E63" i="8"/>
  <c r="D63" i="8"/>
  <c r="N63" i="8"/>
  <c r="P63" i="8"/>
  <c r="K62" i="8"/>
  <c r="J62" i="8"/>
  <c r="I62" i="8"/>
  <c r="H62" i="8"/>
  <c r="M62" i="8"/>
  <c r="O62" i="8"/>
  <c r="G62" i="8"/>
  <c r="F62" i="8"/>
  <c r="E62" i="8"/>
  <c r="D62" i="8"/>
  <c r="N62" i="8"/>
  <c r="P62" i="8"/>
  <c r="K61" i="8"/>
  <c r="J61" i="8"/>
  <c r="I61" i="8"/>
  <c r="H61" i="8"/>
  <c r="M61" i="8"/>
  <c r="O61" i="8"/>
  <c r="G61" i="8"/>
  <c r="F61" i="8"/>
  <c r="E61" i="8"/>
  <c r="D61" i="8"/>
  <c r="K60" i="8"/>
  <c r="J60" i="8"/>
  <c r="I60" i="8"/>
  <c r="H60" i="8"/>
  <c r="G60" i="8"/>
  <c r="F60" i="8"/>
  <c r="E60" i="8"/>
  <c r="D60" i="8"/>
  <c r="K59" i="8"/>
  <c r="J59" i="8"/>
  <c r="I59" i="8"/>
  <c r="H59" i="8"/>
  <c r="G59" i="8"/>
  <c r="F59" i="8"/>
  <c r="E59" i="8"/>
  <c r="D59" i="8"/>
  <c r="K58" i="8"/>
  <c r="J58" i="8"/>
  <c r="I58" i="8"/>
  <c r="H58" i="8"/>
  <c r="G58" i="8"/>
  <c r="F58" i="8"/>
  <c r="E58" i="8"/>
  <c r="D58" i="8"/>
  <c r="K57" i="8"/>
  <c r="J57" i="8"/>
  <c r="I57" i="8"/>
  <c r="H57" i="8"/>
  <c r="G57" i="8"/>
  <c r="F57" i="8"/>
  <c r="E57" i="8"/>
  <c r="D57" i="8"/>
  <c r="K56" i="8"/>
  <c r="J56" i="8"/>
  <c r="I56" i="8"/>
  <c r="H56" i="8"/>
  <c r="G56" i="8"/>
  <c r="F56" i="8"/>
  <c r="E56" i="8"/>
  <c r="D56" i="8"/>
  <c r="K55" i="8"/>
  <c r="J55" i="8"/>
  <c r="I55" i="8"/>
  <c r="H55" i="8"/>
  <c r="G55" i="8"/>
  <c r="F55" i="8"/>
  <c r="E55" i="8"/>
  <c r="D55" i="8"/>
  <c r="K54" i="8"/>
  <c r="J54" i="8"/>
  <c r="I54" i="8"/>
  <c r="H54" i="8"/>
  <c r="G54" i="8"/>
  <c r="F54" i="8"/>
  <c r="E54" i="8"/>
  <c r="D54" i="8"/>
  <c r="K53" i="8"/>
  <c r="J53" i="8"/>
  <c r="I53" i="8"/>
  <c r="H53" i="8"/>
  <c r="G53" i="8"/>
  <c r="F53" i="8"/>
  <c r="E53" i="8"/>
  <c r="D53" i="8"/>
  <c r="K52" i="8"/>
  <c r="J52" i="8"/>
  <c r="I52" i="8"/>
  <c r="H52" i="8"/>
  <c r="G52" i="8"/>
  <c r="F52" i="8"/>
  <c r="E52" i="8"/>
  <c r="D52" i="8"/>
  <c r="K51" i="8"/>
  <c r="J51" i="8"/>
  <c r="I51" i="8"/>
  <c r="H51" i="8"/>
  <c r="G51" i="8"/>
  <c r="F51" i="8"/>
  <c r="E51" i="8"/>
  <c r="D51" i="8"/>
  <c r="K50" i="8"/>
  <c r="J50" i="8"/>
  <c r="I50" i="8"/>
  <c r="H50" i="8"/>
  <c r="G50" i="8"/>
  <c r="F50" i="8"/>
  <c r="E50" i="8"/>
  <c r="D50" i="8"/>
  <c r="K49" i="8"/>
  <c r="J49" i="8"/>
  <c r="I49" i="8"/>
  <c r="H49" i="8"/>
  <c r="G49" i="8"/>
  <c r="F49" i="8"/>
  <c r="E49" i="8"/>
  <c r="D49" i="8"/>
  <c r="K48" i="8"/>
  <c r="J48" i="8"/>
  <c r="I48" i="8"/>
  <c r="H48" i="8"/>
  <c r="M48" i="8"/>
  <c r="G48" i="8"/>
  <c r="F48" i="8"/>
  <c r="E48" i="8"/>
  <c r="D48" i="8"/>
  <c r="K47" i="8"/>
  <c r="J47" i="8"/>
  <c r="I47" i="8"/>
  <c r="H47" i="8"/>
  <c r="G47" i="8"/>
  <c r="F47" i="8"/>
  <c r="E47" i="8"/>
  <c r="D47" i="8"/>
  <c r="K46" i="8"/>
  <c r="J46" i="8"/>
  <c r="I46" i="8"/>
  <c r="H46" i="8"/>
  <c r="G46" i="8"/>
  <c r="F46" i="8"/>
  <c r="E46" i="8"/>
  <c r="D46" i="8"/>
  <c r="K45" i="8"/>
  <c r="J45" i="8"/>
  <c r="I45" i="8"/>
  <c r="H45" i="8"/>
  <c r="G45" i="8"/>
  <c r="F45" i="8"/>
  <c r="E45" i="8"/>
  <c r="D45" i="8"/>
  <c r="K44" i="8"/>
  <c r="J44" i="8"/>
  <c r="I44" i="8"/>
  <c r="H44" i="8"/>
  <c r="G44" i="8"/>
  <c r="F44" i="8"/>
  <c r="E44" i="8"/>
  <c r="D44" i="8"/>
  <c r="K43" i="8"/>
  <c r="J43" i="8"/>
  <c r="I43" i="8"/>
  <c r="H43" i="8"/>
  <c r="G43" i="8"/>
  <c r="F43" i="8"/>
  <c r="E43" i="8"/>
  <c r="D43" i="8"/>
  <c r="K42" i="8"/>
  <c r="J42" i="8"/>
  <c r="I42" i="8"/>
  <c r="H42" i="8"/>
  <c r="M42" i="8"/>
  <c r="G42" i="8"/>
  <c r="F42" i="8"/>
  <c r="N42" i="8"/>
  <c r="E42" i="8"/>
  <c r="D42" i="8"/>
  <c r="M49" i="8"/>
  <c r="K41" i="8"/>
  <c r="J41" i="8"/>
  <c r="I41" i="8"/>
  <c r="H41" i="8"/>
  <c r="G41" i="8"/>
  <c r="F41" i="8"/>
  <c r="E41" i="8"/>
  <c r="D41" i="8"/>
  <c r="K40" i="8"/>
  <c r="J40" i="8"/>
  <c r="I40" i="8"/>
  <c r="H40" i="8"/>
  <c r="G40" i="8"/>
  <c r="F40" i="8"/>
  <c r="E40" i="8"/>
  <c r="D40" i="8"/>
  <c r="K39" i="8"/>
  <c r="J39" i="8"/>
  <c r="I39" i="8"/>
  <c r="H39" i="8"/>
  <c r="M39" i="8"/>
  <c r="G39" i="8"/>
  <c r="F39" i="8"/>
  <c r="E39" i="8"/>
  <c r="D39" i="8"/>
  <c r="K38" i="8"/>
  <c r="J38" i="8"/>
  <c r="I38" i="8"/>
  <c r="H38" i="8"/>
  <c r="M38" i="8"/>
  <c r="G38" i="8"/>
  <c r="F38" i="8"/>
  <c r="E38" i="8"/>
  <c r="D38" i="8"/>
  <c r="K37" i="8"/>
  <c r="J37" i="8"/>
  <c r="I37" i="8"/>
  <c r="H37" i="8"/>
  <c r="G37" i="8"/>
  <c r="F37" i="8"/>
  <c r="E37" i="8"/>
  <c r="D37" i="8"/>
  <c r="K36" i="8"/>
  <c r="J36" i="8"/>
  <c r="I36" i="8"/>
  <c r="H36" i="8"/>
  <c r="G36" i="8"/>
  <c r="F36" i="8"/>
  <c r="E36" i="8"/>
  <c r="D36" i="8"/>
  <c r="K35" i="8"/>
  <c r="J35" i="8"/>
  <c r="I35" i="8"/>
  <c r="H35" i="8"/>
  <c r="G35" i="8"/>
  <c r="F35" i="8"/>
  <c r="E35" i="8"/>
  <c r="D35" i="8"/>
  <c r="K34" i="8"/>
  <c r="J34" i="8"/>
  <c r="I34" i="8"/>
  <c r="H34" i="8"/>
  <c r="G34" i="8"/>
  <c r="F34" i="8"/>
  <c r="E34" i="8"/>
  <c r="D34" i="8"/>
  <c r="K33" i="8"/>
  <c r="J33" i="8"/>
  <c r="I33" i="8"/>
  <c r="H33" i="8"/>
  <c r="G33" i="8"/>
  <c r="F33" i="8"/>
  <c r="E33" i="8"/>
  <c r="D33" i="8"/>
  <c r="K32" i="8"/>
  <c r="J32" i="8"/>
  <c r="I32" i="8"/>
  <c r="H32" i="8"/>
  <c r="G32" i="8"/>
  <c r="F32" i="8"/>
  <c r="E32" i="8"/>
  <c r="D32" i="8"/>
  <c r="K31" i="8"/>
  <c r="J31" i="8"/>
  <c r="I31" i="8"/>
  <c r="H31" i="8"/>
  <c r="G31" i="8"/>
  <c r="F31" i="8"/>
  <c r="E31" i="8"/>
  <c r="D31" i="8"/>
  <c r="K30" i="8"/>
  <c r="J30" i="8"/>
  <c r="I30" i="8"/>
  <c r="H30" i="8"/>
  <c r="M30" i="8"/>
  <c r="G30" i="8"/>
  <c r="F30" i="8"/>
  <c r="E30" i="8"/>
  <c r="D30" i="8"/>
  <c r="K29" i="8"/>
  <c r="J29" i="8"/>
  <c r="I29" i="8"/>
  <c r="H29" i="8"/>
  <c r="G29" i="8"/>
  <c r="F29" i="8"/>
  <c r="E29" i="8"/>
  <c r="D29" i="8"/>
  <c r="K28" i="8"/>
  <c r="J28" i="8"/>
  <c r="I28" i="8"/>
  <c r="H28" i="8"/>
  <c r="G28" i="8"/>
  <c r="F28" i="8"/>
  <c r="E28" i="8"/>
  <c r="D28" i="8"/>
  <c r="K27" i="8"/>
  <c r="J27" i="8"/>
  <c r="I27" i="8"/>
  <c r="H27" i="8"/>
  <c r="G27" i="8"/>
  <c r="F27" i="8"/>
  <c r="E27" i="8"/>
  <c r="D27" i="8"/>
  <c r="K26" i="8"/>
  <c r="J26" i="8"/>
  <c r="I26" i="8"/>
  <c r="H26" i="8"/>
  <c r="G26" i="8"/>
  <c r="F26" i="8"/>
  <c r="E26" i="8"/>
  <c r="D26" i="8"/>
  <c r="K25" i="8"/>
  <c r="J25" i="8"/>
  <c r="I25" i="8"/>
  <c r="H25" i="8"/>
  <c r="G25" i="8"/>
  <c r="F25" i="8"/>
  <c r="E25" i="8"/>
  <c r="D25" i="8"/>
  <c r="K24" i="8"/>
  <c r="J24" i="8"/>
  <c r="I24" i="8"/>
  <c r="H24" i="8"/>
  <c r="G24" i="8"/>
  <c r="F24" i="8"/>
  <c r="E24" i="8"/>
  <c r="D24" i="8"/>
  <c r="N24" i="8"/>
  <c r="P24" i="8"/>
  <c r="K23" i="8"/>
  <c r="J23" i="8"/>
  <c r="I23" i="8"/>
  <c r="H23" i="8"/>
  <c r="M23" i="8"/>
  <c r="O23" i="8"/>
  <c r="G23" i="8"/>
  <c r="F23" i="8"/>
  <c r="E23" i="8"/>
  <c r="D23" i="8"/>
  <c r="N23" i="8"/>
  <c r="P23" i="8"/>
  <c r="N158" i="8"/>
  <c r="K22" i="8"/>
  <c r="J22" i="8"/>
  <c r="I22" i="8"/>
  <c r="H22" i="8"/>
  <c r="G22" i="8"/>
  <c r="F22" i="8"/>
  <c r="E22" i="8"/>
  <c r="D22" i="8"/>
  <c r="K21" i="8"/>
  <c r="J21" i="8"/>
  <c r="I21" i="8"/>
  <c r="H21" i="8"/>
  <c r="G21" i="8"/>
  <c r="F21" i="8"/>
  <c r="E21" i="8"/>
  <c r="D21" i="8"/>
  <c r="K20" i="8"/>
  <c r="J20" i="8"/>
  <c r="I20" i="8"/>
  <c r="H20" i="8"/>
  <c r="G20" i="8"/>
  <c r="F20" i="8"/>
  <c r="E20" i="8"/>
  <c r="D20" i="8"/>
  <c r="K19" i="8"/>
  <c r="J19" i="8"/>
  <c r="I19" i="8"/>
  <c r="H19" i="8"/>
  <c r="G19" i="8"/>
  <c r="F19" i="8"/>
  <c r="E19" i="8"/>
  <c r="D19" i="8"/>
  <c r="K18" i="8"/>
  <c r="J18" i="8"/>
  <c r="I18" i="8"/>
  <c r="H18" i="8"/>
  <c r="G18" i="8"/>
  <c r="F18" i="8"/>
  <c r="E18" i="8"/>
  <c r="D18" i="8"/>
  <c r="K17" i="8"/>
  <c r="J17" i="8"/>
  <c r="I17" i="8"/>
  <c r="H17" i="8"/>
  <c r="G17" i="8"/>
  <c r="G287" i="8"/>
  <c r="F17" i="8"/>
  <c r="E17" i="8"/>
  <c r="D17" i="8"/>
  <c r="K16" i="8"/>
  <c r="J16" i="8"/>
  <c r="I16" i="8"/>
  <c r="H16" i="8"/>
  <c r="G16" i="8"/>
  <c r="F16" i="8"/>
  <c r="E16" i="8"/>
  <c r="D16" i="8"/>
  <c r="K15" i="8"/>
  <c r="J15" i="8"/>
  <c r="I15" i="8"/>
  <c r="H15" i="8"/>
  <c r="G15" i="8"/>
  <c r="F15" i="8"/>
  <c r="E15" i="8"/>
  <c r="D15" i="8"/>
  <c r="K14" i="8"/>
  <c r="J14" i="8"/>
  <c r="I14" i="8"/>
  <c r="H14" i="8"/>
  <c r="G14" i="8"/>
  <c r="F14" i="8"/>
  <c r="E14" i="8"/>
  <c r="D14" i="8"/>
  <c r="K13" i="8"/>
  <c r="J13" i="8"/>
  <c r="I13" i="8"/>
  <c r="H13" i="8"/>
  <c r="G13" i="8"/>
  <c r="F13" i="8"/>
  <c r="E13" i="8"/>
  <c r="D13" i="8"/>
  <c r="K12" i="8"/>
  <c r="J12" i="8"/>
  <c r="I12" i="8"/>
  <c r="H12" i="8"/>
  <c r="G12" i="8"/>
  <c r="F12" i="8"/>
  <c r="E12" i="8"/>
  <c r="M12" i="8"/>
  <c r="D12" i="8"/>
  <c r="K11" i="8"/>
  <c r="J11" i="8"/>
  <c r="I11" i="8"/>
  <c r="H11" i="8"/>
  <c r="G11" i="8"/>
  <c r="F11" i="8"/>
  <c r="E11" i="8"/>
  <c r="D11" i="8"/>
  <c r="K10" i="8"/>
  <c r="J10" i="8"/>
  <c r="I10" i="8"/>
  <c r="H10" i="8"/>
  <c r="G10" i="8"/>
  <c r="F10" i="8"/>
  <c r="E10" i="8"/>
  <c r="D10" i="8"/>
  <c r="K9" i="8"/>
  <c r="J9" i="8"/>
  <c r="I9" i="8"/>
  <c r="H9" i="8"/>
  <c r="G9" i="8"/>
  <c r="F9" i="8"/>
  <c r="E9" i="8"/>
  <c r="D9" i="8"/>
  <c r="K8" i="8"/>
  <c r="J8" i="8"/>
  <c r="I8" i="8"/>
  <c r="H8" i="8"/>
  <c r="G8" i="8"/>
  <c r="F8" i="8"/>
  <c r="E8" i="8"/>
  <c r="D8" i="8"/>
  <c r="K7" i="8"/>
  <c r="J7" i="8"/>
  <c r="I7" i="8"/>
  <c r="H7" i="8"/>
  <c r="G7" i="8"/>
  <c r="F7" i="8"/>
  <c r="E7" i="8"/>
  <c r="D7" i="8"/>
  <c r="K6" i="8"/>
  <c r="J6" i="8"/>
  <c r="I6" i="8"/>
  <c r="H6" i="8"/>
  <c r="G6" i="8"/>
  <c r="F6" i="8"/>
  <c r="E6" i="8"/>
  <c r="D6" i="8"/>
  <c r="K5" i="8"/>
  <c r="J5" i="8"/>
  <c r="I5" i="8"/>
  <c r="H5" i="8"/>
  <c r="G5" i="8"/>
  <c r="F5" i="8"/>
  <c r="E5" i="8"/>
  <c r="M5" i="8"/>
  <c r="D5" i="8"/>
  <c r="K4" i="8"/>
  <c r="J4" i="8"/>
  <c r="I4" i="8"/>
  <c r="H4" i="8"/>
  <c r="G4" i="8"/>
  <c r="F4" i="8"/>
  <c r="N4" i="8"/>
  <c r="E4" i="8"/>
  <c r="D4" i="8"/>
  <c r="F263" i="9"/>
  <c r="I261" i="9"/>
  <c r="F253" i="9"/>
  <c r="J249" i="9"/>
  <c r="F249" i="9"/>
  <c r="D249" i="9"/>
  <c r="N121" i="9"/>
  <c r="P121" i="9"/>
  <c r="K121" i="9"/>
  <c r="J121" i="9"/>
  <c r="I121" i="9"/>
  <c r="H121" i="9"/>
  <c r="G121" i="9"/>
  <c r="F121" i="9"/>
  <c r="E121" i="9"/>
  <c r="M121" i="9"/>
  <c r="O121" i="9"/>
  <c r="D121" i="9"/>
  <c r="K120" i="9"/>
  <c r="J120" i="9"/>
  <c r="J262" i="9"/>
  <c r="I120" i="9"/>
  <c r="H120" i="9"/>
  <c r="M120" i="9"/>
  <c r="O120" i="9"/>
  <c r="G120" i="9"/>
  <c r="F120" i="9"/>
  <c r="E120" i="9"/>
  <c r="D120" i="9"/>
  <c r="K119" i="9"/>
  <c r="J119" i="9"/>
  <c r="I119" i="9"/>
  <c r="H119" i="9"/>
  <c r="M119" i="9"/>
  <c r="O119" i="9"/>
  <c r="G119" i="9"/>
  <c r="F119" i="9"/>
  <c r="E119" i="9"/>
  <c r="D119" i="9"/>
  <c r="N119" i="9"/>
  <c r="P119" i="9"/>
  <c r="K118" i="9"/>
  <c r="J118" i="9"/>
  <c r="J260" i="9"/>
  <c r="I118" i="9"/>
  <c r="H118" i="9"/>
  <c r="M118" i="9"/>
  <c r="O118" i="9"/>
  <c r="G118" i="9"/>
  <c r="F118" i="9"/>
  <c r="F122" i="9"/>
  <c r="F264" i="9"/>
  <c r="E118" i="9"/>
  <c r="D118" i="9"/>
  <c r="N117" i="9"/>
  <c r="P117" i="9"/>
  <c r="K117" i="9"/>
  <c r="J117" i="9"/>
  <c r="I117" i="9"/>
  <c r="H117" i="9"/>
  <c r="G117" i="9"/>
  <c r="F117" i="9"/>
  <c r="F259" i="9"/>
  <c r="E117" i="9"/>
  <c r="M117" i="9"/>
  <c r="O117" i="9"/>
  <c r="D117" i="9"/>
  <c r="K116" i="9"/>
  <c r="J116" i="9"/>
  <c r="J258" i="9"/>
  <c r="I116" i="9"/>
  <c r="H116" i="9"/>
  <c r="M116" i="9"/>
  <c r="O116" i="9"/>
  <c r="G116" i="9"/>
  <c r="F116" i="9"/>
  <c r="E116" i="9"/>
  <c r="D116" i="9"/>
  <c r="N116" i="9"/>
  <c r="P116" i="9"/>
  <c r="N115" i="9"/>
  <c r="P115" i="9"/>
  <c r="K115" i="9"/>
  <c r="J115" i="9"/>
  <c r="I115" i="9"/>
  <c r="H115" i="9"/>
  <c r="G115" i="9"/>
  <c r="F115" i="9"/>
  <c r="E115" i="9"/>
  <c r="M115" i="9"/>
  <c r="O115" i="9"/>
  <c r="D115" i="9"/>
  <c r="K114" i="9"/>
  <c r="J114" i="9"/>
  <c r="I114" i="9"/>
  <c r="H114" i="9"/>
  <c r="M114" i="9"/>
  <c r="O114" i="9"/>
  <c r="G114" i="9"/>
  <c r="F114" i="9"/>
  <c r="E114" i="9"/>
  <c r="D114" i="9"/>
  <c r="N114" i="9"/>
  <c r="P114" i="9"/>
  <c r="K113" i="9"/>
  <c r="J113" i="9"/>
  <c r="I113" i="9"/>
  <c r="H113" i="9"/>
  <c r="G113" i="9"/>
  <c r="F113" i="9"/>
  <c r="N113" i="9"/>
  <c r="P113" i="9"/>
  <c r="E113" i="9"/>
  <c r="M113" i="9"/>
  <c r="O113" i="9"/>
  <c r="D113" i="9"/>
  <c r="K112" i="9"/>
  <c r="J112" i="9"/>
  <c r="J254" i="9"/>
  <c r="I112" i="9"/>
  <c r="H112" i="9"/>
  <c r="M112" i="9"/>
  <c r="O112" i="9"/>
  <c r="G112" i="9"/>
  <c r="F112" i="9"/>
  <c r="E112" i="9"/>
  <c r="D112" i="9"/>
  <c r="N112" i="9"/>
  <c r="P112" i="9"/>
  <c r="K111" i="9"/>
  <c r="J111" i="9"/>
  <c r="I111" i="9"/>
  <c r="H111" i="9"/>
  <c r="M111" i="9"/>
  <c r="O111" i="9"/>
  <c r="G111" i="9"/>
  <c r="F111" i="9"/>
  <c r="E111" i="9"/>
  <c r="D111" i="9"/>
  <c r="N111" i="9"/>
  <c r="P111" i="9"/>
  <c r="K110" i="9"/>
  <c r="J110" i="9"/>
  <c r="I110" i="9"/>
  <c r="H110" i="9"/>
  <c r="M110" i="9"/>
  <c r="O110" i="9"/>
  <c r="G110" i="9"/>
  <c r="F110" i="9"/>
  <c r="E110" i="9"/>
  <c r="D110" i="9"/>
  <c r="N110" i="9"/>
  <c r="P110" i="9"/>
  <c r="K109" i="9"/>
  <c r="J109" i="9"/>
  <c r="I109" i="9"/>
  <c r="H109" i="9"/>
  <c r="G109" i="9"/>
  <c r="F109" i="9"/>
  <c r="N109" i="9"/>
  <c r="P109" i="9"/>
  <c r="E109" i="9"/>
  <c r="M109" i="9"/>
  <c r="O109" i="9"/>
  <c r="D109" i="9"/>
  <c r="N108" i="9"/>
  <c r="P108" i="9"/>
  <c r="K108" i="9"/>
  <c r="J108" i="9"/>
  <c r="J250" i="9"/>
  <c r="I108" i="9"/>
  <c r="H108" i="9"/>
  <c r="G108" i="9"/>
  <c r="F108" i="9"/>
  <c r="E108" i="9"/>
  <c r="M108" i="9"/>
  <c r="O108" i="9"/>
  <c r="D108" i="9"/>
  <c r="K107" i="9"/>
  <c r="J107" i="9"/>
  <c r="I107" i="9"/>
  <c r="H107" i="9"/>
  <c r="H122" i="9"/>
  <c r="G107" i="9"/>
  <c r="F107" i="9"/>
  <c r="E107" i="9"/>
  <c r="D107" i="9"/>
  <c r="N107" i="9"/>
  <c r="P107" i="9"/>
  <c r="K106" i="9"/>
  <c r="K122" i="9"/>
  <c r="J106" i="9"/>
  <c r="I106" i="9"/>
  <c r="H106" i="9"/>
  <c r="M106" i="9"/>
  <c r="G106" i="9"/>
  <c r="G122" i="9"/>
  <c r="F106" i="9"/>
  <c r="F248" i="9"/>
  <c r="E106" i="9"/>
  <c r="E122" i="9"/>
  <c r="D106" i="9"/>
  <c r="N105" i="9"/>
  <c r="P105" i="9"/>
  <c r="K105" i="9"/>
  <c r="J105" i="9"/>
  <c r="I105" i="9"/>
  <c r="H105" i="9"/>
  <c r="G105" i="9"/>
  <c r="F105" i="9"/>
  <c r="E105" i="9"/>
  <c r="D105" i="9"/>
  <c r="K104" i="9"/>
  <c r="J104" i="9"/>
  <c r="I104" i="9"/>
  <c r="H104" i="9"/>
  <c r="M104" i="9"/>
  <c r="O104" i="9"/>
  <c r="G104" i="9"/>
  <c r="F104" i="9"/>
  <c r="E104" i="9"/>
  <c r="D104" i="9"/>
  <c r="N104" i="9"/>
  <c r="P104" i="9"/>
  <c r="K103" i="9"/>
  <c r="J103" i="9"/>
  <c r="I103" i="9"/>
  <c r="H103" i="9"/>
  <c r="M103" i="9"/>
  <c r="O103" i="9"/>
  <c r="G103" i="9"/>
  <c r="F103" i="9"/>
  <c r="E103" i="9"/>
  <c r="D103" i="9"/>
  <c r="N103" i="9"/>
  <c r="P103" i="9"/>
  <c r="K102" i="9"/>
  <c r="J102" i="9"/>
  <c r="J261" i="9"/>
  <c r="I102" i="9"/>
  <c r="H102" i="9"/>
  <c r="M102" i="9"/>
  <c r="O102" i="9"/>
  <c r="G102" i="9"/>
  <c r="F102" i="9"/>
  <c r="F261" i="9"/>
  <c r="E102" i="9"/>
  <c r="D102" i="9"/>
  <c r="N101" i="9"/>
  <c r="P101" i="9"/>
  <c r="K101" i="9"/>
  <c r="J101" i="9"/>
  <c r="I101" i="9"/>
  <c r="H101" i="9"/>
  <c r="G101" i="9"/>
  <c r="F101" i="9"/>
  <c r="E101" i="9"/>
  <c r="M101" i="9"/>
  <c r="O101" i="9"/>
  <c r="D101" i="9"/>
  <c r="K100" i="9"/>
  <c r="J100" i="9"/>
  <c r="I100" i="9"/>
  <c r="H100" i="9"/>
  <c r="M100" i="9"/>
  <c r="O100" i="9"/>
  <c r="G100" i="9"/>
  <c r="F100" i="9"/>
  <c r="E100" i="9"/>
  <c r="D100" i="9"/>
  <c r="N100" i="9"/>
  <c r="P100" i="9"/>
  <c r="N99" i="9"/>
  <c r="P99" i="9"/>
  <c r="K99" i="9"/>
  <c r="J99" i="9"/>
  <c r="I99" i="9"/>
  <c r="H99" i="9"/>
  <c r="G99" i="9"/>
  <c r="F99" i="9"/>
  <c r="E99" i="9"/>
  <c r="M99" i="9"/>
  <c r="O99" i="9"/>
  <c r="D99" i="9"/>
  <c r="K98" i="9"/>
  <c r="J98" i="9"/>
  <c r="J257" i="9"/>
  <c r="I98" i="9"/>
  <c r="H98" i="9"/>
  <c r="M98" i="9"/>
  <c r="O98" i="9"/>
  <c r="G98" i="9"/>
  <c r="F98" i="9"/>
  <c r="F257" i="9"/>
  <c r="E98" i="9"/>
  <c r="D98" i="9"/>
  <c r="N98" i="9"/>
  <c r="P98" i="9"/>
  <c r="K97" i="9"/>
  <c r="J97" i="9"/>
  <c r="J256" i="9"/>
  <c r="I97" i="9"/>
  <c r="H97" i="9"/>
  <c r="G97" i="9"/>
  <c r="F97" i="9"/>
  <c r="N97" i="9"/>
  <c r="P97" i="9"/>
  <c r="E97" i="9"/>
  <c r="M97" i="9"/>
  <c r="O97" i="9"/>
  <c r="D97" i="9"/>
  <c r="K96" i="9"/>
  <c r="J96" i="9"/>
  <c r="I96" i="9"/>
  <c r="H96" i="9"/>
  <c r="M96" i="9"/>
  <c r="O96" i="9"/>
  <c r="G96" i="9"/>
  <c r="F96" i="9"/>
  <c r="F255" i="9"/>
  <c r="E96" i="9"/>
  <c r="D96" i="9"/>
  <c r="N96" i="9"/>
  <c r="P96" i="9"/>
  <c r="K95" i="9"/>
  <c r="J95" i="9"/>
  <c r="I95" i="9"/>
  <c r="H95" i="9"/>
  <c r="M95" i="9"/>
  <c r="O95" i="9"/>
  <c r="G95" i="9"/>
  <c r="F95" i="9"/>
  <c r="E95" i="9"/>
  <c r="D95" i="9"/>
  <c r="N95" i="9"/>
  <c r="P95" i="9"/>
  <c r="K94" i="9"/>
  <c r="J94" i="9"/>
  <c r="J253" i="9"/>
  <c r="I94" i="9"/>
  <c r="H94" i="9"/>
  <c r="M94" i="9"/>
  <c r="O94" i="9"/>
  <c r="G94" i="9"/>
  <c r="F94" i="9"/>
  <c r="E94" i="9"/>
  <c r="D94" i="9"/>
  <c r="N94" i="9"/>
  <c r="P94" i="9"/>
  <c r="K93" i="9"/>
  <c r="J93" i="9"/>
  <c r="J252" i="9"/>
  <c r="I93" i="9"/>
  <c r="H93" i="9"/>
  <c r="G93" i="9"/>
  <c r="F93" i="9"/>
  <c r="E93" i="9"/>
  <c r="M93" i="9"/>
  <c r="O93" i="9"/>
  <c r="D93" i="9"/>
  <c r="N92" i="9"/>
  <c r="P92" i="9"/>
  <c r="K92" i="9"/>
  <c r="J92" i="9"/>
  <c r="I92" i="9"/>
  <c r="H92" i="9"/>
  <c r="G92" i="9"/>
  <c r="F92" i="9"/>
  <c r="F251" i="9"/>
  <c r="E92" i="9"/>
  <c r="M92" i="9"/>
  <c r="O92" i="9"/>
  <c r="D92" i="9"/>
  <c r="K91" i="9"/>
  <c r="J91" i="9"/>
  <c r="I91" i="9"/>
  <c r="H91" i="9"/>
  <c r="M91" i="9"/>
  <c r="O91" i="9"/>
  <c r="G91" i="9"/>
  <c r="F91" i="9"/>
  <c r="E91" i="9"/>
  <c r="D91" i="9"/>
  <c r="N91" i="9"/>
  <c r="P91" i="9"/>
  <c r="K90" i="9"/>
  <c r="J90" i="9"/>
  <c r="I90" i="9"/>
  <c r="H90" i="9"/>
  <c r="M90" i="9"/>
  <c r="O90" i="9"/>
  <c r="G90" i="9"/>
  <c r="F90" i="9"/>
  <c r="E90" i="9"/>
  <c r="D90" i="9"/>
  <c r="N90" i="9"/>
  <c r="P90" i="9"/>
  <c r="N89" i="9"/>
  <c r="P89" i="9"/>
  <c r="K89" i="9"/>
  <c r="J89" i="9"/>
  <c r="I89" i="9"/>
  <c r="H89" i="9"/>
  <c r="G89" i="9"/>
  <c r="F89" i="9"/>
  <c r="E89" i="9"/>
  <c r="M89" i="9"/>
  <c r="D89" i="9"/>
  <c r="K88" i="9"/>
  <c r="J88" i="9"/>
  <c r="I88" i="9"/>
  <c r="H88" i="9"/>
  <c r="G88" i="9"/>
  <c r="F88" i="9"/>
  <c r="E88" i="9"/>
  <c r="D88" i="9"/>
  <c r="N88" i="9"/>
  <c r="P88" i="9"/>
  <c r="K87" i="9"/>
  <c r="J87" i="9"/>
  <c r="I87" i="9"/>
  <c r="H87" i="9"/>
  <c r="M87" i="9"/>
  <c r="G87" i="9"/>
  <c r="F87" i="9"/>
  <c r="E87" i="9"/>
  <c r="D87" i="9"/>
  <c r="K86" i="9"/>
  <c r="J86" i="9"/>
  <c r="I86" i="9"/>
  <c r="H86" i="9"/>
  <c r="M86" i="9"/>
  <c r="O86" i="9"/>
  <c r="G86" i="9"/>
  <c r="F86" i="9"/>
  <c r="E86" i="9"/>
  <c r="D86" i="9"/>
  <c r="N86" i="9"/>
  <c r="P86" i="9"/>
  <c r="N85" i="9"/>
  <c r="P85" i="9"/>
  <c r="K85" i="9"/>
  <c r="J85" i="9"/>
  <c r="I85" i="9"/>
  <c r="H85" i="9"/>
  <c r="G85" i="9"/>
  <c r="F85" i="9"/>
  <c r="E85" i="9"/>
  <c r="M85" i="9"/>
  <c r="O85" i="9"/>
  <c r="D85" i="9"/>
  <c r="K84" i="9"/>
  <c r="J84" i="9"/>
  <c r="I84" i="9"/>
  <c r="H84" i="9"/>
  <c r="M84" i="9"/>
  <c r="O84" i="9"/>
  <c r="G84" i="9"/>
  <c r="F84" i="9"/>
  <c r="E84" i="9"/>
  <c r="D84" i="9"/>
  <c r="N84" i="9"/>
  <c r="P84" i="9"/>
  <c r="K83" i="9"/>
  <c r="J83" i="9"/>
  <c r="I83" i="9"/>
  <c r="H83" i="9"/>
  <c r="M83" i="9"/>
  <c r="O83" i="9"/>
  <c r="G83" i="9"/>
  <c r="F83" i="9"/>
  <c r="E83" i="9"/>
  <c r="D83" i="9"/>
  <c r="N83" i="9"/>
  <c r="P83" i="9"/>
  <c r="K82" i="9"/>
  <c r="J82" i="9"/>
  <c r="I82" i="9"/>
  <c r="H82" i="9"/>
  <c r="M82" i="9"/>
  <c r="O82" i="9"/>
  <c r="G82" i="9"/>
  <c r="F82" i="9"/>
  <c r="E82" i="9"/>
  <c r="D82" i="9"/>
  <c r="N82" i="9"/>
  <c r="P82" i="9"/>
  <c r="N81" i="9"/>
  <c r="P81" i="9"/>
  <c r="K81" i="9"/>
  <c r="J81" i="9"/>
  <c r="I81" i="9"/>
  <c r="H81" i="9"/>
  <c r="G81" i="9"/>
  <c r="F81" i="9"/>
  <c r="E81" i="9"/>
  <c r="M81" i="9"/>
  <c r="O81" i="9"/>
  <c r="D81" i="9"/>
  <c r="K80" i="9"/>
  <c r="J80" i="9"/>
  <c r="I80" i="9"/>
  <c r="H80" i="9"/>
  <c r="M80" i="9"/>
  <c r="O80" i="9"/>
  <c r="G80" i="9"/>
  <c r="F80" i="9"/>
  <c r="E80" i="9"/>
  <c r="D80" i="9"/>
  <c r="N80" i="9"/>
  <c r="P80" i="9"/>
  <c r="K79" i="9"/>
  <c r="J79" i="9"/>
  <c r="I79" i="9"/>
  <c r="H79" i="9"/>
  <c r="M79" i="9"/>
  <c r="G79" i="9"/>
  <c r="F79" i="9"/>
  <c r="E79" i="9"/>
  <c r="D79" i="9"/>
  <c r="K78" i="9"/>
  <c r="J78" i="9"/>
  <c r="I78" i="9"/>
  <c r="H78" i="9"/>
  <c r="M78" i="9"/>
  <c r="O78" i="9"/>
  <c r="G78" i="9"/>
  <c r="F78" i="9"/>
  <c r="E78" i="9"/>
  <c r="D78" i="9"/>
  <c r="N78" i="9"/>
  <c r="P78" i="9"/>
  <c r="N77" i="9"/>
  <c r="P77" i="9"/>
  <c r="K77" i="9"/>
  <c r="J77" i="9"/>
  <c r="I77" i="9"/>
  <c r="H77" i="9"/>
  <c r="G77" i="9"/>
  <c r="F77" i="9"/>
  <c r="E77" i="9"/>
  <c r="M77" i="9"/>
  <c r="O77" i="9"/>
  <c r="D77" i="9"/>
  <c r="K76" i="9"/>
  <c r="J76" i="9"/>
  <c r="I76" i="9"/>
  <c r="H76" i="9"/>
  <c r="M76" i="9"/>
  <c r="O76" i="9"/>
  <c r="G76" i="9"/>
  <c r="F76" i="9"/>
  <c r="E76" i="9"/>
  <c r="D76" i="9"/>
  <c r="N76" i="9"/>
  <c r="P76" i="9"/>
  <c r="K75" i="9"/>
  <c r="J75" i="9"/>
  <c r="I75" i="9"/>
  <c r="H75" i="9"/>
  <c r="M75" i="9"/>
  <c r="O75" i="9"/>
  <c r="G75" i="9"/>
  <c r="F75" i="9"/>
  <c r="E75" i="9"/>
  <c r="D75" i="9"/>
  <c r="N75" i="9"/>
  <c r="P75" i="9"/>
  <c r="K74" i="9"/>
  <c r="J74" i="9"/>
  <c r="I74" i="9"/>
  <c r="H74" i="9"/>
  <c r="M74" i="9"/>
  <c r="O74" i="9"/>
  <c r="G74" i="9"/>
  <c r="F74" i="9"/>
  <c r="E74" i="9"/>
  <c r="D74" i="9"/>
  <c r="N74" i="9"/>
  <c r="P74" i="9"/>
  <c r="N73" i="9"/>
  <c r="P73" i="9"/>
  <c r="K73" i="9"/>
  <c r="J73" i="9"/>
  <c r="I73" i="9"/>
  <c r="H73" i="9"/>
  <c r="G73" i="9"/>
  <c r="F73" i="9"/>
  <c r="E73" i="9"/>
  <c r="M73" i="9"/>
  <c r="O73" i="9"/>
  <c r="D73" i="9"/>
  <c r="K72" i="9"/>
  <c r="J72" i="9"/>
  <c r="I72" i="9"/>
  <c r="H72" i="9"/>
  <c r="H248" i="9"/>
  <c r="G72" i="9"/>
  <c r="F72" i="9"/>
  <c r="E72" i="9"/>
  <c r="D72" i="9"/>
  <c r="N72" i="9"/>
  <c r="P72" i="9"/>
  <c r="K71" i="9"/>
  <c r="J71" i="9"/>
  <c r="I71" i="9"/>
  <c r="H71" i="9"/>
  <c r="G71" i="9"/>
  <c r="F71" i="9"/>
  <c r="E71" i="9"/>
  <c r="D71" i="9"/>
  <c r="K70" i="9"/>
  <c r="J70" i="9"/>
  <c r="I70" i="9"/>
  <c r="H70" i="9"/>
  <c r="M70" i="9"/>
  <c r="O70" i="9"/>
  <c r="G70" i="9"/>
  <c r="F70" i="9"/>
  <c r="E70" i="9"/>
  <c r="D70" i="9"/>
  <c r="N70" i="9"/>
  <c r="P70" i="9"/>
  <c r="N69" i="9"/>
  <c r="P69" i="9"/>
  <c r="K69" i="9"/>
  <c r="J69" i="9"/>
  <c r="I69" i="9"/>
  <c r="H69" i="9"/>
  <c r="G69" i="9"/>
  <c r="F69" i="9"/>
  <c r="E69" i="9"/>
  <c r="M69" i="9"/>
  <c r="O69" i="9"/>
  <c r="D69" i="9"/>
  <c r="K68" i="9"/>
  <c r="J68" i="9"/>
  <c r="I68" i="9"/>
  <c r="H68" i="9"/>
  <c r="M68" i="9"/>
  <c r="O68" i="9"/>
  <c r="G68" i="9"/>
  <c r="F68" i="9"/>
  <c r="E68" i="9"/>
  <c r="D68" i="9"/>
  <c r="N68" i="9"/>
  <c r="P68" i="9"/>
  <c r="K67" i="9"/>
  <c r="J67" i="9"/>
  <c r="I67" i="9"/>
  <c r="H67" i="9"/>
  <c r="M67" i="9"/>
  <c r="O67" i="9"/>
  <c r="G67" i="9"/>
  <c r="F67" i="9"/>
  <c r="E67" i="9"/>
  <c r="D67" i="9"/>
  <c r="N67" i="9"/>
  <c r="P67" i="9"/>
  <c r="K66" i="9"/>
  <c r="J66" i="9"/>
  <c r="I66" i="9"/>
  <c r="H66" i="9"/>
  <c r="M66" i="9"/>
  <c r="O66" i="9"/>
  <c r="G66" i="9"/>
  <c r="F66" i="9"/>
  <c r="E66" i="9"/>
  <c r="D66" i="9"/>
  <c r="N66" i="9"/>
  <c r="P66" i="9"/>
  <c r="N65" i="9"/>
  <c r="P65" i="9"/>
  <c r="K65" i="9"/>
  <c r="J65" i="9"/>
  <c r="I65" i="9"/>
  <c r="H65" i="9"/>
  <c r="G65" i="9"/>
  <c r="F65" i="9"/>
  <c r="E65" i="9"/>
  <c r="M65" i="9"/>
  <c r="O65" i="9"/>
  <c r="D65" i="9"/>
  <c r="K64" i="9"/>
  <c r="J64" i="9"/>
  <c r="I64" i="9"/>
  <c r="H64" i="9"/>
  <c r="M64" i="9"/>
  <c r="O64" i="9"/>
  <c r="G64" i="9"/>
  <c r="F64" i="9"/>
  <c r="E64" i="9"/>
  <c r="D64" i="9"/>
  <c r="N64" i="9"/>
  <c r="P64" i="9"/>
  <c r="K63" i="9"/>
  <c r="J63" i="9"/>
  <c r="I63" i="9"/>
  <c r="H63" i="9"/>
  <c r="M63" i="9"/>
  <c r="G63" i="9"/>
  <c r="F63" i="9"/>
  <c r="E63" i="9"/>
  <c r="D63" i="9"/>
  <c r="K62" i="9"/>
  <c r="J62" i="9"/>
  <c r="I62" i="9"/>
  <c r="H62" i="9"/>
  <c r="M62" i="9"/>
  <c r="O62" i="9"/>
  <c r="G62" i="9"/>
  <c r="F62" i="9"/>
  <c r="E62" i="9"/>
  <c r="D62" i="9"/>
  <c r="N62" i="9"/>
  <c r="P62" i="9"/>
  <c r="N61" i="9"/>
  <c r="P61" i="9"/>
  <c r="K61" i="9"/>
  <c r="J61" i="9"/>
  <c r="I61" i="9"/>
  <c r="H61" i="9"/>
  <c r="G61" i="9"/>
  <c r="F61" i="9"/>
  <c r="E61" i="9"/>
  <c r="M61" i="9"/>
  <c r="O61" i="9"/>
  <c r="D61" i="9"/>
  <c r="K60" i="9"/>
  <c r="J60" i="9"/>
  <c r="I60" i="9"/>
  <c r="H60" i="9"/>
  <c r="M60" i="9"/>
  <c r="O60" i="9"/>
  <c r="G60" i="9"/>
  <c r="F60" i="9"/>
  <c r="E60" i="9"/>
  <c r="D60" i="9"/>
  <c r="N60" i="9"/>
  <c r="P60" i="9"/>
  <c r="K59" i="9"/>
  <c r="J59" i="9"/>
  <c r="I59" i="9"/>
  <c r="H59" i="9"/>
  <c r="M59" i="9"/>
  <c r="O59" i="9"/>
  <c r="G59" i="9"/>
  <c r="F59" i="9"/>
  <c r="E59" i="9"/>
  <c r="D59" i="9"/>
  <c r="N59" i="9"/>
  <c r="P59" i="9"/>
  <c r="K58" i="9"/>
  <c r="J58" i="9"/>
  <c r="I58" i="9"/>
  <c r="H58" i="9"/>
  <c r="M58" i="9"/>
  <c r="O58" i="9"/>
  <c r="G58" i="9"/>
  <c r="F58" i="9"/>
  <c r="E58" i="9"/>
  <c r="D58" i="9"/>
  <c r="N58" i="9"/>
  <c r="P58" i="9"/>
  <c r="N57" i="9"/>
  <c r="P57" i="9"/>
  <c r="K57" i="9"/>
  <c r="J57" i="9"/>
  <c r="I57" i="9"/>
  <c r="H57" i="9"/>
  <c r="G57" i="9"/>
  <c r="F57" i="9"/>
  <c r="E57" i="9"/>
  <c r="M57" i="9"/>
  <c r="O57" i="9"/>
  <c r="D57" i="9"/>
  <c r="K56" i="9"/>
  <c r="J56" i="9"/>
  <c r="I56" i="9"/>
  <c r="H56" i="9"/>
  <c r="M56" i="9"/>
  <c r="O56" i="9"/>
  <c r="G56" i="9"/>
  <c r="F56" i="9"/>
  <c r="E56" i="9"/>
  <c r="D56" i="9"/>
  <c r="N56" i="9"/>
  <c r="P56" i="9"/>
  <c r="K55" i="9"/>
  <c r="J55" i="9"/>
  <c r="I55" i="9"/>
  <c r="H55" i="9"/>
  <c r="M55" i="9"/>
  <c r="G55" i="9"/>
  <c r="F55" i="9"/>
  <c r="E55" i="9"/>
  <c r="D55" i="9"/>
  <c r="K54" i="9"/>
  <c r="J54" i="9"/>
  <c r="I54" i="9"/>
  <c r="H54" i="9"/>
  <c r="G54" i="9"/>
  <c r="F54" i="9"/>
  <c r="E54" i="9"/>
  <c r="D54" i="9"/>
  <c r="N54" i="9"/>
  <c r="P54" i="9"/>
  <c r="N53" i="9"/>
  <c r="P53" i="9"/>
  <c r="K53" i="9"/>
  <c r="J53" i="9"/>
  <c r="I53" i="9"/>
  <c r="H53" i="9"/>
  <c r="G53" i="9"/>
  <c r="F53" i="9"/>
  <c r="E53" i="9"/>
  <c r="M53" i="9"/>
  <c r="O53" i="9"/>
  <c r="D53" i="9"/>
  <c r="K52" i="9"/>
  <c r="J52" i="9"/>
  <c r="I52" i="9"/>
  <c r="H52" i="9"/>
  <c r="H262" i="9"/>
  <c r="G52" i="9"/>
  <c r="F52" i="9"/>
  <c r="E52" i="9"/>
  <c r="D52" i="9"/>
  <c r="N52" i="9"/>
  <c r="P52" i="9"/>
  <c r="K51" i="9"/>
  <c r="J51" i="9"/>
  <c r="I51" i="9"/>
  <c r="H51" i="9"/>
  <c r="M51" i="9"/>
  <c r="O51" i="9"/>
  <c r="G51" i="9"/>
  <c r="F51" i="9"/>
  <c r="E51" i="9"/>
  <c r="D51" i="9"/>
  <c r="N51" i="9"/>
  <c r="P51" i="9"/>
  <c r="K50" i="9"/>
  <c r="J50" i="9"/>
  <c r="I50" i="9"/>
  <c r="H50" i="9"/>
  <c r="M50" i="9"/>
  <c r="O50" i="9"/>
  <c r="G50" i="9"/>
  <c r="F50" i="9"/>
  <c r="E50" i="9"/>
  <c r="D50" i="9"/>
  <c r="N50" i="9"/>
  <c r="P50" i="9"/>
  <c r="N49" i="9"/>
  <c r="P49" i="9"/>
  <c r="K49" i="9"/>
  <c r="J49" i="9"/>
  <c r="I49" i="9"/>
  <c r="H49" i="9"/>
  <c r="G49" i="9"/>
  <c r="F49" i="9"/>
  <c r="E49" i="9"/>
  <c r="M49" i="9"/>
  <c r="O49" i="9"/>
  <c r="D49" i="9"/>
  <c r="K48" i="9"/>
  <c r="J48" i="9"/>
  <c r="I48" i="9"/>
  <c r="H48" i="9"/>
  <c r="M48" i="9"/>
  <c r="O48" i="9"/>
  <c r="G48" i="9"/>
  <c r="F48" i="9"/>
  <c r="E48" i="9"/>
  <c r="D48" i="9"/>
  <c r="N48" i="9"/>
  <c r="P48" i="9"/>
  <c r="K47" i="9"/>
  <c r="J47" i="9"/>
  <c r="I47" i="9"/>
  <c r="H47" i="9"/>
  <c r="M47" i="9"/>
  <c r="G47" i="9"/>
  <c r="F47" i="9"/>
  <c r="E47" i="9"/>
  <c r="D47" i="9"/>
  <c r="K46" i="9"/>
  <c r="J46" i="9"/>
  <c r="I46" i="9"/>
  <c r="H46" i="9"/>
  <c r="M46" i="9"/>
  <c r="O46" i="9"/>
  <c r="G46" i="9"/>
  <c r="F46" i="9"/>
  <c r="E46" i="9"/>
  <c r="D46" i="9"/>
  <c r="N46" i="9"/>
  <c r="P46" i="9"/>
  <c r="N45" i="9"/>
  <c r="P45" i="9"/>
  <c r="K45" i="9"/>
  <c r="J45" i="9"/>
  <c r="I45" i="9"/>
  <c r="I255" i="9"/>
  <c r="H45" i="9"/>
  <c r="G45" i="9"/>
  <c r="F45" i="9"/>
  <c r="E45" i="9"/>
  <c r="M45" i="9"/>
  <c r="O45" i="9"/>
  <c r="D45" i="9"/>
  <c r="K44" i="9"/>
  <c r="J44" i="9"/>
  <c r="I44" i="9"/>
  <c r="H44" i="9"/>
  <c r="H254" i="9"/>
  <c r="G44" i="9"/>
  <c r="F44" i="9"/>
  <c r="E44" i="9"/>
  <c r="D44" i="9"/>
  <c r="N44" i="9"/>
  <c r="P44" i="9"/>
  <c r="K43" i="9"/>
  <c r="J43" i="9"/>
  <c r="I43" i="9"/>
  <c r="H43" i="9"/>
  <c r="M43" i="9"/>
  <c r="O43" i="9"/>
  <c r="G43" i="9"/>
  <c r="F43" i="9"/>
  <c r="E43" i="9"/>
  <c r="D43" i="9"/>
  <c r="N43" i="9"/>
  <c r="P43" i="9"/>
  <c r="K42" i="9"/>
  <c r="J42" i="9"/>
  <c r="I42" i="9"/>
  <c r="H42" i="9"/>
  <c r="M42" i="9"/>
  <c r="O42" i="9"/>
  <c r="G42" i="9"/>
  <c r="F42" i="9"/>
  <c r="E42" i="9"/>
  <c r="D42" i="9"/>
  <c r="N42" i="9"/>
  <c r="P42" i="9"/>
  <c r="N41" i="9"/>
  <c r="P41" i="9"/>
  <c r="K41" i="9"/>
  <c r="J41" i="9"/>
  <c r="I41" i="9"/>
  <c r="H41" i="9"/>
  <c r="G41" i="9"/>
  <c r="F41" i="9"/>
  <c r="E41" i="9"/>
  <c r="M41" i="9"/>
  <c r="O41" i="9"/>
  <c r="D41" i="9"/>
  <c r="K40" i="9"/>
  <c r="J40" i="9"/>
  <c r="I40" i="9"/>
  <c r="H40" i="9"/>
  <c r="M40" i="9"/>
  <c r="O40" i="9"/>
  <c r="G40" i="9"/>
  <c r="F40" i="9"/>
  <c r="E40" i="9"/>
  <c r="D40" i="9"/>
  <c r="N40" i="9"/>
  <c r="P40" i="9"/>
  <c r="K39" i="9"/>
  <c r="J39" i="9"/>
  <c r="I39" i="9"/>
  <c r="H39" i="9"/>
  <c r="M39" i="9"/>
  <c r="G39" i="9"/>
  <c r="F39" i="9"/>
  <c r="E39" i="9"/>
  <c r="D39" i="9"/>
  <c r="K38" i="9"/>
  <c r="J38" i="9"/>
  <c r="I38" i="9"/>
  <c r="H38" i="9"/>
  <c r="M38" i="9"/>
  <c r="G38" i="9"/>
  <c r="F38" i="9"/>
  <c r="E38" i="9"/>
  <c r="D38" i="9"/>
  <c r="N38" i="9"/>
  <c r="P38" i="9"/>
  <c r="N37" i="9"/>
  <c r="P37" i="9"/>
  <c r="K37" i="9"/>
  <c r="J37" i="9"/>
  <c r="I37" i="9"/>
  <c r="H37" i="9"/>
  <c r="G37" i="9"/>
  <c r="F37" i="9"/>
  <c r="E37" i="9"/>
  <c r="D37" i="9"/>
  <c r="K36" i="9"/>
  <c r="J36" i="9"/>
  <c r="I36" i="9"/>
  <c r="H36" i="9"/>
  <c r="M36" i="9"/>
  <c r="O36" i="9"/>
  <c r="G36" i="9"/>
  <c r="F36" i="9"/>
  <c r="E36" i="9"/>
  <c r="D36" i="9"/>
  <c r="N36" i="9"/>
  <c r="P36" i="9"/>
  <c r="K35" i="9"/>
  <c r="J35" i="9"/>
  <c r="I35" i="9"/>
  <c r="H35" i="9"/>
  <c r="M35" i="9"/>
  <c r="O35" i="9"/>
  <c r="G35" i="9"/>
  <c r="F35" i="9"/>
  <c r="E35" i="9"/>
  <c r="D35" i="9"/>
  <c r="N35" i="9"/>
  <c r="P35" i="9"/>
  <c r="K34" i="9"/>
  <c r="J34" i="9"/>
  <c r="I34" i="9"/>
  <c r="H34" i="9"/>
  <c r="M34" i="9"/>
  <c r="O34" i="9"/>
  <c r="G34" i="9"/>
  <c r="F34" i="9"/>
  <c r="E34" i="9"/>
  <c r="D34" i="9"/>
  <c r="N34" i="9"/>
  <c r="P34" i="9"/>
  <c r="N33" i="9"/>
  <c r="P33" i="9"/>
  <c r="K33" i="9"/>
  <c r="J33" i="9"/>
  <c r="I33" i="9"/>
  <c r="H33" i="9"/>
  <c r="G33" i="9"/>
  <c r="F33" i="9"/>
  <c r="E33" i="9"/>
  <c r="M33" i="9"/>
  <c r="O33" i="9"/>
  <c r="D33" i="9"/>
  <c r="K32" i="9"/>
  <c r="J32" i="9"/>
  <c r="I32" i="9"/>
  <c r="H32" i="9"/>
  <c r="M32" i="9"/>
  <c r="O32" i="9"/>
  <c r="G32" i="9"/>
  <c r="F32" i="9"/>
  <c r="E32" i="9"/>
  <c r="D32" i="9"/>
  <c r="N32" i="9"/>
  <c r="P32" i="9"/>
  <c r="K31" i="9"/>
  <c r="J31" i="9"/>
  <c r="I31" i="9"/>
  <c r="H31" i="9"/>
  <c r="M31" i="9"/>
  <c r="G31" i="9"/>
  <c r="F31" i="9"/>
  <c r="E31" i="9"/>
  <c r="D31" i="9"/>
  <c r="K30" i="9"/>
  <c r="J30" i="9"/>
  <c r="I30" i="9"/>
  <c r="H30" i="9"/>
  <c r="M30" i="9"/>
  <c r="O30" i="9"/>
  <c r="G30" i="9"/>
  <c r="F30" i="9"/>
  <c r="E30" i="9"/>
  <c r="D30" i="9"/>
  <c r="N30" i="9"/>
  <c r="P30" i="9"/>
  <c r="N29" i="9"/>
  <c r="P29" i="9"/>
  <c r="K29" i="9"/>
  <c r="J29" i="9"/>
  <c r="I29" i="9"/>
  <c r="H29" i="9"/>
  <c r="G29" i="9"/>
  <c r="F29" i="9"/>
  <c r="E29" i="9"/>
  <c r="M29" i="9"/>
  <c r="O29" i="9"/>
  <c r="D29" i="9"/>
  <c r="K28" i="9"/>
  <c r="J28" i="9"/>
  <c r="I28" i="9"/>
  <c r="H28" i="9"/>
  <c r="M28" i="9"/>
  <c r="O28" i="9"/>
  <c r="G28" i="9"/>
  <c r="F28" i="9"/>
  <c r="E28" i="9"/>
  <c r="D28" i="9"/>
  <c r="N28" i="9"/>
  <c r="P28" i="9"/>
  <c r="K27" i="9"/>
  <c r="J27" i="9"/>
  <c r="I27" i="9"/>
  <c r="H27" i="9"/>
  <c r="M27" i="9"/>
  <c r="O27" i="9"/>
  <c r="G27" i="9"/>
  <c r="F27" i="9"/>
  <c r="E27" i="9"/>
  <c r="D27" i="9"/>
  <c r="N27" i="9"/>
  <c r="P27" i="9"/>
  <c r="K26" i="9"/>
  <c r="J26" i="9"/>
  <c r="I26" i="9"/>
  <c r="H26" i="9"/>
  <c r="M26" i="9"/>
  <c r="O26" i="9"/>
  <c r="G26" i="9"/>
  <c r="F26" i="9"/>
  <c r="E26" i="9"/>
  <c r="D26" i="9"/>
  <c r="N26" i="9"/>
  <c r="P26" i="9"/>
  <c r="N25" i="9"/>
  <c r="P25" i="9"/>
  <c r="K25" i="9"/>
  <c r="J25" i="9"/>
  <c r="I25" i="9"/>
  <c r="H25" i="9"/>
  <c r="G25" i="9"/>
  <c r="F25" i="9"/>
  <c r="E25" i="9"/>
  <c r="M25" i="9"/>
  <c r="O25" i="9"/>
  <c r="D25" i="9"/>
  <c r="K24" i="9"/>
  <c r="J24" i="9"/>
  <c r="I24" i="9"/>
  <c r="H24" i="9"/>
  <c r="M24" i="9"/>
  <c r="O24" i="9"/>
  <c r="G24" i="9"/>
  <c r="F24" i="9"/>
  <c r="E24" i="9"/>
  <c r="D24" i="9"/>
  <c r="N24" i="9"/>
  <c r="P24" i="9"/>
  <c r="K23" i="9"/>
  <c r="J23" i="9"/>
  <c r="I23" i="9"/>
  <c r="I250" i="9"/>
  <c r="H23" i="9"/>
  <c r="H250" i="9"/>
  <c r="G23" i="9"/>
  <c r="F23" i="9"/>
  <c r="E23" i="9"/>
  <c r="D23" i="9"/>
  <c r="K22" i="9"/>
  <c r="J22" i="9"/>
  <c r="I22" i="9"/>
  <c r="H22" i="9"/>
  <c r="M22" i="9"/>
  <c r="O22" i="9"/>
  <c r="G22" i="9"/>
  <c r="F22" i="9"/>
  <c r="E22" i="9"/>
  <c r="D22" i="9"/>
  <c r="N22" i="9"/>
  <c r="P22" i="9"/>
  <c r="N21" i="9"/>
  <c r="P21" i="9"/>
  <c r="K21" i="9"/>
  <c r="J21" i="9"/>
  <c r="I21" i="9"/>
  <c r="H21" i="9"/>
  <c r="G21" i="9"/>
  <c r="F21" i="9"/>
  <c r="E21" i="9"/>
  <c r="D21" i="9"/>
  <c r="K20" i="9"/>
  <c r="J20" i="9"/>
  <c r="I20" i="9"/>
  <c r="H20" i="9"/>
  <c r="H264" i="9"/>
  <c r="G20" i="9"/>
  <c r="F20" i="9"/>
  <c r="E20" i="9"/>
  <c r="E264" i="9"/>
  <c r="D20" i="9"/>
  <c r="K19" i="9"/>
  <c r="K263" i="9"/>
  <c r="J19" i="9"/>
  <c r="I19" i="9"/>
  <c r="H19" i="9"/>
  <c r="G19" i="9"/>
  <c r="G263" i="9"/>
  <c r="F19" i="9"/>
  <c r="E19" i="9"/>
  <c r="D19" i="9"/>
  <c r="K18" i="9"/>
  <c r="K262" i="9"/>
  <c r="J18" i="9"/>
  <c r="I18" i="9"/>
  <c r="H18" i="9"/>
  <c r="M18" i="9"/>
  <c r="O18" i="9"/>
  <c r="G18" i="9"/>
  <c r="G262" i="9"/>
  <c r="F18" i="9"/>
  <c r="F262" i="9"/>
  <c r="E18" i="9"/>
  <c r="D18" i="9"/>
  <c r="N17" i="9"/>
  <c r="P17" i="9"/>
  <c r="K17" i="9"/>
  <c r="J17" i="9"/>
  <c r="I17" i="9"/>
  <c r="H17" i="9"/>
  <c r="G17" i="9"/>
  <c r="F17" i="9"/>
  <c r="E17" i="9"/>
  <c r="D17" i="9"/>
  <c r="K16" i="9"/>
  <c r="J16" i="9"/>
  <c r="I16" i="9"/>
  <c r="I260" i="9"/>
  <c r="H16" i="9"/>
  <c r="G16" i="9"/>
  <c r="F16" i="9"/>
  <c r="E16" i="9"/>
  <c r="E260" i="9"/>
  <c r="D16" i="9"/>
  <c r="K15" i="9"/>
  <c r="K259" i="9"/>
  <c r="J15" i="9"/>
  <c r="I15" i="9"/>
  <c r="H15" i="9"/>
  <c r="H259" i="9"/>
  <c r="G15" i="9"/>
  <c r="G259" i="9"/>
  <c r="F15" i="9"/>
  <c r="E15" i="9"/>
  <c r="D15" i="9"/>
  <c r="K14" i="9"/>
  <c r="J14" i="9"/>
  <c r="I14" i="9"/>
  <c r="I258" i="9"/>
  <c r="H14" i="9"/>
  <c r="H258" i="9"/>
  <c r="G14" i="9"/>
  <c r="F14" i="9"/>
  <c r="F258" i="9"/>
  <c r="E14" i="9"/>
  <c r="D14" i="9"/>
  <c r="N14" i="9"/>
  <c r="P14" i="9"/>
  <c r="N13" i="9"/>
  <c r="P13" i="9"/>
  <c r="K13" i="9"/>
  <c r="J13" i="9"/>
  <c r="I13" i="9"/>
  <c r="H13" i="9"/>
  <c r="G13" i="9"/>
  <c r="F13" i="9"/>
  <c r="E13" i="9"/>
  <c r="D13" i="9"/>
  <c r="K12" i="9"/>
  <c r="J12" i="9"/>
  <c r="I12" i="9"/>
  <c r="H12" i="9"/>
  <c r="H256" i="9"/>
  <c r="G12" i="9"/>
  <c r="F12" i="9"/>
  <c r="E12" i="9"/>
  <c r="D12" i="9"/>
  <c r="D256" i="9"/>
  <c r="K11" i="9"/>
  <c r="J11" i="9"/>
  <c r="I11" i="9"/>
  <c r="H11" i="9"/>
  <c r="G11" i="9"/>
  <c r="F11" i="9"/>
  <c r="E11" i="9"/>
  <c r="D11" i="9"/>
  <c r="K10" i="9"/>
  <c r="K254" i="9"/>
  <c r="J10" i="9"/>
  <c r="I10" i="9"/>
  <c r="H10" i="9"/>
  <c r="M10" i="9"/>
  <c r="O10" i="9"/>
  <c r="G10" i="9"/>
  <c r="G254" i="9"/>
  <c r="F10" i="9"/>
  <c r="F254" i="9"/>
  <c r="E10" i="9"/>
  <c r="D10" i="9"/>
  <c r="N10" i="9"/>
  <c r="P10" i="9"/>
  <c r="N9" i="9"/>
  <c r="P9" i="9"/>
  <c r="K9" i="9"/>
  <c r="J9" i="9"/>
  <c r="I9" i="9"/>
  <c r="H9" i="9"/>
  <c r="G9" i="9"/>
  <c r="F9" i="9"/>
  <c r="E9" i="9"/>
  <c r="M9" i="9"/>
  <c r="O9" i="9"/>
  <c r="D9" i="9"/>
  <c r="D253" i="9"/>
  <c r="K8" i="9"/>
  <c r="J8" i="9"/>
  <c r="I8" i="9"/>
  <c r="H8" i="9"/>
  <c r="H252" i="9"/>
  <c r="G8" i="9"/>
  <c r="F8" i="9"/>
  <c r="E8" i="9"/>
  <c r="D8" i="9"/>
  <c r="D252" i="9"/>
  <c r="K7" i="9"/>
  <c r="K251" i="9"/>
  <c r="J7" i="9"/>
  <c r="I7" i="9"/>
  <c r="H7" i="9"/>
  <c r="H251" i="9"/>
  <c r="G7" i="9"/>
  <c r="G251" i="9"/>
  <c r="F7" i="9"/>
  <c r="E7" i="9"/>
  <c r="D7" i="9"/>
  <c r="K6" i="9"/>
  <c r="J6" i="9"/>
  <c r="I6" i="9"/>
  <c r="H6" i="9"/>
  <c r="M6" i="9"/>
  <c r="O6" i="9"/>
  <c r="G6" i="9"/>
  <c r="F6" i="9"/>
  <c r="F250" i="9"/>
  <c r="E6" i="9"/>
  <c r="D6" i="9"/>
  <c r="D250" i="9"/>
  <c r="N5" i="9"/>
  <c r="P5" i="9"/>
  <c r="K5" i="9"/>
  <c r="J5" i="9"/>
  <c r="I5" i="9"/>
  <c r="H5" i="9"/>
  <c r="G5" i="9"/>
  <c r="F5" i="9"/>
  <c r="E5" i="9"/>
  <c r="D5" i="9"/>
  <c r="N4" i="9"/>
  <c r="M4" i="9"/>
  <c r="K4" i="9"/>
  <c r="M112" i="8"/>
  <c r="M93" i="8"/>
  <c r="M84" i="8"/>
  <c r="M68" i="8"/>
  <c r="M56" i="8"/>
  <c r="K287" i="8"/>
  <c r="F248" i="7"/>
  <c r="K121" i="7"/>
  <c r="J121" i="7"/>
  <c r="I121" i="7"/>
  <c r="H121" i="7"/>
  <c r="G121" i="7"/>
  <c r="F121" i="7"/>
  <c r="E121" i="7"/>
  <c r="D121" i="7"/>
  <c r="K120" i="7"/>
  <c r="J120" i="7"/>
  <c r="I120" i="7"/>
  <c r="H120" i="7"/>
  <c r="G120" i="7"/>
  <c r="F120" i="7"/>
  <c r="E120" i="7"/>
  <c r="D120" i="7"/>
  <c r="K119" i="7"/>
  <c r="J119" i="7"/>
  <c r="I119" i="7"/>
  <c r="H119" i="7"/>
  <c r="G119" i="7"/>
  <c r="F119" i="7"/>
  <c r="E119" i="7"/>
  <c r="D119" i="7"/>
  <c r="K118" i="7"/>
  <c r="J118" i="7"/>
  <c r="I118" i="7"/>
  <c r="H118" i="7"/>
  <c r="G118" i="7"/>
  <c r="F118" i="7"/>
  <c r="E118" i="7"/>
  <c r="D118" i="7"/>
  <c r="K117" i="7"/>
  <c r="J117" i="7"/>
  <c r="I117" i="7"/>
  <c r="H117" i="7"/>
  <c r="G117" i="7"/>
  <c r="F117" i="7"/>
  <c r="E117" i="7"/>
  <c r="D117" i="7"/>
  <c r="K116" i="7"/>
  <c r="J116" i="7"/>
  <c r="I116" i="7"/>
  <c r="H116" i="7"/>
  <c r="G116" i="7"/>
  <c r="F116" i="7"/>
  <c r="E116" i="7"/>
  <c r="D116" i="7"/>
  <c r="K115" i="7"/>
  <c r="J115" i="7"/>
  <c r="I115" i="7"/>
  <c r="H115" i="7"/>
  <c r="G115" i="7"/>
  <c r="F115" i="7"/>
  <c r="E115" i="7"/>
  <c r="D115" i="7"/>
  <c r="K114" i="7"/>
  <c r="J114" i="7"/>
  <c r="I114" i="7"/>
  <c r="H114" i="7"/>
  <c r="G114" i="7"/>
  <c r="F114" i="7"/>
  <c r="E114" i="7"/>
  <c r="D114" i="7"/>
  <c r="K113" i="7"/>
  <c r="J113" i="7"/>
  <c r="I113" i="7"/>
  <c r="H113" i="7"/>
  <c r="G113" i="7"/>
  <c r="F113" i="7"/>
  <c r="E113" i="7"/>
  <c r="D113" i="7"/>
  <c r="K112" i="7"/>
  <c r="J112" i="7"/>
  <c r="I112" i="7"/>
  <c r="H112" i="7"/>
  <c r="G112" i="7"/>
  <c r="F112" i="7"/>
  <c r="E112" i="7"/>
  <c r="D112" i="7"/>
  <c r="K111" i="7"/>
  <c r="J111" i="7"/>
  <c r="I111" i="7"/>
  <c r="H111" i="7"/>
  <c r="G111" i="7"/>
  <c r="F111" i="7"/>
  <c r="E111" i="7"/>
  <c r="D111" i="7"/>
  <c r="K110" i="7"/>
  <c r="J110" i="7"/>
  <c r="I110" i="7"/>
  <c r="H110" i="7"/>
  <c r="G110" i="7"/>
  <c r="F110" i="7"/>
  <c r="E110" i="7"/>
  <c r="D110" i="7"/>
  <c r="K109" i="7"/>
  <c r="J109" i="7"/>
  <c r="I109" i="7"/>
  <c r="H109" i="7"/>
  <c r="G109" i="7"/>
  <c r="F109" i="7"/>
  <c r="E109" i="7"/>
  <c r="D109" i="7"/>
  <c r="K108" i="7"/>
  <c r="J108" i="7"/>
  <c r="I108" i="7"/>
  <c r="H108" i="7"/>
  <c r="G108" i="7"/>
  <c r="F108" i="7"/>
  <c r="E108" i="7"/>
  <c r="D108" i="7"/>
  <c r="K107" i="7"/>
  <c r="J107" i="7"/>
  <c r="I107" i="7"/>
  <c r="H107" i="7"/>
  <c r="G107" i="7"/>
  <c r="F107" i="7"/>
  <c r="E107" i="7"/>
  <c r="D107" i="7"/>
  <c r="K106" i="7"/>
  <c r="J106" i="7"/>
  <c r="I106" i="7"/>
  <c r="H106" i="7"/>
  <c r="G106" i="7"/>
  <c r="F106" i="7"/>
  <c r="E106" i="7"/>
  <c r="D106" i="7"/>
  <c r="K105" i="7"/>
  <c r="J105" i="7"/>
  <c r="I105" i="7"/>
  <c r="H105" i="7"/>
  <c r="G105" i="7"/>
  <c r="F105" i="7"/>
  <c r="E105" i="7"/>
  <c r="D105" i="7"/>
  <c r="K104" i="7"/>
  <c r="J104" i="7"/>
  <c r="I104" i="7"/>
  <c r="H104" i="7"/>
  <c r="G104" i="7"/>
  <c r="F104" i="7"/>
  <c r="E104" i="7"/>
  <c r="D104" i="7"/>
  <c r="K103" i="7"/>
  <c r="J103" i="7"/>
  <c r="I103" i="7"/>
  <c r="H103" i="7"/>
  <c r="G103" i="7"/>
  <c r="F103" i="7"/>
  <c r="E103" i="7"/>
  <c r="D103" i="7"/>
  <c r="K102" i="7"/>
  <c r="J102" i="7"/>
  <c r="I102" i="7"/>
  <c r="H102" i="7"/>
  <c r="G102" i="7"/>
  <c r="F102" i="7"/>
  <c r="E102" i="7"/>
  <c r="D102" i="7"/>
  <c r="K101" i="7"/>
  <c r="J101" i="7"/>
  <c r="I101" i="7"/>
  <c r="H101" i="7"/>
  <c r="G101" i="7"/>
  <c r="F101" i="7"/>
  <c r="E101" i="7"/>
  <c r="D101" i="7"/>
  <c r="K100" i="7"/>
  <c r="J100" i="7"/>
  <c r="I100" i="7"/>
  <c r="H100" i="7"/>
  <c r="G100" i="7"/>
  <c r="F100" i="7"/>
  <c r="E100" i="7"/>
  <c r="D100" i="7"/>
  <c r="K99" i="7"/>
  <c r="J99" i="7"/>
  <c r="I99" i="7"/>
  <c r="H99" i="7"/>
  <c r="G99" i="7"/>
  <c r="F99" i="7"/>
  <c r="E99" i="7"/>
  <c r="D99" i="7"/>
  <c r="K98" i="7"/>
  <c r="J98" i="7"/>
  <c r="I98" i="7"/>
  <c r="H98" i="7"/>
  <c r="G98" i="7"/>
  <c r="F98" i="7"/>
  <c r="E98" i="7"/>
  <c r="D98" i="7"/>
  <c r="K97" i="7"/>
  <c r="J97" i="7"/>
  <c r="I97" i="7"/>
  <c r="H97" i="7"/>
  <c r="G97" i="7"/>
  <c r="F97" i="7"/>
  <c r="E97" i="7"/>
  <c r="D97" i="7"/>
  <c r="K96" i="7"/>
  <c r="J96" i="7"/>
  <c r="I96" i="7"/>
  <c r="H96" i="7"/>
  <c r="G96" i="7"/>
  <c r="F96" i="7"/>
  <c r="E96" i="7"/>
  <c r="D96" i="7"/>
  <c r="K95" i="7"/>
  <c r="J95" i="7"/>
  <c r="I95" i="7"/>
  <c r="H95" i="7"/>
  <c r="G95" i="7"/>
  <c r="F95" i="7"/>
  <c r="E95" i="7"/>
  <c r="D95" i="7"/>
  <c r="K94" i="7"/>
  <c r="J94" i="7"/>
  <c r="I94" i="7"/>
  <c r="H94" i="7"/>
  <c r="G94" i="7"/>
  <c r="F94" i="7"/>
  <c r="E94" i="7"/>
  <c r="D94" i="7"/>
  <c r="K93" i="7"/>
  <c r="J93" i="7"/>
  <c r="I93" i="7"/>
  <c r="H93" i="7"/>
  <c r="G93" i="7"/>
  <c r="F93" i="7"/>
  <c r="E93" i="7"/>
  <c r="D93" i="7"/>
  <c r="K92" i="7"/>
  <c r="J92" i="7"/>
  <c r="I92" i="7"/>
  <c r="H92" i="7"/>
  <c r="G92" i="7"/>
  <c r="F92" i="7"/>
  <c r="E92" i="7"/>
  <c r="D92" i="7"/>
  <c r="K91" i="7"/>
  <c r="J91" i="7"/>
  <c r="I91" i="7"/>
  <c r="H91" i="7"/>
  <c r="G91" i="7"/>
  <c r="F91" i="7"/>
  <c r="E91" i="7"/>
  <c r="D91" i="7"/>
  <c r="K90" i="7"/>
  <c r="J90" i="7"/>
  <c r="I90" i="7"/>
  <c r="H90" i="7"/>
  <c r="G90" i="7"/>
  <c r="F90" i="7"/>
  <c r="E90" i="7"/>
  <c r="D90" i="7"/>
  <c r="K89" i="7"/>
  <c r="J89" i="7"/>
  <c r="I89" i="7"/>
  <c r="H89" i="7"/>
  <c r="G89" i="7"/>
  <c r="F89" i="7"/>
  <c r="E89" i="7"/>
  <c r="D89" i="7"/>
  <c r="K88" i="7"/>
  <c r="J88" i="7"/>
  <c r="I88" i="7"/>
  <c r="H88" i="7"/>
  <c r="G88" i="7"/>
  <c r="F88" i="7"/>
  <c r="E88" i="7"/>
  <c r="D88" i="7"/>
  <c r="K87" i="7"/>
  <c r="J87" i="7"/>
  <c r="I87" i="7"/>
  <c r="H87" i="7"/>
  <c r="G87" i="7"/>
  <c r="F87" i="7"/>
  <c r="E87" i="7"/>
  <c r="D87" i="7"/>
  <c r="K86" i="7"/>
  <c r="J86" i="7"/>
  <c r="I86" i="7"/>
  <c r="H86" i="7"/>
  <c r="G86" i="7"/>
  <c r="F86" i="7"/>
  <c r="E86" i="7"/>
  <c r="D86" i="7"/>
  <c r="K85" i="7"/>
  <c r="J85" i="7"/>
  <c r="I85" i="7"/>
  <c r="H85" i="7"/>
  <c r="G85" i="7"/>
  <c r="F85" i="7"/>
  <c r="E85" i="7"/>
  <c r="D85" i="7"/>
  <c r="K84" i="7"/>
  <c r="J84" i="7"/>
  <c r="I84" i="7"/>
  <c r="H84" i="7"/>
  <c r="G84" i="7"/>
  <c r="F84" i="7"/>
  <c r="E84" i="7"/>
  <c r="D84" i="7"/>
  <c r="K83" i="7"/>
  <c r="J83" i="7"/>
  <c r="I83" i="7"/>
  <c r="H83" i="7"/>
  <c r="G83" i="7"/>
  <c r="F83" i="7"/>
  <c r="E83" i="7"/>
  <c r="D83" i="7"/>
  <c r="K82" i="7"/>
  <c r="J82" i="7"/>
  <c r="I82" i="7"/>
  <c r="H82" i="7"/>
  <c r="G82" i="7"/>
  <c r="F82" i="7"/>
  <c r="E82" i="7"/>
  <c r="D82" i="7"/>
  <c r="K81" i="7"/>
  <c r="J81" i="7"/>
  <c r="I81" i="7"/>
  <c r="H81" i="7"/>
  <c r="G81" i="7"/>
  <c r="F81" i="7"/>
  <c r="E81" i="7"/>
  <c r="D81" i="7"/>
  <c r="K80" i="7"/>
  <c r="J80" i="7"/>
  <c r="I80" i="7"/>
  <c r="H80" i="7"/>
  <c r="G80" i="7"/>
  <c r="F80" i="7"/>
  <c r="E80" i="7"/>
  <c r="D80" i="7"/>
  <c r="K79" i="7"/>
  <c r="J79" i="7"/>
  <c r="I79" i="7"/>
  <c r="H79" i="7"/>
  <c r="G79" i="7"/>
  <c r="F79" i="7"/>
  <c r="E79" i="7"/>
  <c r="D79" i="7"/>
  <c r="K78" i="7"/>
  <c r="J78" i="7"/>
  <c r="I78" i="7"/>
  <c r="H78" i="7"/>
  <c r="G78" i="7"/>
  <c r="F78" i="7"/>
  <c r="E78" i="7"/>
  <c r="D78" i="7"/>
  <c r="K77" i="7"/>
  <c r="J77" i="7"/>
  <c r="I77" i="7"/>
  <c r="H77" i="7"/>
  <c r="G77" i="7"/>
  <c r="F77" i="7"/>
  <c r="E77" i="7"/>
  <c r="D77" i="7"/>
  <c r="K76" i="7"/>
  <c r="J76" i="7"/>
  <c r="I76" i="7"/>
  <c r="H76" i="7"/>
  <c r="G76" i="7"/>
  <c r="F76" i="7"/>
  <c r="E76" i="7"/>
  <c r="D76" i="7"/>
  <c r="K75" i="7"/>
  <c r="J75" i="7"/>
  <c r="I75" i="7"/>
  <c r="H75" i="7"/>
  <c r="G75" i="7"/>
  <c r="F75" i="7"/>
  <c r="E75" i="7"/>
  <c r="D75" i="7"/>
  <c r="K74" i="7"/>
  <c r="J74" i="7"/>
  <c r="I74" i="7"/>
  <c r="H74" i="7"/>
  <c r="G74" i="7"/>
  <c r="F74" i="7"/>
  <c r="E74" i="7"/>
  <c r="D74" i="7"/>
  <c r="K73" i="7"/>
  <c r="J73" i="7"/>
  <c r="I73" i="7"/>
  <c r="H73" i="7"/>
  <c r="G73" i="7"/>
  <c r="F73" i="7"/>
  <c r="E73" i="7"/>
  <c r="D73" i="7"/>
  <c r="K72" i="7"/>
  <c r="J72" i="7"/>
  <c r="I72" i="7"/>
  <c r="H72" i="7"/>
  <c r="G72" i="7"/>
  <c r="F72" i="7"/>
  <c r="E72" i="7"/>
  <c r="D72" i="7"/>
  <c r="K71" i="7"/>
  <c r="J71" i="7"/>
  <c r="I71" i="7"/>
  <c r="H71" i="7"/>
  <c r="G71" i="7"/>
  <c r="F71" i="7"/>
  <c r="E71" i="7"/>
  <c r="D71" i="7"/>
  <c r="K70" i="7"/>
  <c r="J70" i="7"/>
  <c r="I70" i="7"/>
  <c r="H70" i="7"/>
  <c r="G70" i="7"/>
  <c r="F70" i="7"/>
  <c r="E70" i="7"/>
  <c r="D70" i="7"/>
  <c r="K69" i="7"/>
  <c r="J69" i="7"/>
  <c r="I69" i="7"/>
  <c r="H69" i="7"/>
  <c r="G69" i="7"/>
  <c r="F69" i="7"/>
  <c r="E69" i="7"/>
  <c r="D69" i="7"/>
  <c r="K68" i="7"/>
  <c r="J68" i="7"/>
  <c r="I68" i="7"/>
  <c r="H68" i="7"/>
  <c r="G68" i="7"/>
  <c r="F68" i="7"/>
  <c r="E68" i="7"/>
  <c r="D68" i="7"/>
  <c r="K67" i="7"/>
  <c r="J67" i="7"/>
  <c r="I67" i="7"/>
  <c r="H67" i="7"/>
  <c r="G67" i="7"/>
  <c r="F67" i="7"/>
  <c r="E67" i="7"/>
  <c r="D67" i="7"/>
  <c r="K66" i="7"/>
  <c r="J66" i="7"/>
  <c r="I66" i="7"/>
  <c r="H66" i="7"/>
  <c r="G66" i="7"/>
  <c r="F66" i="7"/>
  <c r="E66" i="7"/>
  <c r="D66" i="7"/>
  <c r="K65" i="7"/>
  <c r="J65" i="7"/>
  <c r="I65" i="7"/>
  <c r="H65" i="7"/>
  <c r="G65" i="7"/>
  <c r="F65" i="7"/>
  <c r="E65" i="7"/>
  <c r="D65" i="7"/>
  <c r="K64" i="7"/>
  <c r="J64" i="7"/>
  <c r="I64" i="7"/>
  <c r="H64" i="7"/>
  <c r="G64" i="7"/>
  <c r="F64" i="7"/>
  <c r="E64" i="7"/>
  <c r="D64" i="7"/>
  <c r="K63" i="7"/>
  <c r="J63" i="7"/>
  <c r="I63" i="7"/>
  <c r="H63" i="7"/>
  <c r="G63" i="7"/>
  <c r="F63" i="7"/>
  <c r="E63" i="7"/>
  <c r="D63" i="7"/>
  <c r="K62" i="7"/>
  <c r="J62" i="7"/>
  <c r="I62" i="7"/>
  <c r="H62" i="7"/>
  <c r="G62" i="7"/>
  <c r="F62" i="7"/>
  <c r="E62" i="7"/>
  <c r="D62" i="7"/>
  <c r="K61" i="7"/>
  <c r="J61" i="7"/>
  <c r="I61" i="7"/>
  <c r="H61" i="7"/>
  <c r="G61" i="7"/>
  <c r="F61" i="7"/>
  <c r="E61" i="7"/>
  <c r="D61" i="7"/>
  <c r="K60" i="7"/>
  <c r="J60" i="7"/>
  <c r="I60" i="7"/>
  <c r="H60" i="7"/>
  <c r="G60" i="7"/>
  <c r="F60" i="7"/>
  <c r="E60" i="7"/>
  <c r="D60" i="7"/>
  <c r="K59" i="7"/>
  <c r="J59" i="7"/>
  <c r="I59" i="7"/>
  <c r="H59" i="7"/>
  <c r="G59" i="7"/>
  <c r="F59" i="7"/>
  <c r="E59" i="7"/>
  <c r="D59" i="7"/>
  <c r="K58" i="7"/>
  <c r="J58" i="7"/>
  <c r="I58" i="7"/>
  <c r="H58" i="7"/>
  <c r="G58" i="7"/>
  <c r="F58" i="7"/>
  <c r="E58" i="7"/>
  <c r="D58" i="7"/>
  <c r="K57" i="7"/>
  <c r="J57" i="7"/>
  <c r="I57" i="7"/>
  <c r="H57" i="7"/>
  <c r="G57" i="7"/>
  <c r="F57" i="7"/>
  <c r="E57" i="7"/>
  <c r="D57" i="7"/>
  <c r="K56" i="7"/>
  <c r="J56" i="7"/>
  <c r="I56" i="7"/>
  <c r="H56" i="7"/>
  <c r="G56" i="7"/>
  <c r="F56" i="7"/>
  <c r="E56" i="7"/>
  <c r="D56" i="7"/>
  <c r="K55" i="7"/>
  <c r="J55" i="7"/>
  <c r="I55" i="7"/>
  <c r="H55" i="7"/>
  <c r="G55" i="7"/>
  <c r="F55" i="7"/>
  <c r="E55" i="7"/>
  <c r="D55" i="7"/>
  <c r="K54" i="7"/>
  <c r="J54" i="7"/>
  <c r="I54" i="7"/>
  <c r="H54" i="7"/>
  <c r="G54" i="7"/>
  <c r="F54" i="7"/>
  <c r="E54" i="7"/>
  <c r="D54" i="7"/>
  <c r="K53" i="7"/>
  <c r="J53" i="7"/>
  <c r="I53" i="7"/>
  <c r="H53" i="7"/>
  <c r="G53" i="7"/>
  <c r="F53" i="7"/>
  <c r="E53" i="7"/>
  <c r="D53" i="7"/>
  <c r="K52" i="7"/>
  <c r="J52" i="7"/>
  <c r="I52" i="7"/>
  <c r="H52" i="7"/>
  <c r="G52" i="7"/>
  <c r="F52" i="7"/>
  <c r="E52" i="7"/>
  <c r="D52" i="7"/>
  <c r="K51" i="7"/>
  <c r="J51" i="7"/>
  <c r="I51" i="7"/>
  <c r="H51" i="7"/>
  <c r="G51" i="7"/>
  <c r="F51" i="7"/>
  <c r="E51" i="7"/>
  <c r="D51" i="7"/>
  <c r="K50" i="7"/>
  <c r="J50" i="7"/>
  <c r="I50" i="7"/>
  <c r="H50" i="7"/>
  <c r="G50" i="7"/>
  <c r="F50" i="7"/>
  <c r="E50" i="7"/>
  <c r="D50" i="7"/>
  <c r="K49" i="7"/>
  <c r="J49" i="7"/>
  <c r="I49" i="7"/>
  <c r="H49" i="7"/>
  <c r="G49" i="7"/>
  <c r="F49" i="7"/>
  <c r="E49" i="7"/>
  <c r="D49" i="7"/>
  <c r="K48" i="7"/>
  <c r="J48" i="7"/>
  <c r="I48" i="7"/>
  <c r="H48" i="7"/>
  <c r="G48" i="7"/>
  <c r="F48" i="7"/>
  <c r="E48" i="7"/>
  <c r="D48" i="7"/>
  <c r="K47" i="7"/>
  <c r="J47" i="7"/>
  <c r="I47" i="7"/>
  <c r="H47" i="7"/>
  <c r="G47" i="7"/>
  <c r="F47" i="7"/>
  <c r="E47" i="7"/>
  <c r="D47" i="7"/>
  <c r="K46" i="7"/>
  <c r="J46" i="7"/>
  <c r="I46" i="7"/>
  <c r="H46" i="7"/>
  <c r="G46" i="7"/>
  <c r="F46" i="7"/>
  <c r="E46" i="7"/>
  <c r="D46" i="7"/>
  <c r="K45" i="7"/>
  <c r="J45" i="7"/>
  <c r="I45" i="7"/>
  <c r="H45" i="7"/>
  <c r="G45" i="7"/>
  <c r="F45" i="7"/>
  <c r="E45" i="7"/>
  <c r="D45" i="7"/>
  <c r="K44" i="7"/>
  <c r="J44" i="7"/>
  <c r="I44" i="7"/>
  <c r="H44" i="7"/>
  <c r="G44" i="7"/>
  <c r="F44" i="7"/>
  <c r="E44" i="7"/>
  <c r="D44" i="7"/>
  <c r="K43" i="7"/>
  <c r="J43" i="7"/>
  <c r="I43" i="7"/>
  <c r="H43" i="7"/>
  <c r="G43" i="7"/>
  <c r="F43" i="7"/>
  <c r="E43" i="7"/>
  <c r="D43" i="7"/>
  <c r="K42" i="7"/>
  <c r="J42" i="7"/>
  <c r="I42" i="7"/>
  <c r="H42" i="7"/>
  <c r="G42" i="7"/>
  <c r="F42" i="7"/>
  <c r="E42" i="7"/>
  <c r="D42" i="7"/>
  <c r="K41" i="7"/>
  <c r="J41" i="7"/>
  <c r="I41" i="7"/>
  <c r="H41" i="7"/>
  <c r="G41" i="7"/>
  <c r="F41" i="7"/>
  <c r="E41" i="7"/>
  <c r="D41" i="7"/>
  <c r="K40" i="7"/>
  <c r="J40" i="7"/>
  <c r="I40" i="7"/>
  <c r="H40" i="7"/>
  <c r="G40" i="7"/>
  <c r="F40" i="7"/>
  <c r="E40" i="7"/>
  <c r="D40" i="7"/>
  <c r="K39" i="7"/>
  <c r="J39" i="7"/>
  <c r="I39" i="7"/>
  <c r="H39" i="7"/>
  <c r="G39" i="7"/>
  <c r="F39" i="7"/>
  <c r="E39" i="7"/>
  <c r="D39" i="7"/>
  <c r="K38" i="7"/>
  <c r="J38" i="7"/>
  <c r="I38" i="7"/>
  <c r="H38" i="7"/>
  <c r="G38" i="7"/>
  <c r="F38" i="7"/>
  <c r="E38" i="7"/>
  <c r="D38" i="7"/>
  <c r="K37" i="7"/>
  <c r="J37" i="7"/>
  <c r="I37" i="7"/>
  <c r="H37" i="7"/>
  <c r="G37" i="7"/>
  <c r="F37" i="7"/>
  <c r="E37" i="7"/>
  <c r="D37" i="7"/>
  <c r="K36" i="7"/>
  <c r="J36" i="7"/>
  <c r="I36" i="7"/>
  <c r="H36" i="7"/>
  <c r="G36" i="7"/>
  <c r="F36" i="7"/>
  <c r="E36" i="7"/>
  <c r="D36" i="7"/>
  <c r="K35" i="7"/>
  <c r="J35" i="7"/>
  <c r="I35" i="7"/>
  <c r="H35" i="7"/>
  <c r="G35" i="7"/>
  <c r="F35" i="7"/>
  <c r="E35" i="7"/>
  <c r="D35" i="7"/>
  <c r="K34" i="7"/>
  <c r="J34" i="7"/>
  <c r="I34" i="7"/>
  <c r="H34" i="7"/>
  <c r="G34" i="7"/>
  <c r="F34" i="7"/>
  <c r="E34" i="7"/>
  <c r="D34" i="7"/>
  <c r="K33" i="7"/>
  <c r="J33" i="7"/>
  <c r="I33" i="7"/>
  <c r="H33" i="7"/>
  <c r="G33" i="7"/>
  <c r="F33" i="7"/>
  <c r="E33" i="7"/>
  <c r="D33" i="7"/>
  <c r="K32" i="7"/>
  <c r="J32" i="7"/>
  <c r="I32" i="7"/>
  <c r="H32" i="7"/>
  <c r="G32" i="7"/>
  <c r="F32" i="7"/>
  <c r="E32" i="7"/>
  <c r="D32" i="7"/>
  <c r="K31" i="7"/>
  <c r="J31" i="7"/>
  <c r="I31" i="7"/>
  <c r="H31" i="7"/>
  <c r="G31" i="7"/>
  <c r="F31" i="7"/>
  <c r="E31" i="7"/>
  <c r="D31" i="7"/>
  <c r="K30" i="7"/>
  <c r="J30" i="7"/>
  <c r="I30" i="7"/>
  <c r="H30" i="7"/>
  <c r="G30" i="7"/>
  <c r="F30" i="7"/>
  <c r="E30" i="7"/>
  <c r="D30" i="7"/>
  <c r="K29" i="7"/>
  <c r="J29" i="7"/>
  <c r="I29" i="7"/>
  <c r="H29" i="7"/>
  <c r="G29" i="7"/>
  <c r="F29" i="7"/>
  <c r="E29" i="7"/>
  <c r="D29" i="7"/>
  <c r="K28" i="7"/>
  <c r="J28" i="7"/>
  <c r="I28" i="7"/>
  <c r="H28" i="7"/>
  <c r="G28" i="7"/>
  <c r="F28" i="7"/>
  <c r="E28" i="7"/>
  <c r="D28" i="7"/>
  <c r="K27" i="7"/>
  <c r="J27" i="7"/>
  <c r="I27" i="7"/>
  <c r="H27" i="7"/>
  <c r="G27" i="7"/>
  <c r="F27" i="7"/>
  <c r="E27" i="7"/>
  <c r="D27" i="7"/>
  <c r="K26" i="7"/>
  <c r="J26" i="7"/>
  <c r="I26" i="7"/>
  <c r="H26" i="7"/>
  <c r="G26" i="7"/>
  <c r="F26" i="7"/>
  <c r="E26" i="7"/>
  <c r="D26" i="7"/>
  <c r="K25" i="7"/>
  <c r="J25" i="7"/>
  <c r="I25" i="7"/>
  <c r="H25" i="7"/>
  <c r="G25" i="7"/>
  <c r="F25" i="7"/>
  <c r="E25" i="7"/>
  <c r="D25" i="7"/>
  <c r="K24" i="7"/>
  <c r="J24" i="7"/>
  <c r="I24" i="7"/>
  <c r="H24" i="7"/>
  <c r="G24" i="7"/>
  <c r="F24" i="7"/>
  <c r="E24" i="7"/>
  <c r="D24" i="7"/>
  <c r="K23" i="7"/>
  <c r="J23" i="7"/>
  <c r="I23" i="7"/>
  <c r="H23" i="7"/>
  <c r="G23" i="7"/>
  <c r="F23" i="7"/>
  <c r="E23" i="7"/>
  <c r="D23" i="7"/>
  <c r="K22" i="7"/>
  <c r="J22" i="7"/>
  <c r="I22" i="7"/>
  <c r="H22" i="7"/>
  <c r="G22" i="7"/>
  <c r="F22" i="7"/>
  <c r="E22" i="7"/>
  <c r="D22" i="7"/>
  <c r="K21" i="7"/>
  <c r="J21" i="7"/>
  <c r="I21" i="7"/>
  <c r="H21" i="7"/>
  <c r="G21" i="7"/>
  <c r="F21" i="7"/>
  <c r="E21" i="7"/>
  <c r="D21" i="7"/>
  <c r="K20" i="7"/>
  <c r="J20" i="7"/>
  <c r="I20" i="7"/>
  <c r="H20" i="7"/>
  <c r="G20" i="7"/>
  <c r="F20" i="7"/>
  <c r="E20" i="7"/>
  <c r="D20" i="7"/>
  <c r="K19" i="7"/>
  <c r="K263" i="7"/>
  <c r="J19" i="7"/>
  <c r="I19" i="7"/>
  <c r="H19" i="7"/>
  <c r="G19" i="7"/>
  <c r="G263" i="7"/>
  <c r="F19" i="7"/>
  <c r="E19" i="7"/>
  <c r="D19" i="7"/>
  <c r="K18" i="7"/>
  <c r="K262" i="7"/>
  <c r="J18" i="7"/>
  <c r="I18" i="7"/>
  <c r="H18" i="7"/>
  <c r="G18" i="7"/>
  <c r="G262" i="7"/>
  <c r="F18" i="7"/>
  <c r="E18" i="7"/>
  <c r="D18" i="7"/>
  <c r="K17" i="7"/>
  <c r="J17" i="7"/>
  <c r="I17" i="7"/>
  <c r="H17" i="7"/>
  <c r="G17" i="7"/>
  <c r="F17" i="7"/>
  <c r="E17" i="7"/>
  <c r="D17" i="7"/>
  <c r="K16" i="7"/>
  <c r="J16" i="7"/>
  <c r="I16" i="7"/>
  <c r="H16" i="7"/>
  <c r="G16" i="7"/>
  <c r="F16" i="7"/>
  <c r="E16" i="7"/>
  <c r="D16" i="7"/>
  <c r="K15" i="7"/>
  <c r="J15" i="7"/>
  <c r="I15" i="7"/>
  <c r="H15" i="7"/>
  <c r="H259" i="7"/>
  <c r="G15" i="7"/>
  <c r="F15" i="7"/>
  <c r="E15" i="7"/>
  <c r="D15" i="7"/>
  <c r="K14" i="7"/>
  <c r="J14" i="7"/>
  <c r="I14" i="7"/>
  <c r="H14" i="7"/>
  <c r="H258" i="7"/>
  <c r="G14" i="7"/>
  <c r="F14" i="7"/>
  <c r="E14" i="7"/>
  <c r="D14" i="7"/>
  <c r="K13" i="7"/>
  <c r="J13" i="7"/>
  <c r="I13" i="7"/>
  <c r="H13" i="7"/>
  <c r="G13" i="7"/>
  <c r="F13" i="7"/>
  <c r="E13" i="7"/>
  <c r="D13" i="7"/>
  <c r="K12" i="7"/>
  <c r="J12" i="7"/>
  <c r="I12" i="7"/>
  <c r="H12" i="7"/>
  <c r="G12" i="7"/>
  <c r="F12" i="7"/>
  <c r="E12" i="7"/>
  <c r="E256" i="7"/>
  <c r="D12" i="7"/>
  <c r="K11" i="7"/>
  <c r="J11" i="7"/>
  <c r="I11" i="7"/>
  <c r="H11" i="7"/>
  <c r="G11" i="7"/>
  <c r="F11" i="7"/>
  <c r="E11" i="7"/>
  <c r="D11" i="7"/>
  <c r="K10" i="7"/>
  <c r="J10" i="7"/>
  <c r="I10" i="7"/>
  <c r="H10" i="7"/>
  <c r="G10" i="7"/>
  <c r="F10" i="7"/>
  <c r="E10" i="7"/>
  <c r="D10" i="7"/>
  <c r="K9" i="7"/>
  <c r="J9" i="7"/>
  <c r="I9" i="7"/>
  <c r="H9" i="7"/>
  <c r="G9" i="7"/>
  <c r="F9" i="7"/>
  <c r="F253" i="7"/>
  <c r="E9" i="7"/>
  <c r="D9" i="7"/>
  <c r="K8" i="7"/>
  <c r="J8" i="7"/>
  <c r="I8" i="7"/>
  <c r="H8" i="7"/>
  <c r="G8" i="7"/>
  <c r="F8" i="7"/>
  <c r="E8" i="7"/>
  <c r="D8" i="7"/>
  <c r="K7" i="7"/>
  <c r="J7" i="7"/>
  <c r="I7" i="7"/>
  <c r="H7" i="7"/>
  <c r="G7" i="7"/>
  <c r="F7" i="7"/>
  <c r="E7" i="7"/>
  <c r="D7" i="7"/>
  <c r="K6" i="7"/>
  <c r="J6" i="7"/>
  <c r="I6" i="7"/>
  <c r="H6" i="7"/>
  <c r="G6" i="7"/>
  <c r="F6" i="7"/>
  <c r="F250" i="7"/>
  <c r="E6" i="7"/>
  <c r="D6" i="7"/>
  <c r="K5" i="7"/>
  <c r="J5" i="7"/>
  <c r="J249" i="7"/>
  <c r="I5" i="7"/>
  <c r="H5" i="7"/>
  <c r="G5" i="7"/>
  <c r="F5" i="7"/>
  <c r="F249" i="7"/>
  <c r="E5" i="7"/>
  <c r="D5" i="7"/>
  <c r="N4" i="7"/>
  <c r="M4" i="7"/>
  <c r="K4" i="7"/>
  <c r="K229" i="6"/>
  <c r="J229" i="6"/>
  <c r="I229" i="6"/>
  <c r="H229" i="6"/>
  <c r="G229" i="6"/>
  <c r="F229" i="6"/>
  <c r="E229" i="6"/>
  <c r="D229" i="6"/>
  <c r="K228" i="6"/>
  <c r="K212" i="6"/>
  <c r="J212" i="6"/>
  <c r="J90" i="6"/>
  <c r="I212" i="6"/>
  <c r="H212" i="6"/>
  <c r="H90" i="6"/>
  <c r="G212" i="6"/>
  <c r="F212" i="6"/>
  <c r="F90" i="6"/>
  <c r="E212" i="6"/>
  <c r="D212" i="6"/>
  <c r="D90" i="6"/>
  <c r="K211" i="6"/>
  <c r="K195" i="6"/>
  <c r="J195" i="6"/>
  <c r="I195" i="6"/>
  <c r="H195" i="6"/>
  <c r="G195" i="6"/>
  <c r="F195" i="6"/>
  <c r="E195" i="6"/>
  <c r="D195" i="6"/>
  <c r="K194" i="6"/>
  <c r="K178" i="6"/>
  <c r="J178" i="6"/>
  <c r="J56" i="6"/>
  <c r="I178" i="6"/>
  <c r="H178" i="6"/>
  <c r="H56" i="6"/>
  <c r="G178" i="6"/>
  <c r="F178" i="6"/>
  <c r="F56" i="6"/>
  <c r="E178" i="6"/>
  <c r="D178" i="6"/>
  <c r="D56" i="6"/>
  <c r="K177" i="6"/>
  <c r="K55" i="6"/>
  <c r="K161" i="6"/>
  <c r="J161" i="6"/>
  <c r="I161" i="6"/>
  <c r="H161" i="6"/>
  <c r="G161" i="6"/>
  <c r="F161" i="6"/>
  <c r="E161" i="6"/>
  <c r="D161" i="6"/>
  <c r="K160" i="6"/>
  <c r="K143" i="6"/>
  <c r="K126" i="6"/>
  <c r="K121" i="6"/>
  <c r="J121" i="6"/>
  <c r="I121" i="6"/>
  <c r="H121" i="6"/>
  <c r="G121" i="6"/>
  <c r="F121" i="6"/>
  <c r="E121" i="6"/>
  <c r="D121" i="6"/>
  <c r="K120" i="6"/>
  <c r="J120" i="6"/>
  <c r="I120" i="6"/>
  <c r="H120" i="6"/>
  <c r="G120" i="6"/>
  <c r="F120" i="6"/>
  <c r="E120" i="6"/>
  <c r="D120" i="6"/>
  <c r="K119" i="6"/>
  <c r="J119" i="6"/>
  <c r="I119" i="6"/>
  <c r="H119" i="6"/>
  <c r="G119" i="6"/>
  <c r="F119" i="6"/>
  <c r="E119" i="6"/>
  <c r="D119" i="6"/>
  <c r="K118" i="6"/>
  <c r="J118" i="6"/>
  <c r="I118" i="6"/>
  <c r="H118" i="6"/>
  <c r="G118" i="6"/>
  <c r="F118" i="6"/>
  <c r="E118" i="6"/>
  <c r="D118" i="6"/>
  <c r="K117" i="6"/>
  <c r="J117" i="6"/>
  <c r="I117" i="6"/>
  <c r="H117" i="6"/>
  <c r="G117" i="6"/>
  <c r="F117" i="6"/>
  <c r="E117" i="6"/>
  <c r="D117" i="6"/>
  <c r="K116" i="6"/>
  <c r="J116" i="6"/>
  <c r="I116" i="6"/>
  <c r="H116" i="6"/>
  <c r="G116" i="6"/>
  <c r="F116" i="6"/>
  <c r="E116" i="6"/>
  <c r="D116" i="6"/>
  <c r="K115" i="6"/>
  <c r="J115" i="6"/>
  <c r="I115" i="6"/>
  <c r="H115" i="6"/>
  <c r="G115" i="6"/>
  <c r="F115" i="6"/>
  <c r="E115" i="6"/>
  <c r="D115" i="6"/>
  <c r="K114" i="6"/>
  <c r="J114" i="6"/>
  <c r="I114" i="6"/>
  <c r="H114" i="6"/>
  <c r="G114" i="6"/>
  <c r="F114" i="6"/>
  <c r="E114" i="6"/>
  <c r="D114" i="6"/>
  <c r="K113" i="6"/>
  <c r="J113" i="6"/>
  <c r="I113" i="6"/>
  <c r="H113" i="6"/>
  <c r="G113" i="6"/>
  <c r="F113" i="6"/>
  <c r="E113" i="6"/>
  <c r="D113" i="6"/>
  <c r="K112" i="6"/>
  <c r="J112" i="6"/>
  <c r="I112" i="6"/>
  <c r="H112" i="6"/>
  <c r="G112" i="6"/>
  <c r="F112" i="6"/>
  <c r="E112" i="6"/>
  <c r="D112" i="6"/>
  <c r="K111" i="6"/>
  <c r="J111" i="6"/>
  <c r="I111" i="6"/>
  <c r="H111" i="6"/>
  <c r="G111" i="6"/>
  <c r="F111" i="6"/>
  <c r="E111" i="6"/>
  <c r="D111" i="6"/>
  <c r="K110" i="6"/>
  <c r="J110" i="6"/>
  <c r="I110" i="6"/>
  <c r="H110" i="6"/>
  <c r="G110" i="6"/>
  <c r="F110" i="6"/>
  <c r="E110" i="6"/>
  <c r="D110" i="6"/>
  <c r="K109" i="6"/>
  <c r="J109" i="6"/>
  <c r="I109" i="6"/>
  <c r="H109" i="6"/>
  <c r="G109" i="6"/>
  <c r="F109" i="6"/>
  <c r="E109" i="6"/>
  <c r="D109" i="6"/>
  <c r="K108" i="6"/>
  <c r="J108" i="6"/>
  <c r="I108" i="6"/>
  <c r="H108" i="6"/>
  <c r="G108" i="6"/>
  <c r="F108" i="6"/>
  <c r="E108" i="6"/>
  <c r="D108" i="6"/>
  <c r="K107" i="6"/>
  <c r="J107" i="6"/>
  <c r="I107" i="6"/>
  <c r="H107" i="6"/>
  <c r="G107" i="6"/>
  <c r="F107" i="6"/>
  <c r="E107" i="6"/>
  <c r="D107" i="6"/>
  <c r="K106" i="6"/>
  <c r="J106" i="6"/>
  <c r="I106" i="6"/>
  <c r="I122" i="6"/>
  <c r="H106" i="6"/>
  <c r="G106" i="6"/>
  <c r="F106" i="6"/>
  <c r="E106" i="6"/>
  <c r="E122" i="6"/>
  <c r="D106" i="6"/>
  <c r="K105" i="6"/>
  <c r="J105" i="6"/>
  <c r="I105" i="6"/>
  <c r="H105" i="6"/>
  <c r="G105" i="6"/>
  <c r="F105" i="6"/>
  <c r="E105" i="6"/>
  <c r="D105" i="6"/>
  <c r="K104" i="6"/>
  <c r="J104" i="6"/>
  <c r="I104" i="6"/>
  <c r="H104" i="6"/>
  <c r="G104" i="6"/>
  <c r="F104" i="6"/>
  <c r="E104" i="6"/>
  <c r="D104" i="6"/>
  <c r="K103" i="6"/>
  <c r="J103" i="6"/>
  <c r="I103" i="6"/>
  <c r="H103" i="6"/>
  <c r="G103" i="6"/>
  <c r="F103" i="6"/>
  <c r="E103" i="6"/>
  <c r="D103" i="6"/>
  <c r="K102" i="6"/>
  <c r="J102" i="6"/>
  <c r="I102" i="6"/>
  <c r="H102" i="6"/>
  <c r="G102" i="6"/>
  <c r="F102" i="6"/>
  <c r="E102" i="6"/>
  <c r="D102" i="6"/>
  <c r="K101" i="6"/>
  <c r="J101" i="6"/>
  <c r="I101" i="6"/>
  <c r="H101" i="6"/>
  <c r="G101" i="6"/>
  <c r="F101" i="6"/>
  <c r="E101" i="6"/>
  <c r="D101" i="6"/>
  <c r="K100" i="6"/>
  <c r="J100" i="6"/>
  <c r="I100" i="6"/>
  <c r="H100" i="6"/>
  <c r="G100" i="6"/>
  <c r="F100" i="6"/>
  <c r="E100" i="6"/>
  <c r="D100" i="6"/>
  <c r="K99" i="6"/>
  <c r="J99" i="6"/>
  <c r="I99" i="6"/>
  <c r="H99" i="6"/>
  <c r="G99" i="6"/>
  <c r="F99" i="6"/>
  <c r="E99" i="6"/>
  <c r="D99" i="6"/>
  <c r="K98" i="6"/>
  <c r="J98" i="6"/>
  <c r="I98" i="6"/>
  <c r="H98" i="6"/>
  <c r="G98" i="6"/>
  <c r="F98" i="6"/>
  <c r="E98" i="6"/>
  <c r="D98" i="6"/>
  <c r="K97" i="6"/>
  <c r="J97" i="6"/>
  <c r="I97" i="6"/>
  <c r="H97" i="6"/>
  <c r="G97" i="6"/>
  <c r="F97" i="6"/>
  <c r="E97" i="6"/>
  <c r="D97" i="6"/>
  <c r="K96" i="6"/>
  <c r="J96" i="6"/>
  <c r="I96" i="6"/>
  <c r="H96" i="6"/>
  <c r="G96" i="6"/>
  <c r="F96" i="6"/>
  <c r="E96" i="6"/>
  <c r="D96" i="6"/>
  <c r="K95" i="6"/>
  <c r="J95" i="6"/>
  <c r="I95" i="6"/>
  <c r="H95" i="6"/>
  <c r="G95" i="6"/>
  <c r="F95" i="6"/>
  <c r="E95" i="6"/>
  <c r="D95" i="6"/>
  <c r="K94" i="6"/>
  <c r="J94" i="6"/>
  <c r="I94" i="6"/>
  <c r="H94" i="6"/>
  <c r="G94" i="6"/>
  <c r="F94" i="6"/>
  <c r="E94" i="6"/>
  <c r="D94" i="6"/>
  <c r="K93" i="6"/>
  <c r="J93" i="6"/>
  <c r="I93" i="6"/>
  <c r="H93" i="6"/>
  <c r="G93" i="6"/>
  <c r="F93" i="6"/>
  <c r="E93" i="6"/>
  <c r="D93" i="6"/>
  <c r="K92" i="6"/>
  <c r="J92" i="6"/>
  <c r="I92" i="6"/>
  <c r="H92" i="6"/>
  <c r="G92" i="6"/>
  <c r="F92" i="6"/>
  <c r="E92" i="6"/>
  <c r="D92" i="6"/>
  <c r="K91" i="6"/>
  <c r="J91" i="6"/>
  <c r="I91" i="6"/>
  <c r="H91" i="6"/>
  <c r="G91" i="6"/>
  <c r="F91" i="6"/>
  <c r="E91" i="6"/>
  <c r="D91" i="6"/>
  <c r="K90" i="6"/>
  <c r="I90" i="6"/>
  <c r="G90" i="6"/>
  <c r="E90" i="6"/>
  <c r="K89" i="6"/>
  <c r="J89" i="6"/>
  <c r="I89" i="6"/>
  <c r="H89" i="6"/>
  <c r="G89" i="6"/>
  <c r="F89" i="6"/>
  <c r="E89" i="6"/>
  <c r="D89" i="6"/>
  <c r="K88" i="6"/>
  <c r="J88" i="6"/>
  <c r="I88" i="6"/>
  <c r="H88" i="6"/>
  <c r="G88" i="6"/>
  <c r="F88" i="6"/>
  <c r="E88" i="6"/>
  <c r="D88" i="6"/>
  <c r="K87" i="6"/>
  <c r="J87" i="6"/>
  <c r="I87" i="6"/>
  <c r="H87" i="6"/>
  <c r="G87" i="6"/>
  <c r="F87" i="6"/>
  <c r="E87" i="6"/>
  <c r="D87" i="6"/>
  <c r="K86" i="6"/>
  <c r="J86" i="6"/>
  <c r="I86" i="6"/>
  <c r="H86" i="6"/>
  <c r="G86" i="6"/>
  <c r="F86" i="6"/>
  <c r="E86" i="6"/>
  <c r="D86" i="6"/>
  <c r="K85" i="6"/>
  <c r="J85" i="6"/>
  <c r="I85" i="6"/>
  <c r="H85" i="6"/>
  <c r="G85" i="6"/>
  <c r="F85" i="6"/>
  <c r="E85" i="6"/>
  <c r="D85" i="6"/>
  <c r="K84" i="6"/>
  <c r="J84" i="6"/>
  <c r="I84" i="6"/>
  <c r="H84" i="6"/>
  <c r="G84" i="6"/>
  <c r="F84" i="6"/>
  <c r="E84" i="6"/>
  <c r="D84" i="6"/>
  <c r="K83" i="6"/>
  <c r="J83" i="6"/>
  <c r="I83" i="6"/>
  <c r="H83" i="6"/>
  <c r="G83" i="6"/>
  <c r="F83" i="6"/>
  <c r="E83" i="6"/>
  <c r="D83" i="6"/>
  <c r="K82" i="6"/>
  <c r="J82" i="6"/>
  <c r="I82" i="6"/>
  <c r="H82" i="6"/>
  <c r="G82" i="6"/>
  <c r="F82" i="6"/>
  <c r="E82" i="6"/>
  <c r="D82" i="6"/>
  <c r="K81" i="6"/>
  <c r="J81" i="6"/>
  <c r="I81" i="6"/>
  <c r="H81" i="6"/>
  <c r="G81" i="6"/>
  <c r="F81" i="6"/>
  <c r="E81" i="6"/>
  <c r="D81" i="6"/>
  <c r="K80" i="6"/>
  <c r="J80" i="6"/>
  <c r="I80" i="6"/>
  <c r="H80" i="6"/>
  <c r="G80" i="6"/>
  <c r="F80" i="6"/>
  <c r="E80" i="6"/>
  <c r="D80" i="6"/>
  <c r="K79" i="6"/>
  <c r="J79" i="6"/>
  <c r="I79" i="6"/>
  <c r="H79" i="6"/>
  <c r="G79" i="6"/>
  <c r="F79" i="6"/>
  <c r="E79" i="6"/>
  <c r="D79" i="6"/>
  <c r="K78" i="6"/>
  <c r="J78" i="6"/>
  <c r="I78" i="6"/>
  <c r="H78" i="6"/>
  <c r="G78" i="6"/>
  <c r="F78" i="6"/>
  <c r="E78" i="6"/>
  <c r="D78" i="6"/>
  <c r="K77" i="6"/>
  <c r="J77" i="6"/>
  <c r="I77" i="6"/>
  <c r="H77" i="6"/>
  <c r="G77" i="6"/>
  <c r="F77" i="6"/>
  <c r="E77" i="6"/>
  <c r="D77" i="6"/>
  <c r="K76" i="6"/>
  <c r="J76" i="6"/>
  <c r="I76" i="6"/>
  <c r="H76" i="6"/>
  <c r="G76" i="6"/>
  <c r="F76" i="6"/>
  <c r="E76" i="6"/>
  <c r="D76" i="6"/>
  <c r="K75" i="6"/>
  <c r="J75" i="6"/>
  <c r="I75" i="6"/>
  <c r="H75" i="6"/>
  <c r="G75" i="6"/>
  <c r="F75" i="6"/>
  <c r="E75" i="6"/>
  <c r="D75" i="6"/>
  <c r="K74" i="6"/>
  <c r="J74" i="6"/>
  <c r="I74" i="6"/>
  <c r="H74" i="6"/>
  <c r="G74" i="6"/>
  <c r="F74" i="6"/>
  <c r="E74" i="6"/>
  <c r="D74" i="6"/>
  <c r="K73" i="6"/>
  <c r="J73" i="6"/>
  <c r="I73" i="6"/>
  <c r="H73" i="6"/>
  <c r="G73" i="6"/>
  <c r="F73" i="6"/>
  <c r="E73" i="6"/>
  <c r="D73" i="6"/>
  <c r="K72" i="6"/>
  <c r="J72" i="6"/>
  <c r="I72" i="6"/>
  <c r="H72" i="6"/>
  <c r="G72" i="6"/>
  <c r="F72" i="6"/>
  <c r="E72" i="6"/>
  <c r="D72" i="6"/>
  <c r="K71" i="6"/>
  <c r="J71" i="6"/>
  <c r="I71" i="6"/>
  <c r="H71" i="6"/>
  <c r="G71" i="6"/>
  <c r="F71" i="6"/>
  <c r="E71" i="6"/>
  <c r="D71" i="6"/>
  <c r="K70" i="6"/>
  <c r="J70" i="6"/>
  <c r="I70" i="6"/>
  <c r="H70" i="6"/>
  <c r="G70" i="6"/>
  <c r="F70" i="6"/>
  <c r="E70" i="6"/>
  <c r="D70" i="6"/>
  <c r="K69" i="6"/>
  <c r="J69" i="6"/>
  <c r="I69" i="6"/>
  <c r="H69" i="6"/>
  <c r="G69" i="6"/>
  <c r="F69" i="6"/>
  <c r="E69" i="6"/>
  <c r="D69" i="6"/>
  <c r="K68" i="6"/>
  <c r="J68" i="6"/>
  <c r="I68" i="6"/>
  <c r="H68" i="6"/>
  <c r="G68" i="6"/>
  <c r="F68" i="6"/>
  <c r="E68" i="6"/>
  <c r="D68" i="6"/>
  <c r="K67" i="6"/>
  <c r="J67" i="6"/>
  <c r="I67" i="6"/>
  <c r="H67" i="6"/>
  <c r="G67" i="6"/>
  <c r="F67" i="6"/>
  <c r="E67" i="6"/>
  <c r="D67" i="6"/>
  <c r="K66" i="6"/>
  <c r="J66" i="6"/>
  <c r="I66" i="6"/>
  <c r="H66" i="6"/>
  <c r="G66" i="6"/>
  <c r="F66" i="6"/>
  <c r="E66" i="6"/>
  <c r="D66" i="6"/>
  <c r="K65" i="6"/>
  <c r="J65" i="6"/>
  <c r="I65" i="6"/>
  <c r="H65" i="6"/>
  <c r="G65" i="6"/>
  <c r="F65" i="6"/>
  <c r="E65" i="6"/>
  <c r="D65" i="6"/>
  <c r="K64" i="6"/>
  <c r="J64" i="6"/>
  <c r="I64" i="6"/>
  <c r="H64" i="6"/>
  <c r="G64" i="6"/>
  <c r="F64" i="6"/>
  <c r="E64" i="6"/>
  <c r="D64" i="6"/>
  <c r="K63" i="6"/>
  <c r="J63" i="6"/>
  <c r="I63" i="6"/>
  <c r="H63" i="6"/>
  <c r="G63" i="6"/>
  <c r="F63" i="6"/>
  <c r="E63" i="6"/>
  <c r="D63" i="6"/>
  <c r="K62" i="6"/>
  <c r="J62" i="6"/>
  <c r="I62" i="6"/>
  <c r="H62" i="6"/>
  <c r="G62" i="6"/>
  <c r="F62" i="6"/>
  <c r="E62" i="6"/>
  <c r="D62" i="6"/>
  <c r="K61" i="6"/>
  <c r="J61" i="6"/>
  <c r="I61" i="6"/>
  <c r="H61" i="6"/>
  <c r="G61" i="6"/>
  <c r="F61" i="6"/>
  <c r="E61" i="6"/>
  <c r="D61" i="6"/>
  <c r="K60" i="6"/>
  <c r="J60" i="6"/>
  <c r="I60" i="6"/>
  <c r="H60" i="6"/>
  <c r="G60" i="6"/>
  <c r="F60" i="6"/>
  <c r="E60" i="6"/>
  <c r="D60" i="6"/>
  <c r="K59" i="6"/>
  <c r="J59" i="6"/>
  <c r="I59" i="6"/>
  <c r="H59" i="6"/>
  <c r="G59" i="6"/>
  <c r="F59" i="6"/>
  <c r="E59" i="6"/>
  <c r="D59" i="6"/>
  <c r="K58" i="6"/>
  <c r="J58" i="6"/>
  <c r="I58" i="6"/>
  <c r="H58" i="6"/>
  <c r="G58" i="6"/>
  <c r="F58" i="6"/>
  <c r="E58" i="6"/>
  <c r="D58" i="6"/>
  <c r="K57" i="6"/>
  <c r="J57" i="6"/>
  <c r="I57" i="6"/>
  <c r="H57" i="6"/>
  <c r="G57" i="6"/>
  <c r="F57" i="6"/>
  <c r="E57" i="6"/>
  <c r="D57" i="6"/>
  <c r="K56" i="6"/>
  <c r="I56" i="6"/>
  <c r="G56" i="6"/>
  <c r="E56" i="6"/>
  <c r="J55" i="6"/>
  <c r="I55" i="6"/>
  <c r="H55" i="6"/>
  <c r="G55" i="6"/>
  <c r="F55" i="6"/>
  <c r="E55" i="6"/>
  <c r="D55" i="6"/>
  <c r="K54" i="6"/>
  <c r="J54" i="6"/>
  <c r="I54" i="6"/>
  <c r="H54" i="6"/>
  <c r="G54" i="6"/>
  <c r="F54" i="6"/>
  <c r="E54" i="6"/>
  <c r="D54" i="6"/>
  <c r="K53" i="6"/>
  <c r="J53" i="6"/>
  <c r="I53" i="6"/>
  <c r="H53" i="6"/>
  <c r="G53" i="6"/>
  <c r="F53" i="6"/>
  <c r="E53" i="6"/>
  <c r="D53" i="6"/>
  <c r="K52" i="6"/>
  <c r="J52" i="6"/>
  <c r="I52" i="6"/>
  <c r="H52" i="6"/>
  <c r="G52" i="6"/>
  <c r="F52" i="6"/>
  <c r="E52" i="6"/>
  <c r="D52" i="6"/>
  <c r="K51" i="6"/>
  <c r="J51" i="6"/>
  <c r="I51" i="6"/>
  <c r="H51" i="6"/>
  <c r="G51" i="6"/>
  <c r="F51" i="6"/>
  <c r="E51" i="6"/>
  <c r="D51" i="6"/>
  <c r="K50" i="6"/>
  <c r="J50" i="6"/>
  <c r="I50" i="6"/>
  <c r="H50" i="6"/>
  <c r="G50" i="6"/>
  <c r="F50" i="6"/>
  <c r="E50" i="6"/>
  <c r="D50" i="6"/>
  <c r="K49" i="6"/>
  <c r="J49" i="6"/>
  <c r="I49" i="6"/>
  <c r="H49" i="6"/>
  <c r="G49" i="6"/>
  <c r="F49" i="6"/>
  <c r="E49" i="6"/>
  <c r="D49" i="6"/>
  <c r="K48" i="6"/>
  <c r="J48" i="6"/>
  <c r="I48" i="6"/>
  <c r="H48" i="6"/>
  <c r="G48" i="6"/>
  <c r="F48" i="6"/>
  <c r="E48" i="6"/>
  <c r="D48" i="6"/>
  <c r="K47" i="6"/>
  <c r="J47" i="6"/>
  <c r="I47" i="6"/>
  <c r="H47" i="6"/>
  <c r="G47" i="6"/>
  <c r="F47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K42" i="6"/>
  <c r="J42" i="6"/>
  <c r="I42" i="6"/>
  <c r="H42" i="6"/>
  <c r="G42" i="6"/>
  <c r="F42" i="6"/>
  <c r="E42" i="6"/>
  <c r="D42" i="6"/>
  <c r="K41" i="6"/>
  <c r="J41" i="6"/>
  <c r="I41" i="6"/>
  <c r="H41" i="6"/>
  <c r="G41" i="6"/>
  <c r="F41" i="6"/>
  <c r="E41" i="6"/>
  <c r="D41" i="6"/>
  <c r="K40" i="6"/>
  <c r="J40" i="6"/>
  <c r="I40" i="6"/>
  <c r="H40" i="6"/>
  <c r="G40" i="6"/>
  <c r="F40" i="6"/>
  <c r="E40" i="6"/>
  <c r="D40" i="6"/>
  <c r="K39" i="6"/>
  <c r="J39" i="6"/>
  <c r="I39" i="6"/>
  <c r="H39" i="6"/>
  <c r="G39" i="6"/>
  <c r="F39" i="6"/>
  <c r="E39" i="6"/>
  <c r="D39" i="6"/>
  <c r="K38" i="6"/>
  <c r="J38" i="6"/>
  <c r="I38" i="6"/>
  <c r="H38" i="6"/>
  <c r="G38" i="6"/>
  <c r="F38" i="6"/>
  <c r="E38" i="6"/>
  <c r="D38" i="6"/>
  <c r="K37" i="6"/>
  <c r="J37" i="6"/>
  <c r="I37" i="6"/>
  <c r="H37" i="6"/>
  <c r="G37" i="6"/>
  <c r="F37" i="6"/>
  <c r="E37" i="6"/>
  <c r="D37" i="6"/>
  <c r="K36" i="6"/>
  <c r="J36" i="6"/>
  <c r="I36" i="6"/>
  <c r="H36" i="6"/>
  <c r="G36" i="6"/>
  <c r="F36" i="6"/>
  <c r="E36" i="6"/>
  <c r="D36" i="6"/>
  <c r="K35" i="6"/>
  <c r="J35" i="6"/>
  <c r="I35" i="6"/>
  <c r="H35" i="6"/>
  <c r="G35" i="6"/>
  <c r="F35" i="6"/>
  <c r="E35" i="6"/>
  <c r="D35" i="6"/>
  <c r="K34" i="6"/>
  <c r="J34" i="6"/>
  <c r="I34" i="6"/>
  <c r="H34" i="6"/>
  <c r="G34" i="6"/>
  <c r="F34" i="6"/>
  <c r="E34" i="6"/>
  <c r="D34" i="6"/>
  <c r="K33" i="6"/>
  <c r="J33" i="6"/>
  <c r="I33" i="6"/>
  <c r="H33" i="6"/>
  <c r="G33" i="6"/>
  <c r="F33" i="6"/>
  <c r="E33" i="6"/>
  <c r="D33" i="6"/>
  <c r="K32" i="6"/>
  <c r="J32" i="6"/>
  <c r="I32" i="6"/>
  <c r="H32" i="6"/>
  <c r="G32" i="6"/>
  <c r="F32" i="6"/>
  <c r="E32" i="6"/>
  <c r="D32" i="6"/>
  <c r="K31" i="6"/>
  <c r="J31" i="6"/>
  <c r="I31" i="6"/>
  <c r="H31" i="6"/>
  <c r="G31" i="6"/>
  <c r="F31" i="6"/>
  <c r="E31" i="6"/>
  <c r="D31" i="6"/>
  <c r="K30" i="6"/>
  <c r="J30" i="6"/>
  <c r="I30" i="6"/>
  <c r="H30" i="6"/>
  <c r="G30" i="6"/>
  <c r="F30" i="6"/>
  <c r="E30" i="6"/>
  <c r="D30" i="6"/>
  <c r="K29" i="6"/>
  <c r="J29" i="6"/>
  <c r="I29" i="6"/>
  <c r="H29" i="6"/>
  <c r="G29" i="6"/>
  <c r="F29" i="6"/>
  <c r="E29" i="6"/>
  <c r="D29" i="6"/>
  <c r="K28" i="6"/>
  <c r="J28" i="6"/>
  <c r="I28" i="6"/>
  <c r="H28" i="6"/>
  <c r="G28" i="6"/>
  <c r="F28" i="6"/>
  <c r="E28" i="6"/>
  <c r="D28" i="6"/>
  <c r="K27" i="6"/>
  <c r="J27" i="6"/>
  <c r="I27" i="6"/>
  <c r="H27" i="6"/>
  <c r="G27" i="6"/>
  <c r="F27" i="6"/>
  <c r="E27" i="6"/>
  <c r="D27" i="6"/>
  <c r="K26" i="6"/>
  <c r="J26" i="6"/>
  <c r="I26" i="6"/>
  <c r="H26" i="6"/>
  <c r="G26" i="6"/>
  <c r="F26" i="6"/>
  <c r="E26" i="6"/>
  <c r="D26" i="6"/>
  <c r="K25" i="6"/>
  <c r="J25" i="6"/>
  <c r="I25" i="6"/>
  <c r="H25" i="6"/>
  <c r="G25" i="6"/>
  <c r="F25" i="6"/>
  <c r="E25" i="6"/>
  <c r="D25" i="6"/>
  <c r="K24" i="6"/>
  <c r="J24" i="6"/>
  <c r="I24" i="6"/>
  <c r="H24" i="6"/>
  <c r="G24" i="6"/>
  <c r="F24" i="6"/>
  <c r="E24" i="6"/>
  <c r="D24" i="6"/>
  <c r="K23" i="6"/>
  <c r="J23" i="6"/>
  <c r="I23" i="6"/>
  <c r="H23" i="6"/>
  <c r="G23" i="6"/>
  <c r="F23" i="6"/>
  <c r="E23" i="6"/>
  <c r="D23" i="6"/>
  <c r="K21" i="6"/>
  <c r="J21" i="6"/>
  <c r="I21" i="6"/>
  <c r="I248" i="6"/>
  <c r="I5" i="6"/>
  <c r="H21" i="6"/>
  <c r="G21" i="6"/>
  <c r="F21" i="6"/>
  <c r="E21" i="6"/>
  <c r="D21" i="6"/>
  <c r="K20" i="6"/>
  <c r="J20" i="6"/>
  <c r="I20" i="6"/>
  <c r="H20" i="6"/>
  <c r="G20" i="6"/>
  <c r="F20" i="6"/>
  <c r="E20" i="6"/>
  <c r="D20" i="6"/>
  <c r="K19" i="6"/>
  <c r="K263" i="6"/>
  <c r="J19" i="6"/>
  <c r="I19" i="6"/>
  <c r="H19" i="6"/>
  <c r="G19" i="6"/>
  <c r="G263" i="6"/>
  <c r="F19" i="6"/>
  <c r="E19" i="6"/>
  <c r="D19" i="6"/>
  <c r="K18" i="6"/>
  <c r="J18" i="6"/>
  <c r="I18" i="6"/>
  <c r="H18" i="6"/>
  <c r="G18" i="6"/>
  <c r="F18" i="6"/>
  <c r="E18" i="6"/>
  <c r="D18" i="6"/>
  <c r="K17" i="6"/>
  <c r="J17" i="6"/>
  <c r="I17" i="6"/>
  <c r="I261" i="6"/>
  <c r="H17" i="6"/>
  <c r="G17" i="6"/>
  <c r="F17" i="6"/>
  <c r="E17" i="6"/>
  <c r="D17" i="6"/>
  <c r="K16" i="6"/>
  <c r="J16" i="6"/>
  <c r="I16" i="6"/>
  <c r="H16" i="6"/>
  <c r="G16" i="6"/>
  <c r="F16" i="6"/>
  <c r="E16" i="6"/>
  <c r="D16" i="6"/>
  <c r="K15" i="6"/>
  <c r="K259" i="6"/>
  <c r="J15" i="6"/>
  <c r="I15" i="6"/>
  <c r="H15" i="6"/>
  <c r="G15" i="6"/>
  <c r="G259" i="6"/>
  <c r="F15" i="6"/>
  <c r="E15" i="6"/>
  <c r="D15" i="6"/>
  <c r="K14" i="6"/>
  <c r="J14" i="6"/>
  <c r="I14" i="6"/>
  <c r="H14" i="6"/>
  <c r="H258" i="6"/>
  <c r="G14" i="6"/>
  <c r="F14" i="6"/>
  <c r="E14" i="6"/>
  <c r="D14" i="6"/>
  <c r="K13" i="6"/>
  <c r="J13" i="6"/>
  <c r="I13" i="6"/>
  <c r="I257" i="6"/>
  <c r="H13" i="6"/>
  <c r="G13" i="6"/>
  <c r="F13" i="6"/>
  <c r="E13" i="6"/>
  <c r="D13" i="6"/>
  <c r="K12" i="6"/>
  <c r="K256" i="6"/>
  <c r="J12" i="6"/>
  <c r="I12" i="6"/>
  <c r="H12" i="6"/>
  <c r="G12" i="6"/>
  <c r="G256" i="6"/>
  <c r="F12" i="6"/>
  <c r="E12" i="6"/>
  <c r="D12" i="6"/>
  <c r="K11" i="6"/>
  <c r="K255" i="6"/>
  <c r="J11" i="6"/>
  <c r="I11" i="6"/>
  <c r="H11" i="6"/>
  <c r="G11" i="6"/>
  <c r="G255" i="6"/>
  <c r="F11" i="6"/>
  <c r="E11" i="6"/>
  <c r="D11" i="6"/>
  <c r="K10" i="6"/>
  <c r="J10" i="6"/>
  <c r="I10" i="6"/>
  <c r="H10" i="6"/>
  <c r="G10" i="6"/>
  <c r="F10" i="6"/>
  <c r="E10" i="6"/>
  <c r="D10" i="6"/>
  <c r="K9" i="6"/>
  <c r="J9" i="6"/>
  <c r="I9" i="6"/>
  <c r="H9" i="6"/>
  <c r="G9" i="6"/>
  <c r="F9" i="6"/>
  <c r="E9" i="6"/>
  <c r="D9" i="6"/>
  <c r="K8" i="6"/>
  <c r="J8" i="6"/>
  <c r="I8" i="6"/>
  <c r="H8" i="6"/>
  <c r="G8" i="6"/>
  <c r="F8" i="6"/>
  <c r="E8" i="6"/>
  <c r="D8" i="6"/>
  <c r="K7" i="6"/>
  <c r="K251" i="6"/>
  <c r="J7" i="6"/>
  <c r="I7" i="6"/>
  <c r="H7" i="6"/>
  <c r="G7" i="6"/>
  <c r="G251" i="6"/>
  <c r="F7" i="6"/>
  <c r="E7" i="6"/>
  <c r="D7" i="6"/>
  <c r="K6" i="6"/>
  <c r="J6" i="6"/>
  <c r="I6" i="6"/>
  <c r="H6" i="6"/>
  <c r="H250" i="6"/>
  <c r="G6" i="6"/>
  <c r="F6" i="6"/>
  <c r="E6" i="6"/>
  <c r="D6" i="6"/>
  <c r="N4" i="6"/>
  <c r="M4" i="6"/>
  <c r="K4" i="6"/>
  <c r="K4" i="5"/>
  <c r="K121" i="5"/>
  <c r="J121" i="5"/>
  <c r="I121" i="5"/>
  <c r="H121" i="5"/>
  <c r="G121" i="5"/>
  <c r="F121" i="5"/>
  <c r="E121" i="5"/>
  <c r="D121" i="5"/>
  <c r="K120" i="5"/>
  <c r="J120" i="5"/>
  <c r="I120" i="5"/>
  <c r="H120" i="5"/>
  <c r="G120" i="5"/>
  <c r="F120" i="5"/>
  <c r="E120" i="5"/>
  <c r="D120" i="5"/>
  <c r="K119" i="5"/>
  <c r="J119" i="5"/>
  <c r="I119" i="5"/>
  <c r="H119" i="5"/>
  <c r="G119" i="5"/>
  <c r="F119" i="5"/>
  <c r="E119" i="5"/>
  <c r="D119" i="5"/>
  <c r="K118" i="5"/>
  <c r="J118" i="5"/>
  <c r="I118" i="5"/>
  <c r="H118" i="5"/>
  <c r="G118" i="5"/>
  <c r="F118" i="5"/>
  <c r="E118" i="5"/>
  <c r="D118" i="5"/>
  <c r="K117" i="5"/>
  <c r="J117" i="5"/>
  <c r="I117" i="5"/>
  <c r="H117" i="5"/>
  <c r="G117" i="5"/>
  <c r="F117" i="5"/>
  <c r="E117" i="5"/>
  <c r="D117" i="5"/>
  <c r="K116" i="5"/>
  <c r="J116" i="5"/>
  <c r="I116" i="5"/>
  <c r="H116" i="5"/>
  <c r="G116" i="5"/>
  <c r="F116" i="5"/>
  <c r="E116" i="5"/>
  <c r="D116" i="5"/>
  <c r="K115" i="5"/>
  <c r="J115" i="5"/>
  <c r="I115" i="5"/>
  <c r="H115" i="5"/>
  <c r="G115" i="5"/>
  <c r="F115" i="5"/>
  <c r="E115" i="5"/>
  <c r="D115" i="5"/>
  <c r="K114" i="5"/>
  <c r="J114" i="5"/>
  <c r="I114" i="5"/>
  <c r="H114" i="5"/>
  <c r="G114" i="5"/>
  <c r="F114" i="5"/>
  <c r="E114" i="5"/>
  <c r="D114" i="5"/>
  <c r="K113" i="5"/>
  <c r="J113" i="5"/>
  <c r="I113" i="5"/>
  <c r="H113" i="5"/>
  <c r="G113" i="5"/>
  <c r="F113" i="5"/>
  <c r="E113" i="5"/>
  <c r="D113" i="5"/>
  <c r="K112" i="5"/>
  <c r="J112" i="5"/>
  <c r="I112" i="5"/>
  <c r="H112" i="5"/>
  <c r="G112" i="5"/>
  <c r="F112" i="5"/>
  <c r="E112" i="5"/>
  <c r="D112" i="5"/>
  <c r="K111" i="5"/>
  <c r="J111" i="5"/>
  <c r="I111" i="5"/>
  <c r="H111" i="5"/>
  <c r="G111" i="5"/>
  <c r="F111" i="5"/>
  <c r="E111" i="5"/>
  <c r="D111" i="5"/>
  <c r="K110" i="5"/>
  <c r="J110" i="5"/>
  <c r="I110" i="5"/>
  <c r="H110" i="5"/>
  <c r="G110" i="5"/>
  <c r="F110" i="5"/>
  <c r="E110" i="5"/>
  <c r="D110" i="5"/>
  <c r="K109" i="5"/>
  <c r="J109" i="5"/>
  <c r="I109" i="5"/>
  <c r="H109" i="5"/>
  <c r="G109" i="5"/>
  <c r="F109" i="5"/>
  <c r="E109" i="5"/>
  <c r="D109" i="5"/>
  <c r="K108" i="5"/>
  <c r="J108" i="5"/>
  <c r="I108" i="5"/>
  <c r="H108" i="5"/>
  <c r="G108" i="5"/>
  <c r="F108" i="5"/>
  <c r="E108" i="5"/>
  <c r="D108" i="5"/>
  <c r="K107" i="5"/>
  <c r="J107" i="5"/>
  <c r="I107" i="5"/>
  <c r="H107" i="5"/>
  <c r="G107" i="5"/>
  <c r="F107" i="5"/>
  <c r="E107" i="5"/>
  <c r="D107" i="5"/>
  <c r="K106" i="5"/>
  <c r="J106" i="5"/>
  <c r="I106" i="5"/>
  <c r="H106" i="5"/>
  <c r="G106" i="5"/>
  <c r="F106" i="5"/>
  <c r="E106" i="5"/>
  <c r="D106" i="5"/>
  <c r="K105" i="5"/>
  <c r="J105" i="5"/>
  <c r="I105" i="5"/>
  <c r="H105" i="5"/>
  <c r="G105" i="5"/>
  <c r="F105" i="5"/>
  <c r="E105" i="5"/>
  <c r="D105" i="5"/>
  <c r="K104" i="5"/>
  <c r="J104" i="5"/>
  <c r="I104" i="5"/>
  <c r="H104" i="5"/>
  <c r="G104" i="5"/>
  <c r="F104" i="5"/>
  <c r="E104" i="5"/>
  <c r="D104" i="5"/>
  <c r="K103" i="5"/>
  <c r="J103" i="5"/>
  <c r="I103" i="5"/>
  <c r="H103" i="5"/>
  <c r="G103" i="5"/>
  <c r="F103" i="5"/>
  <c r="E103" i="5"/>
  <c r="D103" i="5"/>
  <c r="K102" i="5"/>
  <c r="J102" i="5"/>
  <c r="I102" i="5"/>
  <c r="H102" i="5"/>
  <c r="G102" i="5"/>
  <c r="F102" i="5"/>
  <c r="E102" i="5"/>
  <c r="D102" i="5"/>
  <c r="K101" i="5"/>
  <c r="J101" i="5"/>
  <c r="I101" i="5"/>
  <c r="H101" i="5"/>
  <c r="G101" i="5"/>
  <c r="F101" i="5"/>
  <c r="E101" i="5"/>
  <c r="D101" i="5"/>
  <c r="K100" i="5"/>
  <c r="J100" i="5"/>
  <c r="I100" i="5"/>
  <c r="H100" i="5"/>
  <c r="G100" i="5"/>
  <c r="F100" i="5"/>
  <c r="E100" i="5"/>
  <c r="D100" i="5"/>
  <c r="K99" i="5"/>
  <c r="J99" i="5"/>
  <c r="I99" i="5"/>
  <c r="H99" i="5"/>
  <c r="G99" i="5"/>
  <c r="F99" i="5"/>
  <c r="E99" i="5"/>
  <c r="D99" i="5"/>
  <c r="K98" i="5"/>
  <c r="J98" i="5"/>
  <c r="I98" i="5"/>
  <c r="H98" i="5"/>
  <c r="G98" i="5"/>
  <c r="F98" i="5"/>
  <c r="E98" i="5"/>
  <c r="D98" i="5"/>
  <c r="K97" i="5"/>
  <c r="J97" i="5"/>
  <c r="I97" i="5"/>
  <c r="H97" i="5"/>
  <c r="G97" i="5"/>
  <c r="F97" i="5"/>
  <c r="E97" i="5"/>
  <c r="D97" i="5"/>
  <c r="K96" i="5"/>
  <c r="J96" i="5"/>
  <c r="I96" i="5"/>
  <c r="H96" i="5"/>
  <c r="G96" i="5"/>
  <c r="F96" i="5"/>
  <c r="E96" i="5"/>
  <c r="D96" i="5"/>
  <c r="K95" i="5"/>
  <c r="J95" i="5"/>
  <c r="I95" i="5"/>
  <c r="H95" i="5"/>
  <c r="G95" i="5"/>
  <c r="F95" i="5"/>
  <c r="E95" i="5"/>
  <c r="D95" i="5"/>
  <c r="K94" i="5"/>
  <c r="J94" i="5"/>
  <c r="I94" i="5"/>
  <c r="H94" i="5"/>
  <c r="G94" i="5"/>
  <c r="F94" i="5"/>
  <c r="E94" i="5"/>
  <c r="D94" i="5"/>
  <c r="K93" i="5"/>
  <c r="J93" i="5"/>
  <c r="I93" i="5"/>
  <c r="H93" i="5"/>
  <c r="G93" i="5"/>
  <c r="F93" i="5"/>
  <c r="E93" i="5"/>
  <c r="D93" i="5"/>
  <c r="K92" i="5"/>
  <c r="J92" i="5"/>
  <c r="I92" i="5"/>
  <c r="H92" i="5"/>
  <c r="G92" i="5"/>
  <c r="F92" i="5"/>
  <c r="E92" i="5"/>
  <c r="D92" i="5"/>
  <c r="K91" i="5"/>
  <c r="J91" i="5"/>
  <c r="I91" i="5"/>
  <c r="H91" i="5"/>
  <c r="G91" i="5"/>
  <c r="F91" i="5"/>
  <c r="E91" i="5"/>
  <c r="D91" i="5"/>
  <c r="K90" i="5"/>
  <c r="J90" i="5"/>
  <c r="I90" i="5"/>
  <c r="H90" i="5"/>
  <c r="G90" i="5"/>
  <c r="F90" i="5"/>
  <c r="E90" i="5"/>
  <c r="D90" i="5"/>
  <c r="K89" i="5"/>
  <c r="J89" i="5"/>
  <c r="I89" i="5"/>
  <c r="H89" i="5"/>
  <c r="G89" i="5"/>
  <c r="F89" i="5"/>
  <c r="E89" i="5"/>
  <c r="D89" i="5"/>
  <c r="K88" i="5"/>
  <c r="J88" i="5"/>
  <c r="I88" i="5"/>
  <c r="H88" i="5"/>
  <c r="G88" i="5"/>
  <c r="F88" i="5"/>
  <c r="E88" i="5"/>
  <c r="D88" i="5"/>
  <c r="K87" i="5"/>
  <c r="J87" i="5"/>
  <c r="I87" i="5"/>
  <c r="H87" i="5"/>
  <c r="G87" i="5"/>
  <c r="F87" i="5"/>
  <c r="E87" i="5"/>
  <c r="D87" i="5"/>
  <c r="K86" i="5"/>
  <c r="J86" i="5"/>
  <c r="I86" i="5"/>
  <c r="H86" i="5"/>
  <c r="G86" i="5"/>
  <c r="F86" i="5"/>
  <c r="E86" i="5"/>
  <c r="D86" i="5"/>
  <c r="K85" i="5"/>
  <c r="J85" i="5"/>
  <c r="I85" i="5"/>
  <c r="H85" i="5"/>
  <c r="G85" i="5"/>
  <c r="F85" i="5"/>
  <c r="E85" i="5"/>
  <c r="D85" i="5"/>
  <c r="K84" i="5"/>
  <c r="J84" i="5"/>
  <c r="I84" i="5"/>
  <c r="H84" i="5"/>
  <c r="G84" i="5"/>
  <c r="F84" i="5"/>
  <c r="E84" i="5"/>
  <c r="D84" i="5"/>
  <c r="K83" i="5"/>
  <c r="J83" i="5"/>
  <c r="I83" i="5"/>
  <c r="H83" i="5"/>
  <c r="G83" i="5"/>
  <c r="F83" i="5"/>
  <c r="E83" i="5"/>
  <c r="D83" i="5"/>
  <c r="K82" i="5"/>
  <c r="J82" i="5"/>
  <c r="I82" i="5"/>
  <c r="H82" i="5"/>
  <c r="G82" i="5"/>
  <c r="F82" i="5"/>
  <c r="E82" i="5"/>
  <c r="D82" i="5"/>
  <c r="K81" i="5"/>
  <c r="J81" i="5"/>
  <c r="I81" i="5"/>
  <c r="H81" i="5"/>
  <c r="G81" i="5"/>
  <c r="F81" i="5"/>
  <c r="E81" i="5"/>
  <c r="D81" i="5"/>
  <c r="K80" i="5"/>
  <c r="J80" i="5"/>
  <c r="I80" i="5"/>
  <c r="H80" i="5"/>
  <c r="G80" i="5"/>
  <c r="F80" i="5"/>
  <c r="E80" i="5"/>
  <c r="D80" i="5"/>
  <c r="K79" i="5"/>
  <c r="J79" i="5"/>
  <c r="I79" i="5"/>
  <c r="H79" i="5"/>
  <c r="G79" i="5"/>
  <c r="F79" i="5"/>
  <c r="E79" i="5"/>
  <c r="D79" i="5"/>
  <c r="K78" i="5"/>
  <c r="J78" i="5"/>
  <c r="I78" i="5"/>
  <c r="H78" i="5"/>
  <c r="G78" i="5"/>
  <c r="F78" i="5"/>
  <c r="E78" i="5"/>
  <c r="D78" i="5"/>
  <c r="K77" i="5"/>
  <c r="J77" i="5"/>
  <c r="I77" i="5"/>
  <c r="H77" i="5"/>
  <c r="G77" i="5"/>
  <c r="F77" i="5"/>
  <c r="E77" i="5"/>
  <c r="D77" i="5"/>
  <c r="K76" i="5"/>
  <c r="J76" i="5"/>
  <c r="I76" i="5"/>
  <c r="H76" i="5"/>
  <c r="G76" i="5"/>
  <c r="F76" i="5"/>
  <c r="E76" i="5"/>
  <c r="D76" i="5"/>
  <c r="K75" i="5"/>
  <c r="J75" i="5"/>
  <c r="I75" i="5"/>
  <c r="H75" i="5"/>
  <c r="G75" i="5"/>
  <c r="F75" i="5"/>
  <c r="E75" i="5"/>
  <c r="D75" i="5"/>
  <c r="K74" i="5"/>
  <c r="J74" i="5"/>
  <c r="I74" i="5"/>
  <c r="H74" i="5"/>
  <c r="G74" i="5"/>
  <c r="F74" i="5"/>
  <c r="E74" i="5"/>
  <c r="D74" i="5"/>
  <c r="K73" i="5"/>
  <c r="J73" i="5"/>
  <c r="I73" i="5"/>
  <c r="H73" i="5"/>
  <c r="G73" i="5"/>
  <c r="F73" i="5"/>
  <c r="E73" i="5"/>
  <c r="D73" i="5"/>
  <c r="K72" i="5"/>
  <c r="J72" i="5"/>
  <c r="I72" i="5"/>
  <c r="H72" i="5"/>
  <c r="G72" i="5"/>
  <c r="F72" i="5"/>
  <c r="E72" i="5"/>
  <c r="D72" i="5"/>
  <c r="K71" i="5"/>
  <c r="J71" i="5"/>
  <c r="I71" i="5"/>
  <c r="H71" i="5"/>
  <c r="G71" i="5"/>
  <c r="F71" i="5"/>
  <c r="E71" i="5"/>
  <c r="D71" i="5"/>
  <c r="K70" i="5"/>
  <c r="J70" i="5"/>
  <c r="I70" i="5"/>
  <c r="H70" i="5"/>
  <c r="G70" i="5"/>
  <c r="F70" i="5"/>
  <c r="E70" i="5"/>
  <c r="D70" i="5"/>
  <c r="K69" i="5"/>
  <c r="J69" i="5"/>
  <c r="I69" i="5"/>
  <c r="H69" i="5"/>
  <c r="G69" i="5"/>
  <c r="F69" i="5"/>
  <c r="E69" i="5"/>
  <c r="D69" i="5"/>
  <c r="K68" i="5"/>
  <c r="J68" i="5"/>
  <c r="I68" i="5"/>
  <c r="H68" i="5"/>
  <c r="G68" i="5"/>
  <c r="F68" i="5"/>
  <c r="E68" i="5"/>
  <c r="D68" i="5"/>
  <c r="K67" i="5"/>
  <c r="J67" i="5"/>
  <c r="I67" i="5"/>
  <c r="H67" i="5"/>
  <c r="G67" i="5"/>
  <c r="F67" i="5"/>
  <c r="E67" i="5"/>
  <c r="D67" i="5"/>
  <c r="K66" i="5"/>
  <c r="J66" i="5"/>
  <c r="I66" i="5"/>
  <c r="H66" i="5"/>
  <c r="G66" i="5"/>
  <c r="F66" i="5"/>
  <c r="E66" i="5"/>
  <c r="D66" i="5"/>
  <c r="K65" i="5"/>
  <c r="J65" i="5"/>
  <c r="I65" i="5"/>
  <c r="H65" i="5"/>
  <c r="G65" i="5"/>
  <c r="F65" i="5"/>
  <c r="E65" i="5"/>
  <c r="D65" i="5"/>
  <c r="K64" i="5"/>
  <c r="J64" i="5"/>
  <c r="I64" i="5"/>
  <c r="H64" i="5"/>
  <c r="G64" i="5"/>
  <c r="F64" i="5"/>
  <c r="E64" i="5"/>
  <c r="D64" i="5"/>
  <c r="K63" i="5"/>
  <c r="J63" i="5"/>
  <c r="I63" i="5"/>
  <c r="H63" i="5"/>
  <c r="G63" i="5"/>
  <c r="F63" i="5"/>
  <c r="E63" i="5"/>
  <c r="D63" i="5"/>
  <c r="K62" i="5"/>
  <c r="J62" i="5"/>
  <c r="I62" i="5"/>
  <c r="H62" i="5"/>
  <c r="G62" i="5"/>
  <c r="F62" i="5"/>
  <c r="E62" i="5"/>
  <c r="D62" i="5"/>
  <c r="K61" i="5"/>
  <c r="J61" i="5"/>
  <c r="I61" i="5"/>
  <c r="H61" i="5"/>
  <c r="G61" i="5"/>
  <c r="F61" i="5"/>
  <c r="E61" i="5"/>
  <c r="D61" i="5"/>
  <c r="K60" i="5"/>
  <c r="J60" i="5"/>
  <c r="I60" i="5"/>
  <c r="H60" i="5"/>
  <c r="G60" i="5"/>
  <c r="F60" i="5"/>
  <c r="E60" i="5"/>
  <c r="D60" i="5"/>
  <c r="K59" i="5"/>
  <c r="J59" i="5"/>
  <c r="I59" i="5"/>
  <c r="H59" i="5"/>
  <c r="G59" i="5"/>
  <c r="F59" i="5"/>
  <c r="E59" i="5"/>
  <c r="D59" i="5"/>
  <c r="K58" i="5"/>
  <c r="J58" i="5"/>
  <c r="I58" i="5"/>
  <c r="H58" i="5"/>
  <c r="G58" i="5"/>
  <c r="F58" i="5"/>
  <c r="E58" i="5"/>
  <c r="D58" i="5"/>
  <c r="K57" i="5"/>
  <c r="J57" i="5"/>
  <c r="I57" i="5"/>
  <c r="H57" i="5"/>
  <c r="G57" i="5"/>
  <c r="F57" i="5"/>
  <c r="E57" i="5"/>
  <c r="D57" i="5"/>
  <c r="K56" i="5"/>
  <c r="J56" i="5"/>
  <c r="I56" i="5"/>
  <c r="H56" i="5"/>
  <c r="G56" i="5"/>
  <c r="F56" i="5"/>
  <c r="E56" i="5"/>
  <c r="D56" i="5"/>
  <c r="K55" i="5"/>
  <c r="J55" i="5"/>
  <c r="I55" i="5"/>
  <c r="H55" i="5"/>
  <c r="G55" i="5"/>
  <c r="F55" i="5"/>
  <c r="E55" i="5"/>
  <c r="D55" i="5"/>
  <c r="K54" i="5"/>
  <c r="J54" i="5"/>
  <c r="I54" i="5"/>
  <c r="H54" i="5"/>
  <c r="G54" i="5"/>
  <c r="F54" i="5"/>
  <c r="E54" i="5"/>
  <c r="D54" i="5"/>
  <c r="K53" i="5"/>
  <c r="J53" i="5"/>
  <c r="I53" i="5"/>
  <c r="H53" i="5"/>
  <c r="G53" i="5"/>
  <c r="F53" i="5"/>
  <c r="E53" i="5"/>
  <c r="D53" i="5"/>
  <c r="K52" i="5"/>
  <c r="J52" i="5"/>
  <c r="I52" i="5"/>
  <c r="H52" i="5"/>
  <c r="G52" i="5"/>
  <c r="F52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K47" i="5"/>
  <c r="J47" i="5"/>
  <c r="I47" i="5"/>
  <c r="H47" i="5"/>
  <c r="G47" i="5"/>
  <c r="F47" i="5"/>
  <c r="E47" i="5"/>
  <c r="D47" i="5"/>
  <c r="K46" i="5"/>
  <c r="J46" i="5"/>
  <c r="I46" i="5"/>
  <c r="H46" i="5"/>
  <c r="G46" i="5"/>
  <c r="F46" i="5"/>
  <c r="E46" i="5"/>
  <c r="D46" i="5"/>
  <c r="K45" i="5"/>
  <c r="J45" i="5"/>
  <c r="I45" i="5"/>
  <c r="H45" i="5"/>
  <c r="G45" i="5"/>
  <c r="F45" i="5"/>
  <c r="E45" i="5"/>
  <c r="D45" i="5"/>
  <c r="K44" i="5"/>
  <c r="J44" i="5"/>
  <c r="I44" i="5"/>
  <c r="H44" i="5"/>
  <c r="G44" i="5"/>
  <c r="F44" i="5"/>
  <c r="E44" i="5"/>
  <c r="D44" i="5"/>
  <c r="K43" i="5"/>
  <c r="J43" i="5"/>
  <c r="I43" i="5"/>
  <c r="H43" i="5"/>
  <c r="G43" i="5"/>
  <c r="F43" i="5"/>
  <c r="E43" i="5"/>
  <c r="D43" i="5"/>
  <c r="K42" i="5"/>
  <c r="J42" i="5"/>
  <c r="I42" i="5"/>
  <c r="H42" i="5"/>
  <c r="G42" i="5"/>
  <c r="F42" i="5"/>
  <c r="E42" i="5"/>
  <c r="D42" i="5"/>
  <c r="K41" i="5"/>
  <c r="J41" i="5"/>
  <c r="I41" i="5"/>
  <c r="H41" i="5"/>
  <c r="G41" i="5"/>
  <c r="F41" i="5"/>
  <c r="E41" i="5"/>
  <c r="D41" i="5"/>
  <c r="K40" i="5"/>
  <c r="J40" i="5"/>
  <c r="I40" i="5"/>
  <c r="H40" i="5"/>
  <c r="G40" i="5"/>
  <c r="F40" i="5"/>
  <c r="E40" i="5"/>
  <c r="D40" i="5"/>
  <c r="K39" i="5"/>
  <c r="J39" i="5"/>
  <c r="I39" i="5"/>
  <c r="H39" i="5"/>
  <c r="G39" i="5"/>
  <c r="F39" i="5"/>
  <c r="E39" i="5"/>
  <c r="D39" i="5"/>
  <c r="K38" i="5"/>
  <c r="J38" i="5"/>
  <c r="I38" i="5"/>
  <c r="H38" i="5"/>
  <c r="G38" i="5"/>
  <c r="F38" i="5"/>
  <c r="E38" i="5"/>
  <c r="D38" i="5"/>
  <c r="K37" i="5"/>
  <c r="J37" i="5"/>
  <c r="I37" i="5"/>
  <c r="H37" i="5"/>
  <c r="G37" i="5"/>
  <c r="F37" i="5"/>
  <c r="E37" i="5"/>
  <c r="D37" i="5"/>
  <c r="K36" i="5"/>
  <c r="J36" i="5"/>
  <c r="I36" i="5"/>
  <c r="H36" i="5"/>
  <c r="G36" i="5"/>
  <c r="F36" i="5"/>
  <c r="E36" i="5"/>
  <c r="D36" i="5"/>
  <c r="K35" i="5"/>
  <c r="J35" i="5"/>
  <c r="I35" i="5"/>
  <c r="H35" i="5"/>
  <c r="G35" i="5"/>
  <c r="F35" i="5"/>
  <c r="E35" i="5"/>
  <c r="D35" i="5"/>
  <c r="K34" i="5"/>
  <c r="J34" i="5"/>
  <c r="I34" i="5"/>
  <c r="H34" i="5"/>
  <c r="G34" i="5"/>
  <c r="F34" i="5"/>
  <c r="E34" i="5"/>
  <c r="D34" i="5"/>
  <c r="K33" i="5"/>
  <c r="J33" i="5"/>
  <c r="I33" i="5"/>
  <c r="H33" i="5"/>
  <c r="G33" i="5"/>
  <c r="F33" i="5"/>
  <c r="E33" i="5"/>
  <c r="D33" i="5"/>
  <c r="K32" i="5"/>
  <c r="J32" i="5"/>
  <c r="I32" i="5"/>
  <c r="H32" i="5"/>
  <c r="G32" i="5"/>
  <c r="F32" i="5"/>
  <c r="E32" i="5"/>
  <c r="D32" i="5"/>
  <c r="K31" i="5"/>
  <c r="J31" i="5"/>
  <c r="I31" i="5"/>
  <c r="H31" i="5"/>
  <c r="G31" i="5"/>
  <c r="F31" i="5"/>
  <c r="E31" i="5"/>
  <c r="D31" i="5"/>
  <c r="K30" i="5"/>
  <c r="J30" i="5"/>
  <c r="I30" i="5"/>
  <c r="H30" i="5"/>
  <c r="G30" i="5"/>
  <c r="F30" i="5"/>
  <c r="E30" i="5"/>
  <c r="D30" i="5"/>
  <c r="K29" i="5"/>
  <c r="J29" i="5"/>
  <c r="I29" i="5"/>
  <c r="H29" i="5"/>
  <c r="G29" i="5"/>
  <c r="F29" i="5"/>
  <c r="E29" i="5"/>
  <c r="D29" i="5"/>
  <c r="K28" i="5"/>
  <c r="J28" i="5"/>
  <c r="I28" i="5"/>
  <c r="H28" i="5"/>
  <c r="G28" i="5"/>
  <c r="F28" i="5"/>
  <c r="E28" i="5"/>
  <c r="D28" i="5"/>
  <c r="K27" i="5"/>
  <c r="J27" i="5"/>
  <c r="I27" i="5"/>
  <c r="H27" i="5"/>
  <c r="G27" i="5"/>
  <c r="F27" i="5"/>
  <c r="E27" i="5"/>
  <c r="D27" i="5"/>
  <c r="K26" i="5"/>
  <c r="J26" i="5"/>
  <c r="I26" i="5"/>
  <c r="H26" i="5"/>
  <c r="G26" i="5"/>
  <c r="F26" i="5"/>
  <c r="E26" i="5"/>
  <c r="D26" i="5"/>
  <c r="K25" i="5"/>
  <c r="J25" i="5"/>
  <c r="I25" i="5"/>
  <c r="H25" i="5"/>
  <c r="G25" i="5"/>
  <c r="F25" i="5"/>
  <c r="E25" i="5"/>
  <c r="D25" i="5"/>
  <c r="K24" i="5"/>
  <c r="J24" i="5"/>
  <c r="I24" i="5"/>
  <c r="H24" i="5"/>
  <c r="G24" i="5"/>
  <c r="F24" i="5"/>
  <c r="E24" i="5"/>
  <c r="D24" i="5"/>
  <c r="K23" i="5"/>
  <c r="J23" i="5"/>
  <c r="I23" i="5"/>
  <c r="H23" i="5"/>
  <c r="G23" i="5"/>
  <c r="F23" i="5"/>
  <c r="E23" i="5"/>
  <c r="D23" i="5"/>
  <c r="K22" i="5"/>
  <c r="J22" i="5"/>
  <c r="I22" i="5"/>
  <c r="H22" i="5"/>
  <c r="G22" i="5"/>
  <c r="F22" i="5"/>
  <c r="E22" i="5"/>
  <c r="D22" i="5"/>
  <c r="K21" i="5"/>
  <c r="J21" i="5"/>
  <c r="I21" i="5"/>
  <c r="H21" i="5"/>
  <c r="G21" i="5"/>
  <c r="F21" i="5"/>
  <c r="E21" i="5"/>
  <c r="D21" i="5"/>
  <c r="K20" i="5"/>
  <c r="J20" i="5"/>
  <c r="I20" i="5"/>
  <c r="H20" i="5"/>
  <c r="G20" i="5"/>
  <c r="F20" i="5"/>
  <c r="E20" i="5"/>
  <c r="D20" i="5"/>
  <c r="K19" i="5"/>
  <c r="J19" i="5"/>
  <c r="I19" i="5"/>
  <c r="H19" i="5"/>
  <c r="G19" i="5"/>
  <c r="F19" i="5"/>
  <c r="E19" i="5"/>
  <c r="D19" i="5"/>
  <c r="K18" i="5"/>
  <c r="J18" i="5"/>
  <c r="I18" i="5"/>
  <c r="H18" i="5"/>
  <c r="G18" i="5"/>
  <c r="F18" i="5"/>
  <c r="E18" i="5"/>
  <c r="D18" i="5"/>
  <c r="K17" i="5"/>
  <c r="J17" i="5"/>
  <c r="I17" i="5"/>
  <c r="H17" i="5"/>
  <c r="G17" i="5"/>
  <c r="F17" i="5"/>
  <c r="E17" i="5"/>
  <c r="D17" i="5"/>
  <c r="K16" i="5"/>
  <c r="J16" i="5"/>
  <c r="I16" i="5"/>
  <c r="H16" i="5"/>
  <c r="G16" i="5"/>
  <c r="F16" i="5"/>
  <c r="E16" i="5"/>
  <c r="D16" i="5"/>
  <c r="K15" i="5"/>
  <c r="J15" i="5"/>
  <c r="I15" i="5"/>
  <c r="H15" i="5"/>
  <c r="G15" i="5"/>
  <c r="F15" i="5"/>
  <c r="E15" i="5"/>
  <c r="D15" i="5"/>
  <c r="K14" i="5"/>
  <c r="J14" i="5"/>
  <c r="I14" i="5"/>
  <c r="H14" i="5"/>
  <c r="G14" i="5"/>
  <c r="F14" i="5"/>
  <c r="E14" i="5"/>
  <c r="D14" i="5"/>
  <c r="K13" i="5"/>
  <c r="J13" i="5"/>
  <c r="I13" i="5"/>
  <c r="H13" i="5"/>
  <c r="G13" i="5"/>
  <c r="F13" i="5"/>
  <c r="E13" i="5"/>
  <c r="D13" i="5"/>
  <c r="K12" i="5"/>
  <c r="J12" i="5"/>
  <c r="I12" i="5"/>
  <c r="H12" i="5"/>
  <c r="G12" i="5"/>
  <c r="F12" i="5"/>
  <c r="E12" i="5"/>
  <c r="D12" i="5"/>
  <c r="K11" i="5"/>
  <c r="J11" i="5"/>
  <c r="I11" i="5"/>
  <c r="H11" i="5"/>
  <c r="G11" i="5"/>
  <c r="F11" i="5"/>
  <c r="F255" i="5"/>
  <c r="E11" i="5"/>
  <c r="D11" i="5"/>
  <c r="K10" i="5"/>
  <c r="J10" i="5"/>
  <c r="J254" i="5"/>
  <c r="I10" i="5"/>
  <c r="H10" i="5"/>
  <c r="G10" i="5"/>
  <c r="F10" i="5"/>
  <c r="F254" i="5"/>
  <c r="E10" i="5"/>
  <c r="D10" i="5"/>
  <c r="K9" i="5"/>
  <c r="J9" i="5"/>
  <c r="I9" i="5"/>
  <c r="H9" i="5"/>
  <c r="G9" i="5"/>
  <c r="F9" i="5"/>
  <c r="E9" i="5"/>
  <c r="D9" i="5"/>
  <c r="K8" i="5"/>
  <c r="J8" i="5"/>
  <c r="I8" i="5"/>
  <c r="H8" i="5"/>
  <c r="G8" i="5"/>
  <c r="F8" i="5"/>
  <c r="E8" i="5"/>
  <c r="D8" i="5"/>
  <c r="K7" i="5"/>
  <c r="J7" i="5"/>
  <c r="J251" i="5"/>
  <c r="I7" i="5"/>
  <c r="H7" i="5"/>
  <c r="G7" i="5"/>
  <c r="F7" i="5"/>
  <c r="F251" i="5"/>
  <c r="E7" i="5"/>
  <c r="D7" i="5"/>
  <c r="K6" i="5"/>
  <c r="J6" i="5"/>
  <c r="I6" i="5"/>
  <c r="I250" i="5"/>
  <c r="H6" i="5"/>
  <c r="G6" i="5"/>
  <c r="F6" i="5"/>
  <c r="E6" i="5"/>
  <c r="D6" i="5"/>
  <c r="K5" i="5"/>
  <c r="K249" i="5"/>
  <c r="J5" i="5"/>
  <c r="I5" i="5"/>
  <c r="H5" i="5"/>
  <c r="G5" i="5"/>
  <c r="G249" i="5"/>
  <c r="F5" i="5"/>
  <c r="E5" i="5"/>
  <c r="D5" i="5"/>
  <c r="K121" i="4"/>
  <c r="J121" i="4"/>
  <c r="I121" i="4"/>
  <c r="H121" i="4"/>
  <c r="G121" i="4"/>
  <c r="F121" i="4"/>
  <c r="E121" i="4"/>
  <c r="D121" i="4"/>
  <c r="K120" i="4"/>
  <c r="J120" i="4"/>
  <c r="I120" i="4"/>
  <c r="H120" i="4"/>
  <c r="G120" i="4"/>
  <c r="F120" i="4"/>
  <c r="E120" i="4"/>
  <c r="D120" i="4"/>
  <c r="K119" i="4"/>
  <c r="J119" i="4"/>
  <c r="I119" i="4"/>
  <c r="H119" i="4"/>
  <c r="G119" i="4"/>
  <c r="F119" i="4"/>
  <c r="E119" i="4"/>
  <c r="D119" i="4"/>
  <c r="K118" i="4"/>
  <c r="J118" i="4"/>
  <c r="I118" i="4"/>
  <c r="H118" i="4"/>
  <c r="M118" i="4"/>
  <c r="G118" i="4"/>
  <c r="F118" i="4"/>
  <c r="E118" i="4"/>
  <c r="D118" i="4"/>
  <c r="K117" i="4"/>
  <c r="J117" i="4"/>
  <c r="I117" i="4"/>
  <c r="H117" i="4"/>
  <c r="G117" i="4"/>
  <c r="F117" i="4"/>
  <c r="E117" i="4"/>
  <c r="D117" i="4"/>
  <c r="N117" i="4"/>
  <c r="P117" i="4"/>
  <c r="K116" i="4"/>
  <c r="J116" i="4"/>
  <c r="I116" i="4"/>
  <c r="H116" i="4"/>
  <c r="M116" i="4"/>
  <c r="G116" i="4"/>
  <c r="F116" i="4"/>
  <c r="E116" i="4"/>
  <c r="D116" i="4"/>
  <c r="K115" i="4"/>
  <c r="J115" i="4"/>
  <c r="I115" i="4"/>
  <c r="H115" i="4"/>
  <c r="G115" i="4"/>
  <c r="F115" i="4"/>
  <c r="E115" i="4"/>
  <c r="D115" i="4"/>
  <c r="K114" i="4"/>
  <c r="J114" i="4"/>
  <c r="I114" i="4"/>
  <c r="H114" i="4"/>
  <c r="M114" i="4"/>
  <c r="O114" i="4"/>
  <c r="G114" i="4"/>
  <c r="F114" i="4"/>
  <c r="E114" i="4"/>
  <c r="D114" i="4"/>
  <c r="N114" i="4"/>
  <c r="P114" i="4"/>
  <c r="K113" i="4"/>
  <c r="J113" i="4"/>
  <c r="I113" i="4"/>
  <c r="H113" i="4"/>
  <c r="G113" i="4"/>
  <c r="F113" i="4"/>
  <c r="E113" i="4"/>
  <c r="D113" i="4"/>
  <c r="K112" i="4"/>
  <c r="J112" i="4"/>
  <c r="I112" i="4"/>
  <c r="H112" i="4"/>
  <c r="G112" i="4"/>
  <c r="F112" i="4"/>
  <c r="E112" i="4"/>
  <c r="D112" i="4"/>
  <c r="K111" i="4"/>
  <c r="J111" i="4"/>
  <c r="I111" i="4"/>
  <c r="H111" i="4"/>
  <c r="G111" i="4"/>
  <c r="F111" i="4"/>
  <c r="E111" i="4"/>
  <c r="D111" i="4"/>
  <c r="K110" i="4"/>
  <c r="J110" i="4"/>
  <c r="I110" i="4"/>
  <c r="H110" i="4"/>
  <c r="M110" i="4"/>
  <c r="G110" i="4"/>
  <c r="F110" i="4"/>
  <c r="E110" i="4"/>
  <c r="D110" i="4"/>
  <c r="K109" i="4"/>
  <c r="J109" i="4"/>
  <c r="I109" i="4"/>
  <c r="H109" i="4"/>
  <c r="G109" i="4"/>
  <c r="F109" i="4"/>
  <c r="E109" i="4"/>
  <c r="D109" i="4"/>
  <c r="K108" i="4"/>
  <c r="J108" i="4"/>
  <c r="I108" i="4"/>
  <c r="H108" i="4"/>
  <c r="M108" i="4"/>
  <c r="G108" i="4"/>
  <c r="F108" i="4"/>
  <c r="E108" i="4"/>
  <c r="D108" i="4"/>
  <c r="K107" i="4"/>
  <c r="J107" i="4"/>
  <c r="I107" i="4"/>
  <c r="H107" i="4"/>
  <c r="G107" i="4"/>
  <c r="F107" i="4"/>
  <c r="E107" i="4"/>
  <c r="D107" i="4"/>
  <c r="K106" i="4"/>
  <c r="J106" i="4"/>
  <c r="I106" i="4"/>
  <c r="H106" i="4"/>
  <c r="G106" i="4"/>
  <c r="F106" i="4"/>
  <c r="E106" i="4"/>
  <c r="D106" i="4"/>
  <c r="N106" i="4"/>
  <c r="P106" i="4"/>
  <c r="K105" i="4"/>
  <c r="J105" i="4"/>
  <c r="I105" i="4"/>
  <c r="H105" i="4"/>
  <c r="G105" i="4"/>
  <c r="F105" i="4"/>
  <c r="E105" i="4"/>
  <c r="D105" i="4"/>
  <c r="N105" i="4"/>
  <c r="P105" i="4"/>
  <c r="K104" i="4"/>
  <c r="J104" i="4"/>
  <c r="I104" i="4"/>
  <c r="H104" i="4"/>
  <c r="G104" i="4"/>
  <c r="F104" i="4"/>
  <c r="E104" i="4"/>
  <c r="D104" i="4"/>
  <c r="K103" i="4"/>
  <c r="J103" i="4"/>
  <c r="I103" i="4"/>
  <c r="H103" i="4"/>
  <c r="G103" i="4"/>
  <c r="F103" i="4"/>
  <c r="E103" i="4"/>
  <c r="D103" i="4"/>
  <c r="K102" i="4"/>
  <c r="J102" i="4"/>
  <c r="I102" i="4"/>
  <c r="H102" i="4"/>
  <c r="M102" i="4"/>
  <c r="G102" i="4"/>
  <c r="F102" i="4"/>
  <c r="E102" i="4"/>
  <c r="D102" i="4"/>
  <c r="K101" i="4"/>
  <c r="J101" i="4"/>
  <c r="I101" i="4"/>
  <c r="H101" i="4"/>
  <c r="G101" i="4"/>
  <c r="F101" i="4"/>
  <c r="E101" i="4"/>
  <c r="D101" i="4"/>
  <c r="N101" i="4"/>
  <c r="P101" i="4"/>
  <c r="K100" i="4"/>
  <c r="J100" i="4"/>
  <c r="I100" i="4"/>
  <c r="H100" i="4"/>
  <c r="G100" i="4"/>
  <c r="F100" i="4"/>
  <c r="E100" i="4"/>
  <c r="D100" i="4"/>
  <c r="N100" i="4"/>
  <c r="P100" i="4"/>
  <c r="K99" i="4"/>
  <c r="J99" i="4"/>
  <c r="I99" i="4"/>
  <c r="H99" i="4"/>
  <c r="G99" i="4"/>
  <c r="F99" i="4"/>
  <c r="E99" i="4"/>
  <c r="D99" i="4"/>
  <c r="K98" i="4"/>
  <c r="J98" i="4"/>
  <c r="I98" i="4"/>
  <c r="H98" i="4"/>
  <c r="M98" i="4"/>
  <c r="G98" i="4"/>
  <c r="F98" i="4"/>
  <c r="E98" i="4"/>
  <c r="D98" i="4"/>
  <c r="K97" i="4"/>
  <c r="J97" i="4"/>
  <c r="I97" i="4"/>
  <c r="H97" i="4"/>
  <c r="G97" i="4"/>
  <c r="F97" i="4"/>
  <c r="E97" i="4"/>
  <c r="D97" i="4"/>
  <c r="K96" i="4"/>
  <c r="J96" i="4"/>
  <c r="I96" i="4"/>
  <c r="H96" i="4"/>
  <c r="M96" i="4"/>
  <c r="O96" i="4"/>
  <c r="G96" i="4"/>
  <c r="F96" i="4"/>
  <c r="E96" i="4"/>
  <c r="D96" i="4"/>
  <c r="N96" i="4"/>
  <c r="P96" i="4"/>
  <c r="K95" i="4"/>
  <c r="J95" i="4"/>
  <c r="I95" i="4"/>
  <c r="H95" i="4"/>
  <c r="M95" i="4"/>
  <c r="O95" i="4"/>
  <c r="G95" i="4"/>
  <c r="F95" i="4"/>
  <c r="E95" i="4"/>
  <c r="D95" i="4"/>
  <c r="N95" i="4"/>
  <c r="P95" i="4"/>
  <c r="K94" i="4"/>
  <c r="J94" i="4"/>
  <c r="I94" i="4"/>
  <c r="H94" i="4"/>
  <c r="G94" i="4"/>
  <c r="F94" i="4"/>
  <c r="E94" i="4"/>
  <c r="D94" i="4"/>
  <c r="K93" i="4"/>
  <c r="J93" i="4"/>
  <c r="I93" i="4"/>
  <c r="H93" i="4"/>
  <c r="G93" i="4"/>
  <c r="F93" i="4"/>
  <c r="E93" i="4"/>
  <c r="D93" i="4"/>
  <c r="K92" i="4"/>
  <c r="J92" i="4"/>
  <c r="I92" i="4"/>
  <c r="H92" i="4"/>
  <c r="G92" i="4"/>
  <c r="F92" i="4"/>
  <c r="E92" i="4"/>
  <c r="D92" i="4"/>
  <c r="K91" i="4"/>
  <c r="J91" i="4"/>
  <c r="I91" i="4"/>
  <c r="H91" i="4"/>
  <c r="G91" i="4"/>
  <c r="F91" i="4"/>
  <c r="E91" i="4"/>
  <c r="D91" i="4"/>
  <c r="K90" i="4"/>
  <c r="J90" i="4"/>
  <c r="I90" i="4"/>
  <c r="H90" i="4"/>
  <c r="M90" i="4"/>
  <c r="G90" i="4"/>
  <c r="F90" i="4"/>
  <c r="E90" i="4"/>
  <c r="D90" i="4"/>
  <c r="K89" i="4"/>
  <c r="J89" i="4"/>
  <c r="I89" i="4"/>
  <c r="H89" i="4"/>
  <c r="G89" i="4"/>
  <c r="F89" i="4"/>
  <c r="E89" i="4"/>
  <c r="D89" i="4"/>
  <c r="K88" i="4"/>
  <c r="J88" i="4"/>
  <c r="I88" i="4"/>
  <c r="H88" i="4"/>
  <c r="G88" i="4"/>
  <c r="F88" i="4"/>
  <c r="E88" i="4"/>
  <c r="D88" i="4"/>
  <c r="K87" i="4"/>
  <c r="J87" i="4"/>
  <c r="I87" i="4"/>
  <c r="H87" i="4"/>
  <c r="G87" i="4"/>
  <c r="F87" i="4"/>
  <c r="E87" i="4"/>
  <c r="D87" i="4"/>
  <c r="N87" i="4"/>
  <c r="P87" i="4"/>
  <c r="K86" i="4"/>
  <c r="J86" i="4"/>
  <c r="I86" i="4"/>
  <c r="H86" i="4"/>
  <c r="M86" i="4"/>
  <c r="O86" i="4"/>
  <c r="G86" i="4"/>
  <c r="F86" i="4"/>
  <c r="E86" i="4"/>
  <c r="D86" i="4"/>
  <c r="N86" i="4"/>
  <c r="P86" i="4"/>
  <c r="K85" i="4"/>
  <c r="J85" i="4"/>
  <c r="I85" i="4"/>
  <c r="H85" i="4"/>
  <c r="G85" i="4"/>
  <c r="F85" i="4"/>
  <c r="E85" i="4"/>
  <c r="D85" i="4"/>
  <c r="K84" i="4"/>
  <c r="J84" i="4"/>
  <c r="I84" i="4"/>
  <c r="H84" i="4"/>
  <c r="G84" i="4"/>
  <c r="F84" i="4"/>
  <c r="E84" i="4"/>
  <c r="D84" i="4"/>
  <c r="K83" i="4"/>
  <c r="J83" i="4"/>
  <c r="I83" i="4"/>
  <c r="H83" i="4"/>
  <c r="G83" i="4"/>
  <c r="F83" i="4"/>
  <c r="E83" i="4"/>
  <c r="D83" i="4"/>
  <c r="K82" i="4"/>
  <c r="J82" i="4"/>
  <c r="I82" i="4"/>
  <c r="H82" i="4"/>
  <c r="M82" i="4"/>
  <c r="G82" i="4"/>
  <c r="F82" i="4"/>
  <c r="E82" i="4"/>
  <c r="D82" i="4"/>
  <c r="K81" i="4"/>
  <c r="J81" i="4"/>
  <c r="I81" i="4"/>
  <c r="H81" i="4"/>
  <c r="G81" i="4"/>
  <c r="F81" i="4"/>
  <c r="E81" i="4"/>
  <c r="D81" i="4"/>
  <c r="K80" i="4"/>
  <c r="J80" i="4"/>
  <c r="I80" i="4"/>
  <c r="H80" i="4"/>
  <c r="M80" i="4"/>
  <c r="O80" i="4"/>
  <c r="G80" i="4"/>
  <c r="F80" i="4"/>
  <c r="E80" i="4"/>
  <c r="D80" i="4"/>
  <c r="K79" i="4"/>
  <c r="J79" i="4"/>
  <c r="I79" i="4"/>
  <c r="H79" i="4"/>
  <c r="G79" i="4"/>
  <c r="F79" i="4"/>
  <c r="E79" i="4"/>
  <c r="D79" i="4"/>
  <c r="N79" i="4"/>
  <c r="P79" i="4"/>
  <c r="K78" i="4"/>
  <c r="J78" i="4"/>
  <c r="I78" i="4"/>
  <c r="H78" i="4"/>
  <c r="M78" i="4"/>
  <c r="O78" i="4"/>
  <c r="G78" i="4"/>
  <c r="F78" i="4"/>
  <c r="E78" i="4"/>
  <c r="D78" i="4"/>
  <c r="N78" i="4"/>
  <c r="P78" i="4"/>
  <c r="K77" i="4"/>
  <c r="J77" i="4"/>
  <c r="I77" i="4"/>
  <c r="H77" i="4"/>
  <c r="G77" i="4"/>
  <c r="F77" i="4"/>
  <c r="E77" i="4"/>
  <c r="D77" i="4"/>
  <c r="N77" i="4"/>
  <c r="P77" i="4"/>
  <c r="K76" i="4"/>
  <c r="J76" i="4"/>
  <c r="I76" i="4"/>
  <c r="H76" i="4"/>
  <c r="M76" i="4"/>
  <c r="G76" i="4"/>
  <c r="F76" i="4"/>
  <c r="E76" i="4"/>
  <c r="D76" i="4"/>
  <c r="K75" i="4"/>
  <c r="J75" i="4"/>
  <c r="I75" i="4"/>
  <c r="H75" i="4"/>
  <c r="G75" i="4"/>
  <c r="F75" i="4"/>
  <c r="E75" i="4"/>
  <c r="D75" i="4"/>
  <c r="K74" i="4"/>
  <c r="J74" i="4"/>
  <c r="I74" i="4"/>
  <c r="H74" i="4"/>
  <c r="M74" i="4"/>
  <c r="G74" i="4"/>
  <c r="F74" i="4"/>
  <c r="E74" i="4"/>
  <c r="D74" i="4"/>
  <c r="K73" i="4"/>
  <c r="J73" i="4"/>
  <c r="I73" i="4"/>
  <c r="H73" i="4"/>
  <c r="G73" i="4"/>
  <c r="F73" i="4"/>
  <c r="E73" i="4"/>
  <c r="D73" i="4"/>
  <c r="K72" i="4"/>
  <c r="J72" i="4"/>
  <c r="I72" i="4"/>
  <c r="H72" i="4"/>
  <c r="M72" i="4"/>
  <c r="G72" i="4"/>
  <c r="F72" i="4"/>
  <c r="E72" i="4"/>
  <c r="D72" i="4"/>
  <c r="K71" i="4"/>
  <c r="J71" i="4"/>
  <c r="I71" i="4"/>
  <c r="H71" i="4"/>
  <c r="G71" i="4"/>
  <c r="F71" i="4"/>
  <c r="E71" i="4"/>
  <c r="D71" i="4"/>
  <c r="N71" i="4"/>
  <c r="P71" i="4"/>
  <c r="K70" i="4"/>
  <c r="J70" i="4"/>
  <c r="I70" i="4"/>
  <c r="H70" i="4"/>
  <c r="G70" i="4"/>
  <c r="F70" i="4"/>
  <c r="E70" i="4"/>
  <c r="D70" i="4"/>
  <c r="K69" i="4"/>
  <c r="J69" i="4"/>
  <c r="I69" i="4"/>
  <c r="H69" i="4"/>
  <c r="G69" i="4"/>
  <c r="F69" i="4"/>
  <c r="E69" i="4"/>
  <c r="D69" i="4"/>
  <c r="K68" i="4"/>
  <c r="J68" i="4"/>
  <c r="I68" i="4"/>
  <c r="H68" i="4"/>
  <c r="G68" i="4"/>
  <c r="F68" i="4"/>
  <c r="E68" i="4"/>
  <c r="D68" i="4"/>
  <c r="K67" i="4"/>
  <c r="J67" i="4"/>
  <c r="I67" i="4"/>
  <c r="H67" i="4"/>
  <c r="G67" i="4"/>
  <c r="F67" i="4"/>
  <c r="E67" i="4"/>
  <c r="D67" i="4"/>
  <c r="K66" i="4"/>
  <c r="J66" i="4"/>
  <c r="I66" i="4"/>
  <c r="H66" i="4"/>
  <c r="G66" i="4"/>
  <c r="F66" i="4"/>
  <c r="E66" i="4"/>
  <c r="D66" i="4"/>
  <c r="K65" i="4"/>
  <c r="J65" i="4"/>
  <c r="I65" i="4"/>
  <c r="H65" i="4"/>
  <c r="G65" i="4"/>
  <c r="F65" i="4"/>
  <c r="E65" i="4"/>
  <c r="D65" i="4"/>
  <c r="K64" i="4"/>
  <c r="J64" i="4"/>
  <c r="I64" i="4"/>
  <c r="H64" i="4"/>
  <c r="G64" i="4"/>
  <c r="F64" i="4"/>
  <c r="E64" i="4"/>
  <c r="D64" i="4"/>
  <c r="K63" i="4"/>
  <c r="J63" i="4"/>
  <c r="I63" i="4"/>
  <c r="H63" i="4"/>
  <c r="G63" i="4"/>
  <c r="F63" i="4"/>
  <c r="E63" i="4"/>
  <c r="D63" i="4"/>
  <c r="K62" i="4"/>
  <c r="J62" i="4"/>
  <c r="I62" i="4"/>
  <c r="H62" i="4"/>
  <c r="G62" i="4"/>
  <c r="F62" i="4"/>
  <c r="E62" i="4"/>
  <c r="D62" i="4"/>
  <c r="K61" i="4"/>
  <c r="J61" i="4"/>
  <c r="I61" i="4"/>
  <c r="H61" i="4"/>
  <c r="G61" i="4"/>
  <c r="F61" i="4"/>
  <c r="E61" i="4"/>
  <c r="D61" i="4"/>
  <c r="K60" i="4"/>
  <c r="J60" i="4"/>
  <c r="I60" i="4"/>
  <c r="H60" i="4"/>
  <c r="G60" i="4"/>
  <c r="F60" i="4"/>
  <c r="E60" i="4"/>
  <c r="D60" i="4"/>
  <c r="N60" i="4"/>
  <c r="P60" i="4"/>
  <c r="K59" i="4"/>
  <c r="J59" i="4"/>
  <c r="I59" i="4"/>
  <c r="H59" i="4"/>
  <c r="M59" i="4"/>
  <c r="O59" i="4"/>
  <c r="G59" i="4"/>
  <c r="F59" i="4"/>
  <c r="E59" i="4"/>
  <c r="D59" i="4"/>
  <c r="N59" i="4"/>
  <c r="P59" i="4"/>
  <c r="K58" i="4"/>
  <c r="J58" i="4"/>
  <c r="I58" i="4"/>
  <c r="H58" i="4"/>
  <c r="M58" i="4"/>
  <c r="O58" i="4"/>
  <c r="G58" i="4"/>
  <c r="F58" i="4"/>
  <c r="E58" i="4"/>
  <c r="D58" i="4"/>
  <c r="N58" i="4"/>
  <c r="P58" i="4"/>
  <c r="K57" i="4"/>
  <c r="J57" i="4"/>
  <c r="I57" i="4"/>
  <c r="H57" i="4"/>
  <c r="G57" i="4"/>
  <c r="F57" i="4"/>
  <c r="E57" i="4"/>
  <c r="D57" i="4"/>
  <c r="K56" i="4"/>
  <c r="J56" i="4"/>
  <c r="I56" i="4"/>
  <c r="H56" i="4"/>
  <c r="G56" i="4"/>
  <c r="F56" i="4"/>
  <c r="E56" i="4"/>
  <c r="D56" i="4"/>
  <c r="N56" i="4"/>
  <c r="P56" i="4"/>
  <c r="K55" i="4"/>
  <c r="J55" i="4"/>
  <c r="I55" i="4"/>
  <c r="H55" i="4"/>
  <c r="G55" i="4"/>
  <c r="F55" i="4"/>
  <c r="E55" i="4"/>
  <c r="D55" i="4"/>
  <c r="K54" i="4"/>
  <c r="J54" i="4"/>
  <c r="I54" i="4"/>
  <c r="H54" i="4"/>
  <c r="G54" i="4"/>
  <c r="F54" i="4"/>
  <c r="E54" i="4"/>
  <c r="D54" i="4"/>
  <c r="K53" i="4"/>
  <c r="J53" i="4"/>
  <c r="I53" i="4"/>
  <c r="H53" i="4"/>
  <c r="G53" i="4"/>
  <c r="F53" i="4"/>
  <c r="E53" i="4"/>
  <c r="D53" i="4"/>
  <c r="K52" i="4"/>
  <c r="J52" i="4"/>
  <c r="I52" i="4"/>
  <c r="H52" i="4"/>
  <c r="G52" i="4"/>
  <c r="F52" i="4"/>
  <c r="E52" i="4"/>
  <c r="D52" i="4"/>
  <c r="K51" i="4"/>
  <c r="J51" i="4"/>
  <c r="I51" i="4"/>
  <c r="H51" i="4"/>
  <c r="M51" i="4"/>
  <c r="O51" i="4"/>
  <c r="G51" i="4"/>
  <c r="F51" i="4"/>
  <c r="E51" i="4"/>
  <c r="D51" i="4"/>
  <c r="K50" i="4"/>
  <c r="J50" i="4"/>
  <c r="I50" i="4"/>
  <c r="H50" i="4"/>
  <c r="G50" i="4"/>
  <c r="F50" i="4"/>
  <c r="E50" i="4"/>
  <c r="D50" i="4"/>
  <c r="K49" i="4"/>
  <c r="J49" i="4"/>
  <c r="I49" i="4"/>
  <c r="H49" i="4"/>
  <c r="G49" i="4"/>
  <c r="F49" i="4"/>
  <c r="E49" i="4"/>
  <c r="D49" i="4"/>
  <c r="K48" i="4"/>
  <c r="J48" i="4"/>
  <c r="I48" i="4"/>
  <c r="H48" i="4"/>
  <c r="G48" i="4"/>
  <c r="F48" i="4"/>
  <c r="E48" i="4"/>
  <c r="D48" i="4"/>
  <c r="N48" i="4"/>
  <c r="P48" i="4"/>
  <c r="K47" i="4"/>
  <c r="J47" i="4"/>
  <c r="I47" i="4"/>
  <c r="H47" i="4"/>
  <c r="M47" i="4"/>
  <c r="G47" i="4"/>
  <c r="F47" i="4"/>
  <c r="E47" i="4"/>
  <c r="D47" i="4"/>
  <c r="K46" i="4"/>
  <c r="J46" i="4"/>
  <c r="I46" i="4"/>
  <c r="H46" i="4"/>
  <c r="M46" i="4"/>
  <c r="G46" i="4"/>
  <c r="F46" i="4"/>
  <c r="E46" i="4"/>
  <c r="D46" i="4"/>
  <c r="K45" i="4"/>
  <c r="J45" i="4"/>
  <c r="I45" i="4"/>
  <c r="H45" i="4"/>
  <c r="G45" i="4"/>
  <c r="F45" i="4"/>
  <c r="E45" i="4"/>
  <c r="D45" i="4"/>
  <c r="K44" i="4"/>
  <c r="J44" i="4"/>
  <c r="I44" i="4"/>
  <c r="H44" i="4"/>
  <c r="G44" i="4"/>
  <c r="F44" i="4"/>
  <c r="E44" i="4"/>
  <c r="D44" i="4"/>
  <c r="N44" i="4"/>
  <c r="P44" i="4"/>
  <c r="K43" i="4"/>
  <c r="J43" i="4"/>
  <c r="I43" i="4"/>
  <c r="H43" i="4"/>
  <c r="M43" i="4"/>
  <c r="O43" i="4"/>
  <c r="G43" i="4"/>
  <c r="F43" i="4"/>
  <c r="E43" i="4"/>
  <c r="D43" i="4"/>
  <c r="N43" i="4"/>
  <c r="P43" i="4"/>
  <c r="K42" i="4"/>
  <c r="J42" i="4"/>
  <c r="I42" i="4"/>
  <c r="H42" i="4"/>
  <c r="M42" i="4"/>
  <c r="O42" i="4"/>
  <c r="G42" i="4"/>
  <c r="F42" i="4"/>
  <c r="E42" i="4"/>
  <c r="D42" i="4"/>
  <c r="N42" i="4"/>
  <c r="P42" i="4"/>
  <c r="K41" i="4"/>
  <c r="J41" i="4"/>
  <c r="I41" i="4"/>
  <c r="H41" i="4"/>
  <c r="G41" i="4"/>
  <c r="F41" i="4"/>
  <c r="E41" i="4"/>
  <c r="D41" i="4"/>
  <c r="K40" i="4"/>
  <c r="J40" i="4"/>
  <c r="I40" i="4"/>
  <c r="H40" i="4"/>
  <c r="G40" i="4"/>
  <c r="F40" i="4"/>
  <c r="E40" i="4"/>
  <c r="D40" i="4"/>
  <c r="N40" i="4"/>
  <c r="P40" i="4"/>
  <c r="K39" i="4"/>
  <c r="J39" i="4"/>
  <c r="I39" i="4"/>
  <c r="H39" i="4"/>
  <c r="G39" i="4"/>
  <c r="F39" i="4"/>
  <c r="E39" i="4"/>
  <c r="D39" i="4"/>
  <c r="K38" i="4"/>
  <c r="J38" i="4"/>
  <c r="I38" i="4"/>
  <c r="H38" i="4"/>
  <c r="G38" i="4"/>
  <c r="F38" i="4"/>
  <c r="E38" i="4"/>
  <c r="D38" i="4"/>
  <c r="K37" i="4"/>
  <c r="J37" i="4"/>
  <c r="I37" i="4"/>
  <c r="H37" i="4"/>
  <c r="G37" i="4"/>
  <c r="F37" i="4"/>
  <c r="E37" i="4"/>
  <c r="D37" i="4"/>
  <c r="K36" i="4"/>
  <c r="J36" i="4"/>
  <c r="I36" i="4"/>
  <c r="H36" i="4"/>
  <c r="G36" i="4"/>
  <c r="F36" i="4"/>
  <c r="E36" i="4"/>
  <c r="D36" i="4"/>
  <c r="K35" i="4"/>
  <c r="J35" i="4"/>
  <c r="I35" i="4"/>
  <c r="H35" i="4"/>
  <c r="G35" i="4"/>
  <c r="F35" i="4"/>
  <c r="E35" i="4"/>
  <c r="D35" i="4"/>
  <c r="K34" i="4"/>
  <c r="J34" i="4"/>
  <c r="I34" i="4"/>
  <c r="H34" i="4"/>
  <c r="G34" i="4"/>
  <c r="F34" i="4"/>
  <c r="E34" i="4"/>
  <c r="D34" i="4"/>
  <c r="K33" i="4"/>
  <c r="J33" i="4"/>
  <c r="I33" i="4"/>
  <c r="H33" i="4"/>
  <c r="G33" i="4"/>
  <c r="F33" i="4"/>
  <c r="E33" i="4"/>
  <c r="D33" i="4"/>
  <c r="K32" i="4"/>
  <c r="J32" i="4"/>
  <c r="I32" i="4"/>
  <c r="H32" i="4"/>
  <c r="G32" i="4"/>
  <c r="F32" i="4"/>
  <c r="E32" i="4"/>
  <c r="D32" i="4"/>
  <c r="K31" i="4"/>
  <c r="J31" i="4"/>
  <c r="I31" i="4"/>
  <c r="H31" i="4"/>
  <c r="G31" i="4"/>
  <c r="F31" i="4"/>
  <c r="E31" i="4"/>
  <c r="D31" i="4"/>
  <c r="K30" i="4"/>
  <c r="J30" i="4"/>
  <c r="I30" i="4"/>
  <c r="H30" i="4"/>
  <c r="G30" i="4"/>
  <c r="F30" i="4"/>
  <c r="E30" i="4"/>
  <c r="D30" i="4"/>
  <c r="K29" i="4"/>
  <c r="J29" i="4"/>
  <c r="I29" i="4"/>
  <c r="H29" i="4"/>
  <c r="G29" i="4"/>
  <c r="F29" i="4"/>
  <c r="E29" i="4"/>
  <c r="D29" i="4"/>
  <c r="K28" i="4"/>
  <c r="J28" i="4"/>
  <c r="I28" i="4"/>
  <c r="H28" i="4"/>
  <c r="G28" i="4"/>
  <c r="F28" i="4"/>
  <c r="E28" i="4"/>
  <c r="D28" i="4"/>
  <c r="K27" i="4"/>
  <c r="J27" i="4"/>
  <c r="I27" i="4"/>
  <c r="H27" i="4"/>
  <c r="G27" i="4"/>
  <c r="F27" i="4"/>
  <c r="E27" i="4"/>
  <c r="D27" i="4"/>
  <c r="K26" i="4"/>
  <c r="J26" i="4"/>
  <c r="I26" i="4"/>
  <c r="H26" i="4"/>
  <c r="G26" i="4"/>
  <c r="F26" i="4"/>
  <c r="E26" i="4"/>
  <c r="D26" i="4"/>
  <c r="K25" i="4"/>
  <c r="J25" i="4"/>
  <c r="I25" i="4"/>
  <c r="H25" i="4"/>
  <c r="G25" i="4"/>
  <c r="F25" i="4"/>
  <c r="E25" i="4"/>
  <c r="D25" i="4"/>
  <c r="K24" i="4"/>
  <c r="J24" i="4"/>
  <c r="I24" i="4"/>
  <c r="H24" i="4"/>
  <c r="G24" i="4"/>
  <c r="F24" i="4"/>
  <c r="E24" i="4"/>
  <c r="D24" i="4"/>
  <c r="K23" i="4"/>
  <c r="J23" i="4"/>
  <c r="I23" i="4"/>
  <c r="H23" i="4"/>
  <c r="G23" i="4"/>
  <c r="F23" i="4"/>
  <c r="E23" i="4"/>
  <c r="D23" i="4"/>
  <c r="K22" i="4"/>
  <c r="J22" i="4"/>
  <c r="I22" i="4"/>
  <c r="H22" i="4"/>
  <c r="G22" i="4"/>
  <c r="F22" i="4"/>
  <c r="E22" i="4"/>
  <c r="D22" i="4"/>
  <c r="K21" i="4"/>
  <c r="J21" i="4"/>
  <c r="I21" i="4"/>
  <c r="H21" i="4"/>
  <c r="M21" i="4"/>
  <c r="G21" i="4"/>
  <c r="F21" i="4"/>
  <c r="E21" i="4"/>
  <c r="D21" i="4"/>
  <c r="K20" i="4"/>
  <c r="J20" i="4"/>
  <c r="I20" i="4"/>
  <c r="H20" i="4"/>
  <c r="M20" i="4"/>
  <c r="G20" i="4"/>
  <c r="F20" i="4"/>
  <c r="E20" i="4"/>
  <c r="D20" i="4"/>
  <c r="K19" i="4"/>
  <c r="J19" i="4"/>
  <c r="I19" i="4"/>
  <c r="H19" i="4"/>
  <c r="G19" i="4"/>
  <c r="F19" i="4"/>
  <c r="E19" i="4"/>
  <c r="D19" i="4"/>
  <c r="K18" i="4"/>
  <c r="J18" i="4"/>
  <c r="I18" i="4"/>
  <c r="H18" i="4"/>
  <c r="G18" i="4"/>
  <c r="F18" i="4"/>
  <c r="E18" i="4"/>
  <c r="D18" i="4"/>
  <c r="K17" i="4"/>
  <c r="J17" i="4"/>
  <c r="I17" i="4"/>
  <c r="H17" i="4"/>
  <c r="G17" i="4"/>
  <c r="F17" i="4"/>
  <c r="E17" i="4"/>
  <c r="D17" i="4"/>
  <c r="D261" i="4"/>
  <c r="K16" i="4"/>
  <c r="J16" i="4"/>
  <c r="I16" i="4"/>
  <c r="H16" i="4"/>
  <c r="H260" i="4"/>
  <c r="G16" i="4"/>
  <c r="F16" i="4"/>
  <c r="E16" i="4"/>
  <c r="D16" i="4"/>
  <c r="D260" i="4"/>
  <c r="K15" i="4"/>
  <c r="J15" i="4"/>
  <c r="I15" i="4"/>
  <c r="H15" i="4"/>
  <c r="H259" i="4"/>
  <c r="G15" i="4"/>
  <c r="F15" i="4"/>
  <c r="E15" i="4"/>
  <c r="D15" i="4"/>
  <c r="D259" i="4"/>
  <c r="K14" i="4"/>
  <c r="J14" i="4"/>
  <c r="I14" i="4"/>
  <c r="H14" i="4"/>
  <c r="G14" i="4"/>
  <c r="F14" i="4"/>
  <c r="E14" i="4"/>
  <c r="D14" i="4"/>
  <c r="K13" i="4"/>
  <c r="J13" i="4"/>
  <c r="I13" i="4"/>
  <c r="H13" i="4"/>
  <c r="G13" i="4"/>
  <c r="F13" i="4"/>
  <c r="E13" i="4"/>
  <c r="D13" i="4"/>
  <c r="K12" i="4"/>
  <c r="J12" i="4"/>
  <c r="I12" i="4"/>
  <c r="H12" i="4"/>
  <c r="G12" i="4"/>
  <c r="F12" i="4"/>
  <c r="E12" i="4"/>
  <c r="D12" i="4"/>
  <c r="K11" i="4"/>
  <c r="J11" i="4"/>
  <c r="I11" i="4"/>
  <c r="H11" i="4"/>
  <c r="G11" i="4"/>
  <c r="F11" i="4"/>
  <c r="E11" i="4"/>
  <c r="D11" i="4"/>
  <c r="K10" i="4"/>
  <c r="J10" i="4"/>
  <c r="I10" i="4"/>
  <c r="H10" i="4"/>
  <c r="M10" i="4"/>
  <c r="O10" i="4"/>
  <c r="G10" i="4"/>
  <c r="F10" i="4"/>
  <c r="E10" i="4"/>
  <c r="D10" i="4"/>
  <c r="K9" i="4"/>
  <c r="J9" i="4"/>
  <c r="I9" i="4"/>
  <c r="H9" i="4"/>
  <c r="G9" i="4"/>
  <c r="F9" i="4"/>
  <c r="E9" i="4"/>
  <c r="D9" i="4"/>
  <c r="K8" i="4"/>
  <c r="J8" i="4"/>
  <c r="I8" i="4"/>
  <c r="H8" i="4"/>
  <c r="G8" i="4"/>
  <c r="F8" i="4"/>
  <c r="E8" i="4"/>
  <c r="D8" i="4"/>
  <c r="K7" i="4"/>
  <c r="J7" i="4"/>
  <c r="I7" i="4"/>
  <c r="H7" i="4"/>
  <c r="G7" i="4"/>
  <c r="F7" i="4"/>
  <c r="E7" i="4"/>
  <c r="D7" i="4"/>
  <c r="K6" i="4"/>
  <c r="J6" i="4"/>
  <c r="I6" i="4"/>
  <c r="H6" i="4"/>
  <c r="H250" i="4"/>
  <c r="G6" i="4"/>
  <c r="F6" i="4"/>
  <c r="E6" i="4"/>
  <c r="D6" i="4"/>
  <c r="D250" i="4"/>
  <c r="K5" i="4"/>
  <c r="J5" i="4"/>
  <c r="I5" i="4"/>
  <c r="H5" i="4"/>
  <c r="G5" i="4"/>
  <c r="F5" i="4"/>
  <c r="E5" i="4"/>
  <c r="D5" i="4"/>
  <c r="K4" i="4"/>
  <c r="J4" i="4"/>
  <c r="I4" i="4"/>
  <c r="H4" i="4"/>
  <c r="G4" i="4"/>
  <c r="F4" i="4"/>
  <c r="E4" i="4"/>
  <c r="D4" i="4"/>
  <c r="J262" i="3"/>
  <c r="D248" i="3"/>
  <c r="K121" i="3"/>
  <c r="J121" i="3"/>
  <c r="I121" i="3"/>
  <c r="H121" i="3"/>
  <c r="G121" i="3"/>
  <c r="F121" i="3"/>
  <c r="E121" i="3"/>
  <c r="D121" i="3"/>
  <c r="K120" i="3"/>
  <c r="J120" i="3"/>
  <c r="I120" i="3"/>
  <c r="H120" i="3"/>
  <c r="G120" i="3"/>
  <c r="F120" i="3"/>
  <c r="E120" i="3"/>
  <c r="D120" i="3"/>
  <c r="K119" i="3"/>
  <c r="J119" i="3"/>
  <c r="I119" i="3"/>
  <c r="H119" i="3"/>
  <c r="G119" i="3"/>
  <c r="F119" i="3"/>
  <c r="E119" i="3"/>
  <c r="D119" i="3"/>
  <c r="K118" i="3"/>
  <c r="J118" i="3"/>
  <c r="I118" i="3"/>
  <c r="H118" i="3"/>
  <c r="G118" i="3"/>
  <c r="F118" i="3"/>
  <c r="E118" i="3"/>
  <c r="D118" i="3"/>
  <c r="K117" i="3"/>
  <c r="J117" i="3"/>
  <c r="I117" i="3"/>
  <c r="H117" i="3"/>
  <c r="G117" i="3"/>
  <c r="F117" i="3"/>
  <c r="E117" i="3"/>
  <c r="D117" i="3"/>
  <c r="K116" i="3"/>
  <c r="J116" i="3"/>
  <c r="I116" i="3"/>
  <c r="H116" i="3"/>
  <c r="G116" i="3"/>
  <c r="F116" i="3"/>
  <c r="E116" i="3"/>
  <c r="D116" i="3"/>
  <c r="K115" i="3"/>
  <c r="J115" i="3"/>
  <c r="I115" i="3"/>
  <c r="H115" i="3"/>
  <c r="G115" i="3"/>
  <c r="F115" i="3"/>
  <c r="E115" i="3"/>
  <c r="D115" i="3"/>
  <c r="K114" i="3"/>
  <c r="J114" i="3"/>
  <c r="I114" i="3"/>
  <c r="H114" i="3"/>
  <c r="G114" i="3"/>
  <c r="F114" i="3"/>
  <c r="E114" i="3"/>
  <c r="D114" i="3"/>
  <c r="K113" i="3"/>
  <c r="J113" i="3"/>
  <c r="I113" i="3"/>
  <c r="H113" i="3"/>
  <c r="G113" i="3"/>
  <c r="F113" i="3"/>
  <c r="E113" i="3"/>
  <c r="D113" i="3"/>
  <c r="K112" i="3"/>
  <c r="J112" i="3"/>
  <c r="I112" i="3"/>
  <c r="H112" i="3"/>
  <c r="G112" i="3"/>
  <c r="F112" i="3"/>
  <c r="E112" i="3"/>
  <c r="D112" i="3"/>
  <c r="K111" i="3"/>
  <c r="J111" i="3"/>
  <c r="I111" i="3"/>
  <c r="H111" i="3"/>
  <c r="G111" i="3"/>
  <c r="F111" i="3"/>
  <c r="E111" i="3"/>
  <c r="D111" i="3"/>
  <c r="K110" i="3"/>
  <c r="J110" i="3"/>
  <c r="I110" i="3"/>
  <c r="H110" i="3"/>
  <c r="G110" i="3"/>
  <c r="F110" i="3"/>
  <c r="E110" i="3"/>
  <c r="D110" i="3"/>
  <c r="K109" i="3"/>
  <c r="J109" i="3"/>
  <c r="I109" i="3"/>
  <c r="H109" i="3"/>
  <c r="G109" i="3"/>
  <c r="F109" i="3"/>
  <c r="E109" i="3"/>
  <c r="D109" i="3"/>
  <c r="K108" i="3"/>
  <c r="J108" i="3"/>
  <c r="I108" i="3"/>
  <c r="H108" i="3"/>
  <c r="G108" i="3"/>
  <c r="F108" i="3"/>
  <c r="E108" i="3"/>
  <c r="D108" i="3"/>
  <c r="K107" i="3"/>
  <c r="J107" i="3"/>
  <c r="I107" i="3"/>
  <c r="H107" i="3"/>
  <c r="G107" i="3"/>
  <c r="F107" i="3"/>
  <c r="E107" i="3"/>
  <c r="D107" i="3"/>
  <c r="K106" i="3"/>
  <c r="K122" i="3"/>
  <c r="J106" i="3"/>
  <c r="J122" i="3"/>
  <c r="I106" i="3"/>
  <c r="H106" i="3"/>
  <c r="H122" i="3"/>
  <c r="G106" i="3"/>
  <c r="G122" i="3"/>
  <c r="F106" i="3"/>
  <c r="F122" i="3"/>
  <c r="E106" i="3"/>
  <c r="E122" i="3"/>
  <c r="D106" i="3"/>
  <c r="D122" i="3"/>
  <c r="K105" i="3"/>
  <c r="J105" i="3"/>
  <c r="I105" i="3"/>
  <c r="H105" i="3"/>
  <c r="G105" i="3"/>
  <c r="F105" i="3"/>
  <c r="E105" i="3"/>
  <c r="D105" i="3"/>
  <c r="K104" i="3"/>
  <c r="J104" i="3"/>
  <c r="I104" i="3"/>
  <c r="H104" i="3"/>
  <c r="G104" i="3"/>
  <c r="F104" i="3"/>
  <c r="E104" i="3"/>
  <c r="D104" i="3"/>
  <c r="K103" i="3"/>
  <c r="J103" i="3"/>
  <c r="I103" i="3"/>
  <c r="H103" i="3"/>
  <c r="G103" i="3"/>
  <c r="F103" i="3"/>
  <c r="E103" i="3"/>
  <c r="D103" i="3"/>
  <c r="K102" i="3"/>
  <c r="J102" i="3"/>
  <c r="I102" i="3"/>
  <c r="H102" i="3"/>
  <c r="G102" i="3"/>
  <c r="F102" i="3"/>
  <c r="E102" i="3"/>
  <c r="D102" i="3"/>
  <c r="K101" i="3"/>
  <c r="J101" i="3"/>
  <c r="I101" i="3"/>
  <c r="H101" i="3"/>
  <c r="G101" i="3"/>
  <c r="F101" i="3"/>
  <c r="E101" i="3"/>
  <c r="D101" i="3"/>
  <c r="K100" i="3"/>
  <c r="J100" i="3"/>
  <c r="I100" i="3"/>
  <c r="H100" i="3"/>
  <c r="G100" i="3"/>
  <c r="F100" i="3"/>
  <c r="E100" i="3"/>
  <c r="D100" i="3"/>
  <c r="K99" i="3"/>
  <c r="J99" i="3"/>
  <c r="I99" i="3"/>
  <c r="H99" i="3"/>
  <c r="G99" i="3"/>
  <c r="F99" i="3"/>
  <c r="E99" i="3"/>
  <c r="D99" i="3"/>
  <c r="K98" i="3"/>
  <c r="J98" i="3"/>
  <c r="I98" i="3"/>
  <c r="H98" i="3"/>
  <c r="G98" i="3"/>
  <c r="F98" i="3"/>
  <c r="E98" i="3"/>
  <c r="D98" i="3"/>
  <c r="K97" i="3"/>
  <c r="J97" i="3"/>
  <c r="I97" i="3"/>
  <c r="H97" i="3"/>
  <c r="G97" i="3"/>
  <c r="F97" i="3"/>
  <c r="E97" i="3"/>
  <c r="D97" i="3"/>
  <c r="K96" i="3"/>
  <c r="J96" i="3"/>
  <c r="I96" i="3"/>
  <c r="H96" i="3"/>
  <c r="G96" i="3"/>
  <c r="F96" i="3"/>
  <c r="E96" i="3"/>
  <c r="D96" i="3"/>
  <c r="K95" i="3"/>
  <c r="J95" i="3"/>
  <c r="I95" i="3"/>
  <c r="H95" i="3"/>
  <c r="G95" i="3"/>
  <c r="F95" i="3"/>
  <c r="E95" i="3"/>
  <c r="D95" i="3"/>
  <c r="K94" i="3"/>
  <c r="J94" i="3"/>
  <c r="I94" i="3"/>
  <c r="H94" i="3"/>
  <c r="G94" i="3"/>
  <c r="F94" i="3"/>
  <c r="E94" i="3"/>
  <c r="D94" i="3"/>
  <c r="K93" i="3"/>
  <c r="J93" i="3"/>
  <c r="I93" i="3"/>
  <c r="H93" i="3"/>
  <c r="G93" i="3"/>
  <c r="F93" i="3"/>
  <c r="E93" i="3"/>
  <c r="D93" i="3"/>
  <c r="K92" i="3"/>
  <c r="J92" i="3"/>
  <c r="I92" i="3"/>
  <c r="H92" i="3"/>
  <c r="G92" i="3"/>
  <c r="F92" i="3"/>
  <c r="E92" i="3"/>
  <c r="D92" i="3"/>
  <c r="K91" i="3"/>
  <c r="J91" i="3"/>
  <c r="I91" i="3"/>
  <c r="H91" i="3"/>
  <c r="G91" i="3"/>
  <c r="F91" i="3"/>
  <c r="E91" i="3"/>
  <c r="D91" i="3"/>
  <c r="K90" i="3"/>
  <c r="J90" i="3"/>
  <c r="I90" i="3"/>
  <c r="H90" i="3"/>
  <c r="G90" i="3"/>
  <c r="F90" i="3"/>
  <c r="E90" i="3"/>
  <c r="D90" i="3"/>
  <c r="K89" i="3"/>
  <c r="J89" i="3"/>
  <c r="I89" i="3"/>
  <c r="H89" i="3"/>
  <c r="G89" i="3"/>
  <c r="F89" i="3"/>
  <c r="E89" i="3"/>
  <c r="D89" i="3"/>
  <c r="K88" i="3"/>
  <c r="J88" i="3"/>
  <c r="I88" i="3"/>
  <c r="H88" i="3"/>
  <c r="G88" i="3"/>
  <c r="F88" i="3"/>
  <c r="E88" i="3"/>
  <c r="D88" i="3"/>
  <c r="K87" i="3"/>
  <c r="J87" i="3"/>
  <c r="I87" i="3"/>
  <c r="H87" i="3"/>
  <c r="G87" i="3"/>
  <c r="F87" i="3"/>
  <c r="E87" i="3"/>
  <c r="D87" i="3"/>
  <c r="K86" i="3"/>
  <c r="J86" i="3"/>
  <c r="I86" i="3"/>
  <c r="H86" i="3"/>
  <c r="G86" i="3"/>
  <c r="F86" i="3"/>
  <c r="E86" i="3"/>
  <c r="D86" i="3"/>
  <c r="K85" i="3"/>
  <c r="J85" i="3"/>
  <c r="I85" i="3"/>
  <c r="H85" i="3"/>
  <c r="G85" i="3"/>
  <c r="F85" i="3"/>
  <c r="E85" i="3"/>
  <c r="D85" i="3"/>
  <c r="K84" i="3"/>
  <c r="J84" i="3"/>
  <c r="I84" i="3"/>
  <c r="H84" i="3"/>
  <c r="G84" i="3"/>
  <c r="F84" i="3"/>
  <c r="E84" i="3"/>
  <c r="D84" i="3"/>
  <c r="K83" i="3"/>
  <c r="J83" i="3"/>
  <c r="I83" i="3"/>
  <c r="H83" i="3"/>
  <c r="G83" i="3"/>
  <c r="F83" i="3"/>
  <c r="E83" i="3"/>
  <c r="D83" i="3"/>
  <c r="K82" i="3"/>
  <c r="J82" i="3"/>
  <c r="I82" i="3"/>
  <c r="H82" i="3"/>
  <c r="G82" i="3"/>
  <c r="F82" i="3"/>
  <c r="E82" i="3"/>
  <c r="D82" i="3"/>
  <c r="K81" i="3"/>
  <c r="J81" i="3"/>
  <c r="I81" i="3"/>
  <c r="H81" i="3"/>
  <c r="G81" i="3"/>
  <c r="F81" i="3"/>
  <c r="E81" i="3"/>
  <c r="D81" i="3"/>
  <c r="K80" i="3"/>
  <c r="J80" i="3"/>
  <c r="I80" i="3"/>
  <c r="H80" i="3"/>
  <c r="G80" i="3"/>
  <c r="F80" i="3"/>
  <c r="E80" i="3"/>
  <c r="D80" i="3"/>
  <c r="K79" i="3"/>
  <c r="J79" i="3"/>
  <c r="I79" i="3"/>
  <c r="H79" i="3"/>
  <c r="G79" i="3"/>
  <c r="F79" i="3"/>
  <c r="E79" i="3"/>
  <c r="D79" i="3"/>
  <c r="K78" i="3"/>
  <c r="J78" i="3"/>
  <c r="I78" i="3"/>
  <c r="H78" i="3"/>
  <c r="G78" i="3"/>
  <c r="F78" i="3"/>
  <c r="E78" i="3"/>
  <c r="D78" i="3"/>
  <c r="K77" i="3"/>
  <c r="J77" i="3"/>
  <c r="I77" i="3"/>
  <c r="H77" i="3"/>
  <c r="G77" i="3"/>
  <c r="F77" i="3"/>
  <c r="E77" i="3"/>
  <c r="D77" i="3"/>
  <c r="K76" i="3"/>
  <c r="J76" i="3"/>
  <c r="I76" i="3"/>
  <c r="H76" i="3"/>
  <c r="G76" i="3"/>
  <c r="F76" i="3"/>
  <c r="E76" i="3"/>
  <c r="D76" i="3"/>
  <c r="K75" i="3"/>
  <c r="J75" i="3"/>
  <c r="I75" i="3"/>
  <c r="H75" i="3"/>
  <c r="G75" i="3"/>
  <c r="F75" i="3"/>
  <c r="E75" i="3"/>
  <c r="D75" i="3"/>
  <c r="K74" i="3"/>
  <c r="J74" i="3"/>
  <c r="I74" i="3"/>
  <c r="H74" i="3"/>
  <c r="G74" i="3"/>
  <c r="F74" i="3"/>
  <c r="E74" i="3"/>
  <c r="D74" i="3"/>
  <c r="K73" i="3"/>
  <c r="J73" i="3"/>
  <c r="I73" i="3"/>
  <c r="H73" i="3"/>
  <c r="G73" i="3"/>
  <c r="F73" i="3"/>
  <c r="E73" i="3"/>
  <c r="D73" i="3"/>
  <c r="K72" i="3"/>
  <c r="J72" i="3"/>
  <c r="I72" i="3"/>
  <c r="H72" i="3"/>
  <c r="G72" i="3"/>
  <c r="F72" i="3"/>
  <c r="E72" i="3"/>
  <c r="D72" i="3"/>
  <c r="K71" i="3"/>
  <c r="J71" i="3"/>
  <c r="I71" i="3"/>
  <c r="H71" i="3"/>
  <c r="G71" i="3"/>
  <c r="F71" i="3"/>
  <c r="E71" i="3"/>
  <c r="D71" i="3"/>
  <c r="K70" i="3"/>
  <c r="J70" i="3"/>
  <c r="I70" i="3"/>
  <c r="H70" i="3"/>
  <c r="G70" i="3"/>
  <c r="F70" i="3"/>
  <c r="E70" i="3"/>
  <c r="D70" i="3"/>
  <c r="K69" i="3"/>
  <c r="J69" i="3"/>
  <c r="I69" i="3"/>
  <c r="H69" i="3"/>
  <c r="G69" i="3"/>
  <c r="F69" i="3"/>
  <c r="E69" i="3"/>
  <c r="D69" i="3"/>
  <c r="K68" i="3"/>
  <c r="J68" i="3"/>
  <c r="I68" i="3"/>
  <c r="H68" i="3"/>
  <c r="G68" i="3"/>
  <c r="F68" i="3"/>
  <c r="E68" i="3"/>
  <c r="D68" i="3"/>
  <c r="K67" i="3"/>
  <c r="J67" i="3"/>
  <c r="I67" i="3"/>
  <c r="H67" i="3"/>
  <c r="G67" i="3"/>
  <c r="F67" i="3"/>
  <c r="E67" i="3"/>
  <c r="D67" i="3"/>
  <c r="K66" i="3"/>
  <c r="J66" i="3"/>
  <c r="I66" i="3"/>
  <c r="H66" i="3"/>
  <c r="G66" i="3"/>
  <c r="F66" i="3"/>
  <c r="E66" i="3"/>
  <c r="D66" i="3"/>
  <c r="K65" i="3"/>
  <c r="J65" i="3"/>
  <c r="I65" i="3"/>
  <c r="H65" i="3"/>
  <c r="G65" i="3"/>
  <c r="F65" i="3"/>
  <c r="E65" i="3"/>
  <c r="D65" i="3"/>
  <c r="K64" i="3"/>
  <c r="J64" i="3"/>
  <c r="I64" i="3"/>
  <c r="H64" i="3"/>
  <c r="G64" i="3"/>
  <c r="F64" i="3"/>
  <c r="E64" i="3"/>
  <c r="D64" i="3"/>
  <c r="K63" i="3"/>
  <c r="J63" i="3"/>
  <c r="I63" i="3"/>
  <c r="H63" i="3"/>
  <c r="G63" i="3"/>
  <c r="F63" i="3"/>
  <c r="E63" i="3"/>
  <c r="D63" i="3"/>
  <c r="K62" i="3"/>
  <c r="J62" i="3"/>
  <c r="I62" i="3"/>
  <c r="H62" i="3"/>
  <c r="G62" i="3"/>
  <c r="F62" i="3"/>
  <c r="E62" i="3"/>
  <c r="D62" i="3"/>
  <c r="K61" i="3"/>
  <c r="J61" i="3"/>
  <c r="I61" i="3"/>
  <c r="H61" i="3"/>
  <c r="G61" i="3"/>
  <c r="F61" i="3"/>
  <c r="E61" i="3"/>
  <c r="D61" i="3"/>
  <c r="K60" i="3"/>
  <c r="J60" i="3"/>
  <c r="I60" i="3"/>
  <c r="H60" i="3"/>
  <c r="G60" i="3"/>
  <c r="F60" i="3"/>
  <c r="E60" i="3"/>
  <c r="D60" i="3"/>
  <c r="K59" i="3"/>
  <c r="J59" i="3"/>
  <c r="I59" i="3"/>
  <c r="H59" i="3"/>
  <c r="G59" i="3"/>
  <c r="F59" i="3"/>
  <c r="E59" i="3"/>
  <c r="D59" i="3"/>
  <c r="K58" i="3"/>
  <c r="J58" i="3"/>
  <c r="I58" i="3"/>
  <c r="H58" i="3"/>
  <c r="G58" i="3"/>
  <c r="F58" i="3"/>
  <c r="E58" i="3"/>
  <c r="D58" i="3"/>
  <c r="K57" i="3"/>
  <c r="J57" i="3"/>
  <c r="I57" i="3"/>
  <c r="H57" i="3"/>
  <c r="G57" i="3"/>
  <c r="F57" i="3"/>
  <c r="E57" i="3"/>
  <c r="D57" i="3"/>
  <c r="K56" i="3"/>
  <c r="J56" i="3"/>
  <c r="I56" i="3"/>
  <c r="H56" i="3"/>
  <c r="G56" i="3"/>
  <c r="F56" i="3"/>
  <c r="E56" i="3"/>
  <c r="D56" i="3"/>
  <c r="K55" i="3"/>
  <c r="J55" i="3"/>
  <c r="I55" i="3"/>
  <c r="H55" i="3"/>
  <c r="G55" i="3"/>
  <c r="F55" i="3"/>
  <c r="E55" i="3"/>
  <c r="D55" i="3"/>
  <c r="K54" i="3"/>
  <c r="J54" i="3"/>
  <c r="I54" i="3"/>
  <c r="H54" i="3"/>
  <c r="G54" i="3"/>
  <c r="F54" i="3"/>
  <c r="E54" i="3"/>
  <c r="D54" i="3"/>
  <c r="K53" i="3"/>
  <c r="J53" i="3"/>
  <c r="I53" i="3"/>
  <c r="H53" i="3"/>
  <c r="G53" i="3"/>
  <c r="F53" i="3"/>
  <c r="E53" i="3"/>
  <c r="D53" i="3"/>
  <c r="K52" i="3"/>
  <c r="J52" i="3"/>
  <c r="I52" i="3"/>
  <c r="H52" i="3"/>
  <c r="G52" i="3"/>
  <c r="F52" i="3"/>
  <c r="E52" i="3"/>
  <c r="D52" i="3"/>
  <c r="K51" i="3"/>
  <c r="J51" i="3"/>
  <c r="I51" i="3"/>
  <c r="H51" i="3"/>
  <c r="G51" i="3"/>
  <c r="F51" i="3"/>
  <c r="E51" i="3"/>
  <c r="D51" i="3"/>
  <c r="K50" i="3"/>
  <c r="J50" i="3"/>
  <c r="I50" i="3"/>
  <c r="H50" i="3"/>
  <c r="G50" i="3"/>
  <c r="F50" i="3"/>
  <c r="E50" i="3"/>
  <c r="D50" i="3"/>
  <c r="K49" i="3"/>
  <c r="J49" i="3"/>
  <c r="I49" i="3"/>
  <c r="H49" i="3"/>
  <c r="G49" i="3"/>
  <c r="F49" i="3"/>
  <c r="E49" i="3"/>
  <c r="D49" i="3"/>
  <c r="K48" i="3"/>
  <c r="J48" i="3"/>
  <c r="I48" i="3"/>
  <c r="H48" i="3"/>
  <c r="G48" i="3"/>
  <c r="F48" i="3"/>
  <c r="E48" i="3"/>
  <c r="D48" i="3"/>
  <c r="K47" i="3"/>
  <c r="J47" i="3"/>
  <c r="I47" i="3"/>
  <c r="H47" i="3"/>
  <c r="G47" i="3"/>
  <c r="F47" i="3"/>
  <c r="E47" i="3"/>
  <c r="D47" i="3"/>
  <c r="K46" i="3"/>
  <c r="J46" i="3"/>
  <c r="I46" i="3"/>
  <c r="H46" i="3"/>
  <c r="G46" i="3"/>
  <c r="F46" i="3"/>
  <c r="E46" i="3"/>
  <c r="D46" i="3"/>
  <c r="K45" i="3"/>
  <c r="J45" i="3"/>
  <c r="I45" i="3"/>
  <c r="H45" i="3"/>
  <c r="G45" i="3"/>
  <c r="F45" i="3"/>
  <c r="E45" i="3"/>
  <c r="D45" i="3"/>
  <c r="K44" i="3"/>
  <c r="J44" i="3"/>
  <c r="I44" i="3"/>
  <c r="H44" i="3"/>
  <c r="G44" i="3"/>
  <c r="F44" i="3"/>
  <c r="E44" i="3"/>
  <c r="D44" i="3"/>
  <c r="K43" i="3"/>
  <c r="J43" i="3"/>
  <c r="I43" i="3"/>
  <c r="H43" i="3"/>
  <c r="G43" i="3"/>
  <c r="F43" i="3"/>
  <c r="E43" i="3"/>
  <c r="D43" i="3"/>
  <c r="K42" i="3"/>
  <c r="J42" i="3"/>
  <c r="I42" i="3"/>
  <c r="H42" i="3"/>
  <c r="G42" i="3"/>
  <c r="F42" i="3"/>
  <c r="E42" i="3"/>
  <c r="D42" i="3"/>
  <c r="K41" i="3"/>
  <c r="J41" i="3"/>
  <c r="I41" i="3"/>
  <c r="H41" i="3"/>
  <c r="G41" i="3"/>
  <c r="F41" i="3"/>
  <c r="E41" i="3"/>
  <c r="D41" i="3"/>
  <c r="K40" i="3"/>
  <c r="J40" i="3"/>
  <c r="I40" i="3"/>
  <c r="H40" i="3"/>
  <c r="M40" i="3"/>
  <c r="G40" i="3"/>
  <c r="F40" i="3"/>
  <c r="E40" i="3"/>
  <c r="D40" i="3"/>
  <c r="K39" i="3"/>
  <c r="J39" i="3"/>
  <c r="I39" i="3"/>
  <c r="H39" i="3"/>
  <c r="G39" i="3"/>
  <c r="F39" i="3"/>
  <c r="E39" i="3"/>
  <c r="M39" i="3"/>
  <c r="D39" i="3"/>
  <c r="K38" i="3"/>
  <c r="J38" i="3"/>
  <c r="I38" i="3"/>
  <c r="H38" i="3"/>
  <c r="M38" i="3"/>
  <c r="G38" i="3"/>
  <c r="F38" i="3"/>
  <c r="E38" i="3"/>
  <c r="D38" i="3"/>
  <c r="K37" i="3"/>
  <c r="J37" i="3"/>
  <c r="I37" i="3"/>
  <c r="H37" i="3"/>
  <c r="G37" i="3"/>
  <c r="F37" i="3"/>
  <c r="E37" i="3"/>
  <c r="D37" i="3"/>
  <c r="K36" i="3"/>
  <c r="J36" i="3"/>
  <c r="I36" i="3"/>
  <c r="H36" i="3"/>
  <c r="M36" i="3"/>
  <c r="G36" i="3"/>
  <c r="F36" i="3"/>
  <c r="E36" i="3"/>
  <c r="D36" i="3"/>
  <c r="K35" i="3"/>
  <c r="J35" i="3"/>
  <c r="I35" i="3"/>
  <c r="H35" i="3"/>
  <c r="G35" i="3"/>
  <c r="F35" i="3"/>
  <c r="E35" i="3"/>
  <c r="M35" i="3"/>
  <c r="D35" i="3"/>
  <c r="K34" i="3"/>
  <c r="J34" i="3"/>
  <c r="I34" i="3"/>
  <c r="H34" i="3"/>
  <c r="M34" i="3"/>
  <c r="G34" i="3"/>
  <c r="F34" i="3"/>
  <c r="E34" i="3"/>
  <c r="D34" i="3"/>
  <c r="K33" i="3"/>
  <c r="J33" i="3"/>
  <c r="I33" i="3"/>
  <c r="H33" i="3"/>
  <c r="M33" i="3"/>
  <c r="G33" i="3"/>
  <c r="F33" i="3"/>
  <c r="E33" i="3"/>
  <c r="D33" i="3"/>
  <c r="K32" i="3"/>
  <c r="J32" i="3"/>
  <c r="I32" i="3"/>
  <c r="H32" i="3"/>
  <c r="M32" i="3"/>
  <c r="G32" i="3"/>
  <c r="F32" i="3"/>
  <c r="E32" i="3"/>
  <c r="D32" i="3"/>
  <c r="K31" i="3"/>
  <c r="J31" i="3"/>
  <c r="I31" i="3"/>
  <c r="H31" i="3"/>
  <c r="G31" i="3"/>
  <c r="F31" i="3"/>
  <c r="E31" i="3"/>
  <c r="D31" i="3"/>
  <c r="K30" i="3"/>
  <c r="J30" i="3"/>
  <c r="I30" i="3"/>
  <c r="H30" i="3"/>
  <c r="G30" i="3"/>
  <c r="F30" i="3"/>
  <c r="E30" i="3"/>
  <c r="D30" i="3"/>
  <c r="K29" i="3"/>
  <c r="J29" i="3"/>
  <c r="I29" i="3"/>
  <c r="H29" i="3"/>
  <c r="G29" i="3"/>
  <c r="F29" i="3"/>
  <c r="E29" i="3"/>
  <c r="D29" i="3"/>
  <c r="K28" i="3"/>
  <c r="J28" i="3"/>
  <c r="I28" i="3"/>
  <c r="H28" i="3"/>
  <c r="G28" i="3"/>
  <c r="F28" i="3"/>
  <c r="E28" i="3"/>
  <c r="M28" i="3"/>
  <c r="D28" i="3"/>
  <c r="K27" i="3"/>
  <c r="J27" i="3"/>
  <c r="I27" i="3"/>
  <c r="H27" i="3"/>
  <c r="M27" i="3"/>
  <c r="G27" i="3"/>
  <c r="F27" i="3"/>
  <c r="E27" i="3"/>
  <c r="D27" i="3"/>
  <c r="K26" i="3"/>
  <c r="J26" i="3"/>
  <c r="I26" i="3"/>
  <c r="H26" i="3"/>
  <c r="G26" i="3"/>
  <c r="F26" i="3"/>
  <c r="E26" i="3"/>
  <c r="D26" i="3"/>
  <c r="K25" i="3"/>
  <c r="J25" i="3"/>
  <c r="I25" i="3"/>
  <c r="H25" i="3"/>
  <c r="G25" i="3"/>
  <c r="F25" i="3"/>
  <c r="E25" i="3"/>
  <c r="D25" i="3"/>
  <c r="K24" i="3"/>
  <c r="J24" i="3"/>
  <c r="I24" i="3"/>
  <c r="H24" i="3"/>
  <c r="G24" i="3"/>
  <c r="F24" i="3"/>
  <c r="E24" i="3"/>
  <c r="D24" i="3"/>
  <c r="K23" i="3"/>
  <c r="J23" i="3"/>
  <c r="I23" i="3"/>
  <c r="H23" i="3"/>
  <c r="G23" i="3"/>
  <c r="F23" i="3"/>
  <c r="E23" i="3"/>
  <c r="D23" i="3"/>
  <c r="K22" i="3"/>
  <c r="J22" i="3"/>
  <c r="I22" i="3"/>
  <c r="H22" i="3"/>
  <c r="G22" i="3"/>
  <c r="F22" i="3"/>
  <c r="E22" i="3"/>
  <c r="D22" i="3"/>
  <c r="K21" i="3"/>
  <c r="J21" i="3"/>
  <c r="I21" i="3"/>
  <c r="H21" i="3"/>
  <c r="G21" i="3"/>
  <c r="F21" i="3"/>
  <c r="E21" i="3"/>
  <c r="D21" i="3"/>
  <c r="K20" i="3"/>
  <c r="J20" i="3"/>
  <c r="I20" i="3"/>
  <c r="H20" i="3"/>
  <c r="G20" i="3"/>
  <c r="F20" i="3"/>
  <c r="E20" i="3"/>
  <c r="D20" i="3"/>
  <c r="K19" i="3"/>
  <c r="J19" i="3"/>
  <c r="I19" i="3"/>
  <c r="H19" i="3"/>
  <c r="G19" i="3"/>
  <c r="F19" i="3"/>
  <c r="E19" i="3"/>
  <c r="D19" i="3"/>
  <c r="K18" i="3"/>
  <c r="J18" i="3"/>
  <c r="I18" i="3"/>
  <c r="I262" i="3"/>
  <c r="H18" i="3"/>
  <c r="H262" i="3"/>
  <c r="G18" i="3"/>
  <c r="F18" i="3"/>
  <c r="E18" i="3"/>
  <c r="E262" i="3"/>
  <c r="D18" i="3"/>
  <c r="D262" i="3"/>
  <c r="K17" i="3"/>
  <c r="J17" i="3"/>
  <c r="I17" i="3"/>
  <c r="I261" i="3"/>
  <c r="H17" i="3"/>
  <c r="H261" i="3"/>
  <c r="G17" i="3"/>
  <c r="F17" i="3"/>
  <c r="E17" i="3"/>
  <c r="E261" i="3"/>
  <c r="D17" i="3"/>
  <c r="D261" i="3"/>
  <c r="K16" i="3"/>
  <c r="J16" i="3"/>
  <c r="I16" i="3"/>
  <c r="I260" i="3"/>
  <c r="H16" i="3"/>
  <c r="H260" i="3"/>
  <c r="G16" i="3"/>
  <c r="F16" i="3"/>
  <c r="E16" i="3"/>
  <c r="E260" i="3"/>
  <c r="D16" i="3"/>
  <c r="D260" i="3"/>
  <c r="K15" i="3"/>
  <c r="J15" i="3"/>
  <c r="I15" i="3"/>
  <c r="I259" i="3"/>
  <c r="H15" i="3"/>
  <c r="H259" i="3"/>
  <c r="G15" i="3"/>
  <c r="F15" i="3"/>
  <c r="E15" i="3"/>
  <c r="E259" i="3"/>
  <c r="D15" i="3"/>
  <c r="D259" i="3"/>
  <c r="K14" i="3"/>
  <c r="J14" i="3"/>
  <c r="I14" i="3"/>
  <c r="H14" i="3"/>
  <c r="H258" i="3"/>
  <c r="G14" i="3"/>
  <c r="F14" i="3"/>
  <c r="E14" i="3"/>
  <c r="D14" i="3"/>
  <c r="D258" i="3"/>
  <c r="K13" i="3"/>
  <c r="J13" i="3"/>
  <c r="I13" i="3"/>
  <c r="H13" i="3"/>
  <c r="H257" i="3"/>
  <c r="G13" i="3"/>
  <c r="F13" i="3"/>
  <c r="E13" i="3"/>
  <c r="D13" i="3"/>
  <c r="D257" i="3"/>
  <c r="K12" i="3"/>
  <c r="J12" i="3"/>
  <c r="I12" i="3"/>
  <c r="H12" i="3"/>
  <c r="G12" i="3"/>
  <c r="F12" i="3"/>
  <c r="E12" i="3"/>
  <c r="D12" i="3"/>
  <c r="K11" i="3"/>
  <c r="J11" i="3"/>
  <c r="I11" i="3"/>
  <c r="H11" i="3"/>
  <c r="G11" i="3"/>
  <c r="F11" i="3"/>
  <c r="E11" i="3"/>
  <c r="D11" i="3"/>
  <c r="K10" i="3"/>
  <c r="J10" i="3"/>
  <c r="I10" i="3"/>
  <c r="I254" i="3"/>
  <c r="H10" i="3"/>
  <c r="H254" i="3"/>
  <c r="G10" i="3"/>
  <c r="F10" i="3"/>
  <c r="E10" i="3"/>
  <c r="E254" i="3"/>
  <c r="D10" i="3"/>
  <c r="D254" i="3"/>
  <c r="K9" i="3"/>
  <c r="J9" i="3"/>
  <c r="I9" i="3"/>
  <c r="I253" i="3"/>
  <c r="H9" i="3"/>
  <c r="H253" i="3"/>
  <c r="G9" i="3"/>
  <c r="F9" i="3"/>
  <c r="E9" i="3"/>
  <c r="E253" i="3"/>
  <c r="D9" i="3"/>
  <c r="D253" i="3"/>
  <c r="K8" i="3"/>
  <c r="J8" i="3"/>
  <c r="I8" i="3"/>
  <c r="I252" i="3"/>
  <c r="H8" i="3"/>
  <c r="H252" i="3"/>
  <c r="G8" i="3"/>
  <c r="F8" i="3"/>
  <c r="E8" i="3"/>
  <c r="E252" i="3"/>
  <c r="D8" i="3"/>
  <c r="D252" i="3"/>
  <c r="K7" i="3"/>
  <c r="J7" i="3"/>
  <c r="I7" i="3"/>
  <c r="I251" i="3"/>
  <c r="H7" i="3"/>
  <c r="H251" i="3"/>
  <c r="G7" i="3"/>
  <c r="F7" i="3"/>
  <c r="E7" i="3"/>
  <c r="E251" i="3"/>
  <c r="D7" i="3"/>
  <c r="D251" i="3"/>
  <c r="K6" i="3"/>
  <c r="K250" i="3"/>
  <c r="J6" i="3"/>
  <c r="I6" i="3"/>
  <c r="H6" i="3"/>
  <c r="H250" i="3"/>
  <c r="G6" i="3"/>
  <c r="F6" i="3"/>
  <c r="E6" i="3"/>
  <c r="D6" i="3"/>
  <c r="D250" i="3"/>
  <c r="K5" i="3"/>
  <c r="J5" i="3"/>
  <c r="I5" i="3"/>
  <c r="H5" i="3"/>
  <c r="H249" i="3"/>
  <c r="G5" i="3"/>
  <c r="F5" i="3"/>
  <c r="E5" i="3"/>
  <c r="D5" i="3"/>
  <c r="D249" i="3"/>
  <c r="K4" i="3"/>
  <c r="J4" i="3"/>
  <c r="I4" i="3"/>
  <c r="H4" i="3"/>
  <c r="G4" i="3"/>
  <c r="F4" i="3"/>
  <c r="E4" i="3"/>
  <c r="D4" i="3"/>
  <c r="K248" i="3"/>
  <c r="K252" i="3"/>
  <c r="K258" i="3"/>
  <c r="K260" i="3"/>
  <c r="M31" i="3"/>
  <c r="K263" i="3"/>
  <c r="G262" i="3"/>
  <c r="G261" i="3"/>
  <c r="F261" i="3"/>
  <c r="G259" i="3"/>
  <c r="K257" i="3"/>
  <c r="G257" i="3"/>
  <c r="G256" i="3"/>
  <c r="K255" i="3"/>
  <c r="G254" i="3"/>
  <c r="K253" i="3"/>
  <c r="K251" i="3"/>
  <c r="G251" i="3"/>
  <c r="K249" i="3"/>
  <c r="G249" i="3"/>
  <c r="G248" i="3"/>
  <c r="N111" i="2"/>
  <c r="N107" i="2"/>
  <c r="N95" i="2"/>
  <c r="N91" i="2"/>
  <c r="N79" i="2"/>
  <c r="N75" i="2"/>
  <c r="N68" i="2"/>
  <c r="N67" i="2"/>
  <c r="N60" i="2"/>
  <c r="N59" i="2"/>
  <c r="N52" i="2"/>
  <c r="N51" i="2"/>
  <c r="N44" i="2"/>
  <c r="N43" i="2"/>
  <c r="N36" i="2"/>
  <c r="N35" i="2"/>
  <c r="N28" i="2"/>
  <c r="N27" i="2"/>
  <c r="N20" i="2"/>
  <c r="N19" i="2"/>
  <c r="N12" i="2"/>
  <c r="N11" i="2"/>
  <c r="N4" i="2"/>
  <c r="P176" i="2"/>
  <c r="O176" i="2"/>
  <c r="P175" i="2"/>
  <c r="O175" i="2"/>
  <c r="P174" i="2"/>
  <c r="O174" i="2"/>
  <c r="P173" i="2"/>
  <c r="O173" i="2"/>
  <c r="P172" i="2"/>
  <c r="O172" i="2"/>
  <c r="P171" i="2"/>
  <c r="O171" i="2"/>
  <c r="P170" i="2"/>
  <c r="O170" i="2"/>
  <c r="P169" i="2"/>
  <c r="O169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2" i="2"/>
  <c r="O162" i="2"/>
  <c r="P161" i="2"/>
  <c r="O161" i="2"/>
  <c r="P160" i="2"/>
  <c r="O160" i="2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K122" i="2"/>
  <c r="J122" i="2"/>
  <c r="I122" i="2"/>
  <c r="H122" i="2"/>
  <c r="G122" i="2"/>
  <c r="F122" i="2"/>
  <c r="E122" i="2"/>
  <c r="D122" i="2"/>
  <c r="N122" i="2"/>
  <c r="K121" i="2"/>
  <c r="J121" i="2"/>
  <c r="I121" i="2"/>
  <c r="H121" i="2"/>
  <c r="G121" i="2"/>
  <c r="F121" i="2"/>
  <c r="N121" i="2"/>
  <c r="E121" i="2"/>
  <c r="D121" i="2"/>
  <c r="K120" i="2"/>
  <c r="J120" i="2"/>
  <c r="I120" i="2"/>
  <c r="H120" i="2"/>
  <c r="G120" i="2"/>
  <c r="F120" i="2"/>
  <c r="N120" i="2"/>
  <c r="E120" i="2"/>
  <c r="D120" i="2"/>
  <c r="K119" i="2"/>
  <c r="J119" i="2"/>
  <c r="I119" i="2"/>
  <c r="H119" i="2"/>
  <c r="G119" i="2"/>
  <c r="F119" i="2"/>
  <c r="N119" i="2"/>
  <c r="E119" i="2"/>
  <c r="D119" i="2"/>
  <c r="K118" i="2"/>
  <c r="J118" i="2"/>
  <c r="I118" i="2"/>
  <c r="H118" i="2"/>
  <c r="G118" i="2"/>
  <c r="F118" i="2"/>
  <c r="E118" i="2"/>
  <c r="D118" i="2"/>
  <c r="N118" i="2"/>
  <c r="K117" i="2"/>
  <c r="J117" i="2"/>
  <c r="I117" i="2"/>
  <c r="H117" i="2"/>
  <c r="G117" i="2"/>
  <c r="F117" i="2"/>
  <c r="N117" i="2"/>
  <c r="E117" i="2"/>
  <c r="D117" i="2"/>
  <c r="K116" i="2"/>
  <c r="J116" i="2"/>
  <c r="I116" i="2"/>
  <c r="H116" i="2"/>
  <c r="G116" i="2"/>
  <c r="F116" i="2"/>
  <c r="N116" i="2"/>
  <c r="E116" i="2"/>
  <c r="D116" i="2"/>
  <c r="K115" i="2"/>
  <c r="J115" i="2"/>
  <c r="I115" i="2"/>
  <c r="H115" i="2"/>
  <c r="G115" i="2"/>
  <c r="F115" i="2"/>
  <c r="N115" i="2"/>
  <c r="E115" i="2"/>
  <c r="D115" i="2"/>
  <c r="K114" i="2"/>
  <c r="J114" i="2"/>
  <c r="I114" i="2"/>
  <c r="H114" i="2"/>
  <c r="G114" i="2"/>
  <c r="F114" i="2"/>
  <c r="E114" i="2"/>
  <c r="D114" i="2"/>
  <c r="N114" i="2"/>
  <c r="K113" i="2"/>
  <c r="J113" i="2"/>
  <c r="I113" i="2"/>
  <c r="H113" i="2"/>
  <c r="G113" i="2"/>
  <c r="F113" i="2"/>
  <c r="N113" i="2"/>
  <c r="E113" i="2"/>
  <c r="D113" i="2"/>
  <c r="K112" i="2"/>
  <c r="J112" i="2"/>
  <c r="I112" i="2"/>
  <c r="H112" i="2"/>
  <c r="G112" i="2"/>
  <c r="F112" i="2"/>
  <c r="N112" i="2"/>
  <c r="E112" i="2"/>
  <c r="D112" i="2"/>
  <c r="K111" i="2"/>
  <c r="J111" i="2"/>
  <c r="I111" i="2"/>
  <c r="H111" i="2"/>
  <c r="G111" i="2"/>
  <c r="F111" i="2"/>
  <c r="E111" i="2"/>
  <c r="D111" i="2"/>
  <c r="K110" i="2"/>
  <c r="J110" i="2"/>
  <c r="I110" i="2"/>
  <c r="H110" i="2"/>
  <c r="G110" i="2"/>
  <c r="F110" i="2"/>
  <c r="E110" i="2"/>
  <c r="D110" i="2"/>
  <c r="N110" i="2"/>
  <c r="K109" i="2"/>
  <c r="J109" i="2"/>
  <c r="I109" i="2"/>
  <c r="H109" i="2"/>
  <c r="G109" i="2"/>
  <c r="F109" i="2"/>
  <c r="N109" i="2"/>
  <c r="E109" i="2"/>
  <c r="D109" i="2"/>
  <c r="K108" i="2"/>
  <c r="J108" i="2"/>
  <c r="I108" i="2"/>
  <c r="H108" i="2"/>
  <c r="G108" i="2"/>
  <c r="F108" i="2"/>
  <c r="N108" i="2"/>
  <c r="E108" i="2"/>
  <c r="D108" i="2"/>
  <c r="K107" i="2"/>
  <c r="J107" i="2"/>
  <c r="I107" i="2"/>
  <c r="H107" i="2"/>
  <c r="G107" i="2"/>
  <c r="F107" i="2"/>
  <c r="E107" i="2"/>
  <c r="D107" i="2"/>
  <c r="K106" i="2"/>
  <c r="J106" i="2"/>
  <c r="I106" i="2"/>
  <c r="H106" i="2"/>
  <c r="G106" i="2"/>
  <c r="F106" i="2"/>
  <c r="E106" i="2"/>
  <c r="D106" i="2"/>
  <c r="N106" i="2"/>
  <c r="K105" i="2"/>
  <c r="J105" i="2"/>
  <c r="I105" i="2"/>
  <c r="H105" i="2"/>
  <c r="G105" i="2"/>
  <c r="F105" i="2"/>
  <c r="N105" i="2"/>
  <c r="E105" i="2"/>
  <c r="D105" i="2"/>
  <c r="K104" i="2"/>
  <c r="J104" i="2"/>
  <c r="I104" i="2"/>
  <c r="H104" i="2"/>
  <c r="G104" i="2"/>
  <c r="F104" i="2"/>
  <c r="N104" i="2"/>
  <c r="E104" i="2"/>
  <c r="D104" i="2"/>
  <c r="K103" i="2"/>
  <c r="J103" i="2"/>
  <c r="I103" i="2"/>
  <c r="H103" i="2"/>
  <c r="G103" i="2"/>
  <c r="F103" i="2"/>
  <c r="N103" i="2"/>
  <c r="E103" i="2"/>
  <c r="D103" i="2"/>
  <c r="K102" i="2"/>
  <c r="J102" i="2"/>
  <c r="I102" i="2"/>
  <c r="H102" i="2"/>
  <c r="G102" i="2"/>
  <c r="F102" i="2"/>
  <c r="E102" i="2"/>
  <c r="D102" i="2"/>
  <c r="N102" i="2"/>
  <c r="K101" i="2"/>
  <c r="J101" i="2"/>
  <c r="I101" i="2"/>
  <c r="H101" i="2"/>
  <c r="G101" i="2"/>
  <c r="F101" i="2"/>
  <c r="N101" i="2"/>
  <c r="E101" i="2"/>
  <c r="D101" i="2"/>
  <c r="K100" i="2"/>
  <c r="J100" i="2"/>
  <c r="I100" i="2"/>
  <c r="H100" i="2"/>
  <c r="G100" i="2"/>
  <c r="F100" i="2"/>
  <c r="N100" i="2"/>
  <c r="E100" i="2"/>
  <c r="D100" i="2"/>
  <c r="K99" i="2"/>
  <c r="J99" i="2"/>
  <c r="I99" i="2"/>
  <c r="H99" i="2"/>
  <c r="G99" i="2"/>
  <c r="F99" i="2"/>
  <c r="N99" i="2"/>
  <c r="E99" i="2"/>
  <c r="D99" i="2"/>
  <c r="K98" i="2"/>
  <c r="J98" i="2"/>
  <c r="I98" i="2"/>
  <c r="H98" i="2"/>
  <c r="G98" i="2"/>
  <c r="F98" i="2"/>
  <c r="E98" i="2"/>
  <c r="D98" i="2"/>
  <c r="N98" i="2"/>
  <c r="K97" i="2"/>
  <c r="J97" i="2"/>
  <c r="I97" i="2"/>
  <c r="H97" i="2"/>
  <c r="G97" i="2"/>
  <c r="F97" i="2"/>
  <c r="N97" i="2"/>
  <c r="E97" i="2"/>
  <c r="D97" i="2"/>
  <c r="K96" i="2"/>
  <c r="J96" i="2"/>
  <c r="I96" i="2"/>
  <c r="H96" i="2"/>
  <c r="G96" i="2"/>
  <c r="F96" i="2"/>
  <c r="N96" i="2"/>
  <c r="E96" i="2"/>
  <c r="D96" i="2"/>
  <c r="K95" i="2"/>
  <c r="J95" i="2"/>
  <c r="I95" i="2"/>
  <c r="H95" i="2"/>
  <c r="G95" i="2"/>
  <c r="F95" i="2"/>
  <c r="E95" i="2"/>
  <c r="D95" i="2"/>
  <c r="K94" i="2"/>
  <c r="J94" i="2"/>
  <c r="I94" i="2"/>
  <c r="H94" i="2"/>
  <c r="G94" i="2"/>
  <c r="F94" i="2"/>
  <c r="E94" i="2"/>
  <c r="D94" i="2"/>
  <c r="N94" i="2"/>
  <c r="K93" i="2"/>
  <c r="J93" i="2"/>
  <c r="I93" i="2"/>
  <c r="H93" i="2"/>
  <c r="G93" i="2"/>
  <c r="F93" i="2"/>
  <c r="N93" i="2"/>
  <c r="E93" i="2"/>
  <c r="D93" i="2"/>
  <c r="K92" i="2"/>
  <c r="J92" i="2"/>
  <c r="I92" i="2"/>
  <c r="H92" i="2"/>
  <c r="G92" i="2"/>
  <c r="F92" i="2"/>
  <c r="N92" i="2"/>
  <c r="E92" i="2"/>
  <c r="D92" i="2"/>
  <c r="K91" i="2"/>
  <c r="J91" i="2"/>
  <c r="I91" i="2"/>
  <c r="H91" i="2"/>
  <c r="G91" i="2"/>
  <c r="F91" i="2"/>
  <c r="E91" i="2"/>
  <c r="D91" i="2"/>
  <c r="K90" i="2"/>
  <c r="J90" i="2"/>
  <c r="I90" i="2"/>
  <c r="H90" i="2"/>
  <c r="G90" i="2"/>
  <c r="F90" i="2"/>
  <c r="E90" i="2"/>
  <c r="D90" i="2"/>
  <c r="N90" i="2"/>
  <c r="K89" i="2"/>
  <c r="J89" i="2"/>
  <c r="I89" i="2"/>
  <c r="H89" i="2"/>
  <c r="G89" i="2"/>
  <c r="F89" i="2"/>
  <c r="N89" i="2"/>
  <c r="E89" i="2"/>
  <c r="D89" i="2"/>
  <c r="K88" i="2"/>
  <c r="J88" i="2"/>
  <c r="I88" i="2"/>
  <c r="H88" i="2"/>
  <c r="G88" i="2"/>
  <c r="F88" i="2"/>
  <c r="N88" i="2"/>
  <c r="E88" i="2"/>
  <c r="D88" i="2"/>
  <c r="K87" i="2"/>
  <c r="J87" i="2"/>
  <c r="I87" i="2"/>
  <c r="H87" i="2"/>
  <c r="G87" i="2"/>
  <c r="F87" i="2"/>
  <c r="N87" i="2"/>
  <c r="E87" i="2"/>
  <c r="D87" i="2"/>
  <c r="K86" i="2"/>
  <c r="J86" i="2"/>
  <c r="I86" i="2"/>
  <c r="H86" i="2"/>
  <c r="G86" i="2"/>
  <c r="F86" i="2"/>
  <c r="E86" i="2"/>
  <c r="D86" i="2"/>
  <c r="N86" i="2"/>
  <c r="K85" i="2"/>
  <c r="J85" i="2"/>
  <c r="I85" i="2"/>
  <c r="H85" i="2"/>
  <c r="G85" i="2"/>
  <c r="F85" i="2"/>
  <c r="N85" i="2"/>
  <c r="E85" i="2"/>
  <c r="D85" i="2"/>
  <c r="K84" i="2"/>
  <c r="J84" i="2"/>
  <c r="I84" i="2"/>
  <c r="H84" i="2"/>
  <c r="G84" i="2"/>
  <c r="F84" i="2"/>
  <c r="N84" i="2"/>
  <c r="E84" i="2"/>
  <c r="D84" i="2"/>
  <c r="K83" i="2"/>
  <c r="J83" i="2"/>
  <c r="I83" i="2"/>
  <c r="H83" i="2"/>
  <c r="G83" i="2"/>
  <c r="F83" i="2"/>
  <c r="N83" i="2"/>
  <c r="E83" i="2"/>
  <c r="D83" i="2"/>
  <c r="K82" i="2"/>
  <c r="J82" i="2"/>
  <c r="I82" i="2"/>
  <c r="H82" i="2"/>
  <c r="G82" i="2"/>
  <c r="F82" i="2"/>
  <c r="E82" i="2"/>
  <c r="D82" i="2"/>
  <c r="N82" i="2"/>
  <c r="K81" i="2"/>
  <c r="J81" i="2"/>
  <c r="I81" i="2"/>
  <c r="H81" i="2"/>
  <c r="G81" i="2"/>
  <c r="F81" i="2"/>
  <c r="N81" i="2"/>
  <c r="E81" i="2"/>
  <c r="D81" i="2"/>
  <c r="K80" i="2"/>
  <c r="J80" i="2"/>
  <c r="I80" i="2"/>
  <c r="H80" i="2"/>
  <c r="G80" i="2"/>
  <c r="F80" i="2"/>
  <c r="N80" i="2"/>
  <c r="E80" i="2"/>
  <c r="D80" i="2"/>
  <c r="K79" i="2"/>
  <c r="J79" i="2"/>
  <c r="I79" i="2"/>
  <c r="H79" i="2"/>
  <c r="G79" i="2"/>
  <c r="F79" i="2"/>
  <c r="E79" i="2"/>
  <c r="D79" i="2"/>
  <c r="K78" i="2"/>
  <c r="J78" i="2"/>
  <c r="I78" i="2"/>
  <c r="H78" i="2"/>
  <c r="G78" i="2"/>
  <c r="F78" i="2"/>
  <c r="E78" i="2"/>
  <c r="D78" i="2"/>
  <c r="N78" i="2"/>
  <c r="K77" i="2"/>
  <c r="J77" i="2"/>
  <c r="I77" i="2"/>
  <c r="H77" i="2"/>
  <c r="G77" i="2"/>
  <c r="F77" i="2"/>
  <c r="N77" i="2"/>
  <c r="E77" i="2"/>
  <c r="D77" i="2"/>
  <c r="K76" i="2"/>
  <c r="J76" i="2"/>
  <c r="I76" i="2"/>
  <c r="H76" i="2"/>
  <c r="G76" i="2"/>
  <c r="F76" i="2"/>
  <c r="N76" i="2"/>
  <c r="E76" i="2"/>
  <c r="D76" i="2"/>
  <c r="K75" i="2"/>
  <c r="J75" i="2"/>
  <c r="I75" i="2"/>
  <c r="H75" i="2"/>
  <c r="G75" i="2"/>
  <c r="F75" i="2"/>
  <c r="E75" i="2"/>
  <c r="D75" i="2"/>
  <c r="K74" i="2"/>
  <c r="J74" i="2"/>
  <c r="I74" i="2"/>
  <c r="H74" i="2"/>
  <c r="G74" i="2"/>
  <c r="F74" i="2"/>
  <c r="E74" i="2"/>
  <c r="D74" i="2"/>
  <c r="N74" i="2"/>
  <c r="K73" i="2"/>
  <c r="J73" i="2"/>
  <c r="I73" i="2"/>
  <c r="H73" i="2"/>
  <c r="G73" i="2"/>
  <c r="F73" i="2"/>
  <c r="N73" i="2"/>
  <c r="E73" i="2"/>
  <c r="D73" i="2"/>
  <c r="K72" i="2"/>
  <c r="J72" i="2"/>
  <c r="I72" i="2"/>
  <c r="H72" i="2"/>
  <c r="G72" i="2"/>
  <c r="F72" i="2"/>
  <c r="N72" i="2"/>
  <c r="E72" i="2"/>
  <c r="D72" i="2"/>
  <c r="K54" i="2"/>
  <c r="J54" i="2"/>
  <c r="I54" i="2"/>
  <c r="H54" i="2"/>
  <c r="G54" i="2"/>
  <c r="F54" i="2"/>
  <c r="E54" i="2"/>
  <c r="D54" i="2"/>
  <c r="N54" i="2"/>
  <c r="K53" i="2"/>
  <c r="J53" i="2"/>
  <c r="I53" i="2"/>
  <c r="H53" i="2"/>
  <c r="G53" i="2"/>
  <c r="F53" i="2"/>
  <c r="N53" i="2"/>
  <c r="E53" i="2"/>
  <c r="D53" i="2"/>
  <c r="K52" i="2"/>
  <c r="J52" i="2"/>
  <c r="I52" i="2"/>
  <c r="H52" i="2"/>
  <c r="G52" i="2"/>
  <c r="F52" i="2"/>
  <c r="E52" i="2"/>
  <c r="D52" i="2"/>
  <c r="K51" i="2"/>
  <c r="J51" i="2"/>
  <c r="I51" i="2"/>
  <c r="H51" i="2"/>
  <c r="G51" i="2"/>
  <c r="F51" i="2"/>
  <c r="E51" i="2"/>
  <c r="D51" i="2"/>
  <c r="K50" i="2"/>
  <c r="J50" i="2"/>
  <c r="I50" i="2"/>
  <c r="H50" i="2"/>
  <c r="G50" i="2"/>
  <c r="F50" i="2"/>
  <c r="E50" i="2"/>
  <c r="D50" i="2"/>
  <c r="N50" i="2"/>
  <c r="K49" i="2"/>
  <c r="J49" i="2"/>
  <c r="I49" i="2"/>
  <c r="H49" i="2"/>
  <c r="G49" i="2"/>
  <c r="F49" i="2"/>
  <c r="N49" i="2"/>
  <c r="E49" i="2"/>
  <c r="D49" i="2"/>
  <c r="K48" i="2"/>
  <c r="J48" i="2"/>
  <c r="I48" i="2"/>
  <c r="H48" i="2"/>
  <c r="G48" i="2"/>
  <c r="F48" i="2"/>
  <c r="N48" i="2"/>
  <c r="E48" i="2"/>
  <c r="D48" i="2"/>
  <c r="K47" i="2"/>
  <c r="J47" i="2"/>
  <c r="I47" i="2"/>
  <c r="H47" i="2"/>
  <c r="G47" i="2"/>
  <c r="F47" i="2"/>
  <c r="N47" i="2"/>
  <c r="E47" i="2"/>
  <c r="D47" i="2"/>
  <c r="K46" i="2"/>
  <c r="J46" i="2"/>
  <c r="I46" i="2"/>
  <c r="H46" i="2"/>
  <c r="G46" i="2"/>
  <c r="F46" i="2"/>
  <c r="E46" i="2"/>
  <c r="D46" i="2"/>
  <c r="N46" i="2"/>
  <c r="K45" i="2"/>
  <c r="J45" i="2"/>
  <c r="I45" i="2"/>
  <c r="H45" i="2"/>
  <c r="G45" i="2"/>
  <c r="F45" i="2"/>
  <c r="N45" i="2"/>
  <c r="E45" i="2"/>
  <c r="D45" i="2"/>
  <c r="K44" i="2"/>
  <c r="J44" i="2"/>
  <c r="I44" i="2"/>
  <c r="H44" i="2"/>
  <c r="G44" i="2"/>
  <c r="F44" i="2"/>
  <c r="E44" i="2"/>
  <c r="D44" i="2"/>
  <c r="K43" i="2"/>
  <c r="J43" i="2"/>
  <c r="I43" i="2"/>
  <c r="H43" i="2"/>
  <c r="G43" i="2"/>
  <c r="F43" i="2"/>
  <c r="E43" i="2"/>
  <c r="D43" i="2"/>
  <c r="K42" i="2"/>
  <c r="J42" i="2"/>
  <c r="I42" i="2"/>
  <c r="H42" i="2"/>
  <c r="G42" i="2"/>
  <c r="F42" i="2"/>
  <c r="E42" i="2"/>
  <c r="D42" i="2"/>
  <c r="N42" i="2"/>
  <c r="K41" i="2"/>
  <c r="J41" i="2"/>
  <c r="I41" i="2"/>
  <c r="H41" i="2"/>
  <c r="G41" i="2"/>
  <c r="F41" i="2"/>
  <c r="N41" i="2"/>
  <c r="E41" i="2"/>
  <c r="D41" i="2"/>
  <c r="K40" i="2"/>
  <c r="J40" i="2"/>
  <c r="I40" i="2"/>
  <c r="H40" i="2"/>
  <c r="G40" i="2"/>
  <c r="F40" i="2"/>
  <c r="N40" i="2"/>
  <c r="E40" i="2"/>
  <c r="D40" i="2"/>
  <c r="K39" i="2"/>
  <c r="J39" i="2"/>
  <c r="I39" i="2"/>
  <c r="H39" i="2"/>
  <c r="G39" i="2"/>
  <c r="F39" i="2"/>
  <c r="N39" i="2"/>
  <c r="E39" i="2"/>
  <c r="D39" i="2"/>
  <c r="K38" i="2"/>
  <c r="J38" i="2"/>
  <c r="I38" i="2"/>
  <c r="H38" i="2"/>
  <c r="G38" i="2"/>
  <c r="F38" i="2"/>
  <c r="E38" i="2"/>
  <c r="D38" i="2"/>
  <c r="N38" i="2"/>
  <c r="K71" i="2"/>
  <c r="J71" i="2"/>
  <c r="I71" i="2"/>
  <c r="H71" i="2"/>
  <c r="G71" i="2"/>
  <c r="F71" i="2"/>
  <c r="N71" i="2"/>
  <c r="E71" i="2"/>
  <c r="D71" i="2"/>
  <c r="K70" i="2"/>
  <c r="J70" i="2"/>
  <c r="I70" i="2"/>
  <c r="H70" i="2"/>
  <c r="G70" i="2"/>
  <c r="F70" i="2"/>
  <c r="E70" i="2"/>
  <c r="D70" i="2"/>
  <c r="N70" i="2"/>
  <c r="K69" i="2"/>
  <c r="J69" i="2"/>
  <c r="I69" i="2"/>
  <c r="H69" i="2"/>
  <c r="G69" i="2"/>
  <c r="F69" i="2"/>
  <c r="N69" i="2"/>
  <c r="E69" i="2"/>
  <c r="D69" i="2"/>
  <c r="K68" i="2"/>
  <c r="J68" i="2"/>
  <c r="I68" i="2"/>
  <c r="H68" i="2"/>
  <c r="G68" i="2"/>
  <c r="F68" i="2"/>
  <c r="E68" i="2"/>
  <c r="D68" i="2"/>
  <c r="K67" i="2"/>
  <c r="J67" i="2"/>
  <c r="I67" i="2"/>
  <c r="H67" i="2"/>
  <c r="G67" i="2"/>
  <c r="F67" i="2"/>
  <c r="E67" i="2"/>
  <c r="D67" i="2"/>
  <c r="K66" i="2"/>
  <c r="J66" i="2"/>
  <c r="I66" i="2"/>
  <c r="H66" i="2"/>
  <c r="G66" i="2"/>
  <c r="F66" i="2"/>
  <c r="E66" i="2"/>
  <c r="D66" i="2"/>
  <c r="N66" i="2"/>
  <c r="K65" i="2"/>
  <c r="J65" i="2"/>
  <c r="I65" i="2"/>
  <c r="H65" i="2"/>
  <c r="G65" i="2"/>
  <c r="F65" i="2"/>
  <c r="N65" i="2"/>
  <c r="E65" i="2"/>
  <c r="D65" i="2"/>
  <c r="K64" i="2"/>
  <c r="J64" i="2"/>
  <c r="I64" i="2"/>
  <c r="H64" i="2"/>
  <c r="G64" i="2"/>
  <c r="F64" i="2"/>
  <c r="N64" i="2"/>
  <c r="E64" i="2"/>
  <c r="D64" i="2"/>
  <c r="K63" i="2"/>
  <c r="J63" i="2"/>
  <c r="I63" i="2"/>
  <c r="H63" i="2"/>
  <c r="G63" i="2"/>
  <c r="F63" i="2"/>
  <c r="N63" i="2"/>
  <c r="E63" i="2"/>
  <c r="D63" i="2"/>
  <c r="K62" i="2"/>
  <c r="J62" i="2"/>
  <c r="I62" i="2"/>
  <c r="H62" i="2"/>
  <c r="G62" i="2"/>
  <c r="F62" i="2"/>
  <c r="E62" i="2"/>
  <c r="D62" i="2"/>
  <c r="N62" i="2"/>
  <c r="K61" i="2"/>
  <c r="J61" i="2"/>
  <c r="I61" i="2"/>
  <c r="H61" i="2"/>
  <c r="G61" i="2"/>
  <c r="F61" i="2"/>
  <c r="N61" i="2"/>
  <c r="E61" i="2"/>
  <c r="D61" i="2"/>
  <c r="K60" i="2"/>
  <c r="J60" i="2"/>
  <c r="I60" i="2"/>
  <c r="H60" i="2"/>
  <c r="G60" i="2"/>
  <c r="F60" i="2"/>
  <c r="E60" i="2"/>
  <c r="D60" i="2"/>
  <c r="K59" i="2"/>
  <c r="J59" i="2"/>
  <c r="I59" i="2"/>
  <c r="H59" i="2"/>
  <c r="G59" i="2"/>
  <c r="F59" i="2"/>
  <c r="E59" i="2"/>
  <c r="D59" i="2"/>
  <c r="K58" i="2"/>
  <c r="J58" i="2"/>
  <c r="I58" i="2"/>
  <c r="H58" i="2"/>
  <c r="G58" i="2"/>
  <c r="F58" i="2"/>
  <c r="E58" i="2"/>
  <c r="D58" i="2"/>
  <c r="N58" i="2"/>
  <c r="K57" i="2"/>
  <c r="J57" i="2"/>
  <c r="I57" i="2"/>
  <c r="H57" i="2"/>
  <c r="G57" i="2"/>
  <c r="F57" i="2"/>
  <c r="N57" i="2"/>
  <c r="E57" i="2"/>
  <c r="D57" i="2"/>
  <c r="K56" i="2"/>
  <c r="J56" i="2"/>
  <c r="I56" i="2"/>
  <c r="H56" i="2"/>
  <c r="G56" i="2"/>
  <c r="F56" i="2"/>
  <c r="N56" i="2"/>
  <c r="E56" i="2"/>
  <c r="D56" i="2"/>
  <c r="K55" i="2"/>
  <c r="J55" i="2"/>
  <c r="I55" i="2"/>
  <c r="H55" i="2"/>
  <c r="G55" i="2"/>
  <c r="F55" i="2"/>
  <c r="N55" i="2"/>
  <c r="E55" i="2"/>
  <c r="D55" i="2"/>
  <c r="K37" i="2"/>
  <c r="J37" i="2"/>
  <c r="I37" i="2"/>
  <c r="H37" i="2"/>
  <c r="G37" i="2"/>
  <c r="F37" i="2"/>
  <c r="N37" i="2"/>
  <c r="E37" i="2"/>
  <c r="D37" i="2"/>
  <c r="K36" i="2"/>
  <c r="J36" i="2"/>
  <c r="I36" i="2"/>
  <c r="H36" i="2"/>
  <c r="G36" i="2"/>
  <c r="F36" i="2"/>
  <c r="E36" i="2"/>
  <c r="D36" i="2"/>
  <c r="K35" i="2"/>
  <c r="J35" i="2"/>
  <c r="I35" i="2"/>
  <c r="H35" i="2"/>
  <c r="G35" i="2"/>
  <c r="F35" i="2"/>
  <c r="E35" i="2"/>
  <c r="D35" i="2"/>
  <c r="K34" i="2"/>
  <c r="J34" i="2"/>
  <c r="I34" i="2"/>
  <c r="H34" i="2"/>
  <c r="G34" i="2"/>
  <c r="F34" i="2"/>
  <c r="E34" i="2"/>
  <c r="D34" i="2"/>
  <c r="N34" i="2"/>
  <c r="K33" i="2"/>
  <c r="J33" i="2"/>
  <c r="I33" i="2"/>
  <c r="H33" i="2"/>
  <c r="G33" i="2"/>
  <c r="F33" i="2"/>
  <c r="N33" i="2"/>
  <c r="E33" i="2"/>
  <c r="D33" i="2"/>
  <c r="K32" i="2"/>
  <c r="J32" i="2"/>
  <c r="I32" i="2"/>
  <c r="H32" i="2"/>
  <c r="G32" i="2"/>
  <c r="F32" i="2"/>
  <c r="N32" i="2"/>
  <c r="E32" i="2"/>
  <c r="D32" i="2"/>
  <c r="K31" i="2"/>
  <c r="J31" i="2"/>
  <c r="I31" i="2"/>
  <c r="H31" i="2"/>
  <c r="G31" i="2"/>
  <c r="F31" i="2"/>
  <c r="N31" i="2"/>
  <c r="E31" i="2"/>
  <c r="D31" i="2"/>
  <c r="K30" i="2"/>
  <c r="J30" i="2"/>
  <c r="I30" i="2"/>
  <c r="H30" i="2"/>
  <c r="G30" i="2"/>
  <c r="F30" i="2"/>
  <c r="E30" i="2"/>
  <c r="D30" i="2"/>
  <c r="N30" i="2"/>
  <c r="K29" i="2"/>
  <c r="J29" i="2"/>
  <c r="I29" i="2"/>
  <c r="H29" i="2"/>
  <c r="G29" i="2"/>
  <c r="F29" i="2"/>
  <c r="N29" i="2"/>
  <c r="E29" i="2"/>
  <c r="D29" i="2"/>
  <c r="K28" i="2"/>
  <c r="J28" i="2"/>
  <c r="I28" i="2"/>
  <c r="H28" i="2"/>
  <c r="G28" i="2"/>
  <c r="F28" i="2"/>
  <c r="E28" i="2"/>
  <c r="D28" i="2"/>
  <c r="K27" i="2"/>
  <c r="J27" i="2"/>
  <c r="I27" i="2"/>
  <c r="H27" i="2"/>
  <c r="G27" i="2"/>
  <c r="F27" i="2"/>
  <c r="E27" i="2"/>
  <c r="D27" i="2"/>
  <c r="K26" i="2"/>
  <c r="J26" i="2"/>
  <c r="I26" i="2"/>
  <c r="H26" i="2"/>
  <c r="G26" i="2"/>
  <c r="F26" i="2"/>
  <c r="E26" i="2"/>
  <c r="D26" i="2"/>
  <c r="N26" i="2"/>
  <c r="K25" i="2"/>
  <c r="J25" i="2"/>
  <c r="I25" i="2"/>
  <c r="H25" i="2"/>
  <c r="G25" i="2"/>
  <c r="F25" i="2"/>
  <c r="N25" i="2"/>
  <c r="E25" i="2"/>
  <c r="D25" i="2"/>
  <c r="K24" i="2"/>
  <c r="J24" i="2"/>
  <c r="I24" i="2"/>
  <c r="H24" i="2"/>
  <c r="G24" i="2"/>
  <c r="F24" i="2"/>
  <c r="N24" i="2"/>
  <c r="E24" i="2"/>
  <c r="D24" i="2"/>
  <c r="K23" i="2"/>
  <c r="J23" i="2"/>
  <c r="I23" i="2"/>
  <c r="H23" i="2"/>
  <c r="G23" i="2"/>
  <c r="F23" i="2"/>
  <c r="N23" i="2"/>
  <c r="E23" i="2"/>
  <c r="D23" i="2"/>
  <c r="K22" i="2"/>
  <c r="J22" i="2"/>
  <c r="I22" i="2"/>
  <c r="H22" i="2"/>
  <c r="G22" i="2"/>
  <c r="F22" i="2"/>
  <c r="E22" i="2"/>
  <c r="D22" i="2"/>
  <c r="N22" i="2"/>
  <c r="K21" i="2"/>
  <c r="J21" i="2"/>
  <c r="I21" i="2"/>
  <c r="H21" i="2"/>
  <c r="G21" i="2"/>
  <c r="F21" i="2"/>
  <c r="N21" i="2"/>
  <c r="E21" i="2"/>
  <c r="D21" i="2"/>
  <c r="K20" i="2"/>
  <c r="J20" i="2"/>
  <c r="I20" i="2"/>
  <c r="I268" i="2"/>
  <c r="H20" i="2"/>
  <c r="G20" i="2"/>
  <c r="F20" i="2"/>
  <c r="F268" i="2"/>
  <c r="E20" i="2"/>
  <c r="D20" i="2"/>
  <c r="K19" i="2"/>
  <c r="J19" i="2"/>
  <c r="J267" i="2"/>
  <c r="I19" i="2"/>
  <c r="H19" i="2"/>
  <c r="G19" i="2"/>
  <c r="G267" i="2"/>
  <c r="F19" i="2"/>
  <c r="E19" i="2"/>
  <c r="E267" i="2"/>
  <c r="D19" i="2"/>
  <c r="K18" i="2"/>
  <c r="K266" i="2"/>
  <c r="J18" i="2"/>
  <c r="I18" i="2"/>
  <c r="H18" i="2"/>
  <c r="H266" i="2"/>
  <c r="G18" i="2"/>
  <c r="F18" i="2"/>
  <c r="E18" i="2"/>
  <c r="D18" i="2"/>
  <c r="D266" i="2"/>
  <c r="K17" i="2"/>
  <c r="J17" i="2"/>
  <c r="I17" i="2"/>
  <c r="H17" i="2"/>
  <c r="G17" i="2"/>
  <c r="F17" i="2"/>
  <c r="N17" i="2"/>
  <c r="E17" i="2"/>
  <c r="E265" i="2"/>
  <c r="D17" i="2"/>
  <c r="K16" i="2"/>
  <c r="J16" i="2"/>
  <c r="I16" i="2"/>
  <c r="I264" i="2"/>
  <c r="H16" i="2"/>
  <c r="G16" i="2"/>
  <c r="F16" i="2"/>
  <c r="F264" i="2"/>
  <c r="E16" i="2"/>
  <c r="E264" i="2"/>
  <c r="D16" i="2"/>
  <c r="K15" i="2"/>
  <c r="J15" i="2"/>
  <c r="J263" i="2"/>
  <c r="I15" i="2"/>
  <c r="H15" i="2"/>
  <c r="G15" i="2"/>
  <c r="G263" i="2"/>
  <c r="F15" i="2"/>
  <c r="N15" i="2"/>
  <c r="E15" i="2"/>
  <c r="D15" i="2"/>
  <c r="K14" i="2"/>
  <c r="K262" i="2"/>
  <c r="J14" i="2"/>
  <c r="I14" i="2"/>
  <c r="H14" i="2"/>
  <c r="H262" i="2"/>
  <c r="G14" i="2"/>
  <c r="F14" i="2"/>
  <c r="E14" i="2"/>
  <c r="D14" i="2"/>
  <c r="N14" i="2"/>
  <c r="K13" i="2"/>
  <c r="J13" i="2"/>
  <c r="I13" i="2"/>
  <c r="H13" i="2"/>
  <c r="G13" i="2"/>
  <c r="F13" i="2"/>
  <c r="N13" i="2"/>
  <c r="E13" i="2"/>
  <c r="D13" i="2"/>
  <c r="K12" i="2"/>
  <c r="J12" i="2"/>
  <c r="I12" i="2"/>
  <c r="H12" i="2"/>
  <c r="G12" i="2"/>
  <c r="G260" i="2"/>
  <c r="F12" i="2"/>
  <c r="E12" i="2"/>
  <c r="D12" i="2"/>
  <c r="K11" i="2"/>
  <c r="J11" i="2"/>
  <c r="I11" i="2"/>
  <c r="H11" i="2"/>
  <c r="H259" i="2"/>
  <c r="G11" i="2"/>
  <c r="F11" i="2"/>
  <c r="E11" i="2"/>
  <c r="D11" i="2"/>
  <c r="K10" i="2"/>
  <c r="J10" i="2"/>
  <c r="I10" i="2"/>
  <c r="H10" i="2"/>
  <c r="G10" i="2"/>
  <c r="F10" i="2"/>
  <c r="E10" i="2"/>
  <c r="E258" i="2"/>
  <c r="D10" i="2"/>
  <c r="D258" i="2"/>
  <c r="K9" i="2"/>
  <c r="J9" i="2"/>
  <c r="I9" i="2"/>
  <c r="H9" i="2"/>
  <c r="G9" i="2"/>
  <c r="F9" i="2"/>
  <c r="N9" i="2"/>
  <c r="E9" i="2"/>
  <c r="D9" i="2"/>
  <c r="K8" i="2"/>
  <c r="J8" i="2"/>
  <c r="I8" i="2"/>
  <c r="H8" i="2"/>
  <c r="G8" i="2"/>
  <c r="F8" i="2"/>
  <c r="N8" i="2"/>
  <c r="E8" i="2"/>
  <c r="D8" i="2"/>
  <c r="K7" i="2"/>
  <c r="J7" i="2"/>
  <c r="I7" i="2"/>
  <c r="H7" i="2"/>
  <c r="H255" i="2"/>
  <c r="G7" i="2"/>
  <c r="F7" i="2"/>
  <c r="N7" i="2"/>
  <c r="E7" i="2"/>
  <c r="D7" i="2"/>
  <c r="K6" i="2"/>
  <c r="J6" i="2"/>
  <c r="I6" i="2"/>
  <c r="I254" i="2"/>
  <c r="H6" i="2"/>
  <c r="G6" i="2"/>
  <c r="F6" i="2"/>
  <c r="E6" i="2"/>
  <c r="E254" i="2"/>
  <c r="D6" i="2"/>
  <c r="N6" i="2"/>
  <c r="K5" i="2"/>
  <c r="J5" i="2"/>
  <c r="I5" i="2"/>
  <c r="H5" i="2"/>
  <c r="G5" i="2"/>
  <c r="F5" i="2"/>
  <c r="N5" i="2"/>
  <c r="E5" i="2"/>
  <c r="D5" i="2"/>
  <c r="K4" i="2"/>
  <c r="J4" i="2"/>
  <c r="I4" i="2"/>
  <c r="I252" i="2"/>
  <c r="H4" i="2"/>
  <c r="G4" i="2"/>
  <c r="F4" i="2"/>
  <c r="E4" i="2"/>
  <c r="D4" i="2"/>
  <c r="K122" i="1"/>
  <c r="J122" i="1"/>
  <c r="I122" i="1"/>
  <c r="H122" i="1"/>
  <c r="G122" i="1"/>
  <c r="F122" i="1"/>
  <c r="E122" i="1"/>
  <c r="D122" i="1"/>
  <c r="K121" i="1"/>
  <c r="J121" i="1"/>
  <c r="I121" i="1"/>
  <c r="H121" i="1"/>
  <c r="G121" i="1"/>
  <c r="F121" i="1"/>
  <c r="E121" i="1"/>
  <c r="D121" i="1"/>
  <c r="K120" i="1"/>
  <c r="J120" i="1"/>
  <c r="I120" i="1"/>
  <c r="H120" i="1"/>
  <c r="G120" i="1"/>
  <c r="F120" i="1"/>
  <c r="E120" i="1"/>
  <c r="D120" i="1"/>
  <c r="K119" i="1"/>
  <c r="J119" i="1"/>
  <c r="I119" i="1"/>
  <c r="H119" i="1"/>
  <c r="G119" i="1"/>
  <c r="F119" i="1"/>
  <c r="E119" i="1"/>
  <c r="D119" i="1"/>
  <c r="K118" i="1"/>
  <c r="J118" i="1"/>
  <c r="I118" i="1"/>
  <c r="H118" i="1"/>
  <c r="G118" i="1"/>
  <c r="F118" i="1"/>
  <c r="E118" i="1"/>
  <c r="D118" i="1"/>
  <c r="K117" i="1"/>
  <c r="J117" i="1"/>
  <c r="I117" i="1"/>
  <c r="H117" i="1"/>
  <c r="G117" i="1"/>
  <c r="F117" i="1"/>
  <c r="E117" i="1"/>
  <c r="D117" i="1"/>
  <c r="K116" i="1"/>
  <c r="J116" i="1"/>
  <c r="I116" i="1"/>
  <c r="H116" i="1"/>
  <c r="G116" i="1"/>
  <c r="F116" i="1"/>
  <c r="E116" i="1"/>
  <c r="D116" i="1"/>
  <c r="K115" i="1"/>
  <c r="J115" i="1"/>
  <c r="I115" i="1"/>
  <c r="H115" i="1"/>
  <c r="G115" i="1"/>
  <c r="F115" i="1"/>
  <c r="E115" i="1"/>
  <c r="D115" i="1"/>
  <c r="K114" i="1"/>
  <c r="J114" i="1"/>
  <c r="I114" i="1"/>
  <c r="H114" i="1"/>
  <c r="G114" i="1"/>
  <c r="F114" i="1"/>
  <c r="E114" i="1"/>
  <c r="D114" i="1"/>
  <c r="K113" i="1"/>
  <c r="J113" i="1"/>
  <c r="I113" i="1"/>
  <c r="H113" i="1"/>
  <c r="G113" i="1"/>
  <c r="F113" i="1"/>
  <c r="E113" i="1"/>
  <c r="D113" i="1"/>
  <c r="K112" i="1"/>
  <c r="J112" i="1"/>
  <c r="I112" i="1"/>
  <c r="H112" i="1"/>
  <c r="G112" i="1"/>
  <c r="F112" i="1"/>
  <c r="E112" i="1"/>
  <c r="D112" i="1"/>
  <c r="K111" i="1"/>
  <c r="J111" i="1"/>
  <c r="I111" i="1"/>
  <c r="H111" i="1"/>
  <c r="G111" i="1"/>
  <c r="F111" i="1"/>
  <c r="E111" i="1"/>
  <c r="D111" i="1"/>
  <c r="K110" i="1"/>
  <c r="J110" i="1"/>
  <c r="I110" i="1"/>
  <c r="H110" i="1"/>
  <c r="G110" i="1"/>
  <c r="F110" i="1"/>
  <c r="E110" i="1"/>
  <c r="D110" i="1"/>
  <c r="K109" i="1"/>
  <c r="J109" i="1"/>
  <c r="I109" i="1"/>
  <c r="H109" i="1"/>
  <c r="G109" i="1"/>
  <c r="F109" i="1"/>
  <c r="E109" i="1"/>
  <c r="D109" i="1"/>
  <c r="K108" i="1"/>
  <c r="J108" i="1"/>
  <c r="I108" i="1"/>
  <c r="H108" i="1"/>
  <c r="G108" i="1"/>
  <c r="F108" i="1"/>
  <c r="E108" i="1"/>
  <c r="D108" i="1"/>
  <c r="K107" i="1"/>
  <c r="J107" i="1"/>
  <c r="I107" i="1"/>
  <c r="H107" i="1"/>
  <c r="G107" i="1"/>
  <c r="F107" i="1"/>
  <c r="E107" i="1"/>
  <c r="D107" i="1"/>
  <c r="K106" i="1"/>
  <c r="J106" i="1"/>
  <c r="I106" i="1"/>
  <c r="H106" i="1"/>
  <c r="G106" i="1"/>
  <c r="F106" i="1"/>
  <c r="E106" i="1"/>
  <c r="D106" i="1"/>
  <c r="K105" i="1"/>
  <c r="J105" i="1"/>
  <c r="I105" i="1"/>
  <c r="H105" i="1"/>
  <c r="G105" i="1"/>
  <c r="F105" i="1"/>
  <c r="E105" i="1"/>
  <c r="D105" i="1"/>
  <c r="K104" i="1"/>
  <c r="J104" i="1"/>
  <c r="I104" i="1"/>
  <c r="H104" i="1"/>
  <c r="G104" i="1"/>
  <c r="F104" i="1"/>
  <c r="E104" i="1"/>
  <c r="D104" i="1"/>
  <c r="K103" i="1"/>
  <c r="J103" i="1"/>
  <c r="I103" i="1"/>
  <c r="H103" i="1"/>
  <c r="G103" i="1"/>
  <c r="F103" i="1"/>
  <c r="E103" i="1"/>
  <c r="D103" i="1"/>
  <c r="K102" i="1"/>
  <c r="J102" i="1"/>
  <c r="I102" i="1"/>
  <c r="H102" i="1"/>
  <c r="G102" i="1"/>
  <c r="F102" i="1"/>
  <c r="E102" i="1"/>
  <c r="D102" i="1"/>
  <c r="K101" i="1"/>
  <c r="J101" i="1"/>
  <c r="I101" i="1"/>
  <c r="H101" i="1"/>
  <c r="G101" i="1"/>
  <c r="F101" i="1"/>
  <c r="E101" i="1"/>
  <c r="D101" i="1"/>
  <c r="K100" i="1"/>
  <c r="J100" i="1"/>
  <c r="I100" i="1"/>
  <c r="H100" i="1"/>
  <c r="G100" i="1"/>
  <c r="F100" i="1"/>
  <c r="E100" i="1"/>
  <c r="D100" i="1"/>
  <c r="K99" i="1"/>
  <c r="J99" i="1"/>
  <c r="I99" i="1"/>
  <c r="H99" i="1"/>
  <c r="G99" i="1"/>
  <c r="F99" i="1"/>
  <c r="E99" i="1"/>
  <c r="D99" i="1"/>
  <c r="K98" i="1"/>
  <c r="J98" i="1"/>
  <c r="I98" i="1"/>
  <c r="H98" i="1"/>
  <c r="G98" i="1"/>
  <c r="F98" i="1"/>
  <c r="E98" i="1"/>
  <c r="D98" i="1"/>
  <c r="K97" i="1"/>
  <c r="J97" i="1"/>
  <c r="I97" i="1"/>
  <c r="H97" i="1"/>
  <c r="G97" i="1"/>
  <c r="F97" i="1"/>
  <c r="E97" i="1"/>
  <c r="D97" i="1"/>
  <c r="K96" i="1"/>
  <c r="J96" i="1"/>
  <c r="I96" i="1"/>
  <c r="H96" i="1"/>
  <c r="G96" i="1"/>
  <c r="F96" i="1"/>
  <c r="E96" i="1"/>
  <c r="D96" i="1"/>
  <c r="K95" i="1"/>
  <c r="J95" i="1"/>
  <c r="I95" i="1"/>
  <c r="H95" i="1"/>
  <c r="G95" i="1"/>
  <c r="F95" i="1"/>
  <c r="E95" i="1"/>
  <c r="D95" i="1"/>
  <c r="K94" i="1"/>
  <c r="J94" i="1"/>
  <c r="I94" i="1"/>
  <c r="H94" i="1"/>
  <c r="G94" i="1"/>
  <c r="F94" i="1"/>
  <c r="E94" i="1"/>
  <c r="D94" i="1"/>
  <c r="K93" i="1"/>
  <c r="J93" i="1"/>
  <c r="I93" i="1"/>
  <c r="H93" i="1"/>
  <c r="G93" i="1"/>
  <c r="F93" i="1"/>
  <c r="E93" i="1"/>
  <c r="D93" i="1"/>
  <c r="K92" i="1"/>
  <c r="J92" i="1"/>
  <c r="I92" i="1"/>
  <c r="H92" i="1"/>
  <c r="G92" i="1"/>
  <c r="F92" i="1"/>
  <c r="E92" i="1"/>
  <c r="D92" i="1"/>
  <c r="K91" i="1"/>
  <c r="J91" i="1"/>
  <c r="I91" i="1"/>
  <c r="H91" i="1"/>
  <c r="G91" i="1"/>
  <c r="F91" i="1"/>
  <c r="E91" i="1"/>
  <c r="D91" i="1"/>
  <c r="K90" i="1"/>
  <c r="J90" i="1"/>
  <c r="I90" i="1"/>
  <c r="H90" i="1"/>
  <c r="G90" i="1"/>
  <c r="F90" i="1"/>
  <c r="E90" i="1"/>
  <c r="D90" i="1"/>
  <c r="K89" i="1"/>
  <c r="J89" i="1"/>
  <c r="I89" i="1"/>
  <c r="H89" i="1"/>
  <c r="G89" i="1"/>
  <c r="F89" i="1"/>
  <c r="E89" i="1"/>
  <c r="D89" i="1"/>
  <c r="K88" i="1"/>
  <c r="J88" i="1"/>
  <c r="I88" i="1"/>
  <c r="H88" i="1"/>
  <c r="G88" i="1"/>
  <c r="F88" i="1"/>
  <c r="E88" i="1"/>
  <c r="D88" i="1"/>
  <c r="K87" i="1"/>
  <c r="J87" i="1"/>
  <c r="I87" i="1"/>
  <c r="H87" i="1"/>
  <c r="G87" i="1"/>
  <c r="F87" i="1"/>
  <c r="E87" i="1"/>
  <c r="D87" i="1"/>
  <c r="K86" i="1"/>
  <c r="J86" i="1"/>
  <c r="I86" i="1"/>
  <c r="H86" i="1"/>
  <c r="G86" i="1"/>
  <c r="F86" i="1"/>
  <c r="E86" i="1"/>
  <c r="D86" i="1"/>
  <c r="K85" i="1"/>
  <c r="J85" i="1"/>
  <c r="I85" i="1"/>
  <c r="H85" i="1"/>
  <c r="G85" i="1"/>
  <c r="F85" i="1"/>
  <c r="E85" i="1"/>
  <c r="D85" i="1"/>
  <c r="K84" i="1"/>
  <c r="J84" i="1"/>
  <c r="I84" i="1"/>
  <c r="H84" i="1"/>
  <c r="G84" i="1"/>
  <c r="F84" i="1"/>
  <c r="E84" i="1"/>
  <c r="D84" i="1"/>
  <c r="K83" i="1"/>
  <c r="J83" i="1"/>
  <c r="I83" i="1"/>
  <c r="H83" i="1"/>
  <c r="G83" i="1"/>
  <c r="F83" i="1"/>
  <c r="E83" i="1"/>
  <c r="D83" i="1"/>
  <c r="K82" i="1"/>
  <c r="J82" i="1"/>
  <c r="I82" i="1"/>
  <c r="H82" i="1"/>
  <c r="G82" i="1"/>
  <c r="F82" i="1"/>
  <c r="E82" i="1"/>
  <c r="D82" i="1"/>
  <c r="K81" i="1"/>
  <c r="J81" i="1"/>
  <c r="I81" i="1"/>
  <c r="H81" i="1"/>
  <c r="G81" i="1"/>
  <c r="F81" i="1"/>
  <c r="E81" i="1"/>
  <c r="D81" i="1"/>
  <c r="K80" i="1"/>
  <c r="J80" i="1"/>
  <c r="I80" i="1"/>
  <c r="H80" i="1"/>
  <c r="G80" i="1"/>
  <c r="F80" i="1"/>
  <c r="E80" i="1"/>
  <c r="D80" i="1"/>
  <c r="K79" i="1"/>
  <c r="J79" i="1"/>
  <c r="I79" i="1"/>
  <c r="H79" i="1"/>
  <c r="G79" i="1"/>
  <c r="F79" i="1"/>
  <c r="E79" i="1"/>
  <c r="D79" i="1"/>
  <c r="K78" i="1"/>
  <c r="J78" i="1"/>
  <c r="I78" i="1"/>
  <c r="H78" i="1"/>
  <c r="G78" i="1"/>
  <c r="F78" i="1"/>
  <c r="E78" i="1"/>
  <c r="D78" i="1"/>
  <c r="K77" i="1"/>
  <c r="J77" i="1"/>
  <c r="I77" i="1"/>
  <c r="H77" i="1"/>
  <c r="G77" i="1"/>
  <c r="F77" i="1"/>
  <c r="E77" i="1"/>
  <c r="D77" i="1"/>
  <c r="K76" i="1"/>
  <c r="J76" i="1"/>
  <c r="I76" i="1"/>
  <c r="H76" i="1"/>
  <c r="G76" i="1"/>
  <c r="F76" i="1"/>
  <c r="E76" i="1"/>
  <c r="D76" i="1"/>
  <c r="K75" i="1"/>
  <c r="J75" i="1"/>
  <c r="I75" i="1"/>
  <c r="H75" i="1"/>
  <c r="G75" i="1"/>
  <c r="F75" i="1"/>
  <c r="E75" i="1"/>
  <c r="D75" i="1"/>
  <c r="K74" i="1"/>
  <c r="J74" i="1"/>
  <c r="I74" i="1"/>
  <c r="H74" i="1"/>
  <c r="G74" i="1"/>
  <c r="F74" i="1"/>
  <c r="E74" i="1"/>
  <c r="D74" i="1"/>
  <c r="K73" i="1"/>
  <c r="J73" i="1"/>
  <c r="I73" i="1"/>
  <c r="H73" i="1"/>
  <c r="G73" i="1"/>
  <c r="F73" i="1"/>
  <c r="E73" i="1"/>
  <c r="D73" i="1"/>
  <c r="K72" i="1"/>
  <c r="J72" i="1"/>
  <c r="I72" i="1"/>
  <c r="H72" i="1"/>
  <c r="G72" i="1"/>
  <c r="F72" i="1"/>
  <c r="E72" i="1"/>
  <c r="D72" i="1"/>
  <c r="K71" i="1"/>
  <c r="J71" i="1"/>
  <c r="I71" i="1"/>
  <c r="H71" i="1"/>
  <c r="G71" i="1"/>
  <c r="F71" i="1"/>
  <c r="E71" i="1"/>
  <c r="D71" i="1"/>
  <c r="K70" i="1"/>
  <c r="J70" i="1"/>
  <c r="I70" i="1"/>
  <c r="H70" i="1"/>
  <c r="G70" i="1"/>
  <c r="F70" i="1"/>
  <c r="E70" i="1"/>
  <c r="D70" i="1"/>
  <c r="K69" i="1"/>
  <c r="J69" i="1"/>
  <c r="I69" i="1"/>
  <c r="H69" i="1"/>
  <c r="G69" i="1"/>
  <c r="F69" i="1"/>
  <c r="E69" i="1"/>
  <c r="D69" i="1"/>
  <c r="K68" i="1"/>
  <c r="J68" i="1"/>
  <c r="I68" i="1"/>
  <c r="H68" i="1"/>
  <c r="G68" i="1"/>
  <c r="F68" i="1"/>
  <c r="E68" i="1"/>
  <c r="D68" i="1"/>
  <c r="K67" i="1"/>
  <c r="J67" i="1"/>
  <c r="I67" i="1"/>
  <c r="H67" i="1"/>
  <c r="G67" i="1"/>
  <c r="F67" i="1"/>
  <c r="E67" i="1"/>
  <c r="D67" i="1"/>
  <c r="K66" i="1"/>
  <c r="J66" i="1"/>
  <c r="I66" i="1"/>
  <c r="H66" i="1"/>
  <c r="G66" i="1"/>
  <c r="F66" i="1"/>
  <c r="E66" i="1"/>
  <c r="D66" i="1"/>
  <c r="K65" i="1"/>
  <c r="J65" i="1"/>
  <c r="I65" i="1"/>
  <c r="H65" i="1"/>
  <c r="G65" i="1"/>
  <c r="F65" i="1"/>
  <c r="E65" i="1"/>
  <c r="D65" i="1"/>
  <c r="K64" i="1"/>
  <c r="J64" i="1"/>
  <c r="I64" i="1"/>
  <c r="H64" i="1"/>
  <c r="G64" i="1"/>
  <c r="F64" i="1"/>
  <c r="E64" i="1"/>
  <c r="D64" i="1"/>
  <c r="K63" i="1"/>
  <c r="J63" i="1"/>
  <c r="I63" i="1"/>
  <c r="H63" i="1"/>
  <c r="G63" i="1"/>
  <c r="F63" i="1"/>
  <c r="E63" i="1"/>
  <c r="D63" i="1"/>
  <c r="K62" i="1"/>
  <c r="J62" i="1"/>
  <c r="I62" i="1"/>
  <c r="H62" i="1"/>
  <c r="G62" i="1"/>
  <c r="F62" i="1"/>
  <c r="E62" i="1"/>
  <c r="D62" i="1"/>
  <c r="K61" i="1"/>
  <c r="J61" i="1"/>
  <c r="I61" i="1"/>
  <c r="H61" i="1"/>
  <c r="G61" i="1"/>
  <c r="F61" i="1"/>
  <c r="E61" i="1"/>
  <c r="D61" i="1"/>
  <c r="K60" i="1"/>
  <c r="J60" i="1"/>
  <c r="I60" i="1"/>
  <c r="H60" i="1"/>
  <c r="G60" i="1"/>
  <c r="F60" i="1"/>
  <c r="E60" i="1"/>
  <c r="D60" i="1"/>
  <c r="K59" i="1"/>
  <c r="J59" i="1"/>
  <c r="I59" i="1"/>
  <c r="H59" i="1"/>
  <c r="G59" i="1"/>
  <c r="F59" i="1"/>
  <c r="E59" i="1"/>
  <c r="D59" i="1"/>
  <c r="K58" i="1"/>
  <c r="J58" i="1"/>
  <c r="I58" i="1"/>
  <c r="H58" i="1"/>
  <c r="G58" i="1"/>
  <c r="F58" i="1"/>
  <c r="E58" i="1"/>
  <c r="D58" i="1"/>
  <c r="K57" i="1"/>
  <c r="J57" i="1"/>
  <c r="I57" i="1"/>
  <c r="H57" i="1"/>
  <c r="G57" i="1"/>
  <c r="F57" i="1"/>
  <c r="E57" i="1"/>
  <c r="D57" i="1"/>
  <c r="K56" i="1"/>
  <c r="J56" i="1"/>
  <c r="I56" i="1"/>
  <c r="H56" i="1"/>
  <c r="G56" i="1"/>
  <c r="F56" i="1"/>
  <c r="E56" i="1"/>
  <c r="D56" i="1"/>
  <c r="K55" i="1"/>
  <c r="J55" i="1"/>
  <c r="I55" i="1"/>
  <c r="H55" i="1"/>
  <c r="G55" i="1"/>
  <c r="F55" i="1"/>
  <c r="E55" i="1"/>
  <c r="D55" i="1"/>
  <c r="K54" i="1"/>
  <c r="J54" i="1"/>
  <c r="I54" i="1"/>
  <c r="H54" i="1"/>
  <c r="G54" i="1"/>
  <c r="F54" i="1"/>
  <c r="E54" i="1"/>
  <c r="D54" i="1"/>
  <c r="K53" i="1"/>
  <c r="J53" i="1"/>
  <c r="I53" i="1"/>
  <c r="H53" i="1"/>
  <c r="G53" i="1"/>
  <c r="F53" i="1"/>
  <c r="E53" i="1"/>
  <c r="D53" i="1"/>
  <c r="K52" i="1"/>
  <c r="J52" i="1"/>
  <c r="I52" i="1"/>
  <c r="H52" i="1"/>
  <c r="G52" i="1"/>
  <c r="F52" i="1"/>
  <c r="E52" i="1"/>
  <c r="D52" i="1"/>
  <c r="K51" i="1"/>
  <c r="J51" i="1"/>
  <c r="I51" i="1"/>
  <c r="H51" i="1"/>
  <c r="G51" i="1"/>
  <c r="F51" i="1"/>
  <c r="E51" i="1"/>
  <c r="D51" i="1"/>
  <c r="K50" i="1"/>
  <c r="J50" i="1"/>
  <c r="I50" i="1"/>
  <c r="H50" i="1"/>
  <c r="G50" i="1"/>
  <c r="F50" i="1"/>
  <c r="E50" i="1"/>
  <c r="D50" i="1"/>
  <c r="K49" i="1"/>
  <c r="J49" i="1"/>
  <c r="I49" i="1"/>
  <c r="H49" i="1"/>
  <c r="G49" i="1"/>
  <c r="F49" i="1"/>
  <c r="E49" i="1"/>
  <c r="D49" i="1"/>
  <c r="K48" i="1"/>
  <c r="J48" i="1"/>
  <c r="I48" i="1"/>
  <c r="H48" i="1"/>
  <c r="G48" i="1"/>
  <c r="F48" i="1"/>
  <c r="E48" i="1"/>
  <c r="D48" i="1"/>
  <c r="K47" i="1"/>
  <c r="J47" i="1"/>
  <c r="I47" i="1"/>
  <c r="H47" i="1"/>
  <c r="G47" i="1"/>
  <c r="F47" i="1"/>
  <c r="E47" i="1"/>
  <c r="D47" i="1"/>
  <c r="K46" i="1"/>
  <c r="J46" i="1"/>
  <c r="I46" i="1"/>
  <c r="H46" i="1"/>
  <c r="G46" i="1"/>
  <c r="F46" i="1"/>
  <c r="E46" i="1"/>
  <c r="D46" i="1"/>
  <c r="K45" i="1"/>
  <c r="J45" i="1"/>
  <c r="I45" i="1"/>
  <c r="H45" i="1"/>
  <c r="G45" i="1"/>
  <c r="F45" i="1"/>
  <c r="E45" i="1"/>
  <c r="D45" i="1"/>
  <c r="K44" i="1"/>
  <c r="J44" i="1"/>
  <c r="I44" i="1"/>
  <c r="H44" i="1"/>
  <c r="G44" i="1"/>
  <c r="F44" i="1"/>
  <c r="E44" i="1"/>
  <c r="D44" i="1"/>
  <c r="K43" i="1"/>
  <c r="J43" i="1"/>
  <c r="I43" i="1"/>
  <c r="H43" i="1"/>
  <c r="G43" i="1"/>
  <c r="F43" i="1"/>
  <c r="E43" i="1"/>
  <c r="D43" i="1"/>
  <c r="K42" i="1"/>
  <c r="J42" i="1"/>
  <c r="I42" i="1"/>
  <c r="H42" i="1"/>
  <c r="G42" i="1"/>
  <c r="F42" i="1"/>
  <c r="E42" i="1"/>
  <c r="D42" i="1"/>
  <c r="K41" i="1"/>
  <c r="J41" i="1"/>
  <c r="I41" i="1"/>
  <c r="H41" i="1"/>
  <c r="G41" i="1"/>
  <c r="F41" i="1"/>
  <c r="E41" i="1"/>
  <c r="D41" i="1"/>
  <c r="K40" i="1"/>
  <c r="J40" i="1"/>
  <c r="I40" i="1"/>
  <c r="H40" i="1"/>
  <c r="G40" i="1"/>
  <c r="F40" i="1"/>
  <c r="E40" i="1"/>
  <c r="D40" i="1"/>
  <c r="K39" i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K37" i="1"/>
  <c r="J37" i="1"/>
  <c r="I37" i="1"/>
  <c r="H37" i="1"/>
  <c r="G37" i="1"/>
  <c r="F37" i="1"/>
  <c r="E37" i="1"/>
  <c r="D37" i="1"/>
  <c r="K36" i="1"/>
  <c r="J36" i="1"/>
  <c r="I36" i="1"/>
  <c r="H36" i="1"/>
  <c r="G36" i="1"/>
  <c r="F36" i="1"/>
  <c r="E36" i="1"/>
  <c r="D36" i="1"/>
  <c r="K35" i="1"/>
  <c r="J35" i="1"/>
  <c r="I35" i="1"/>
  <c r="H35" i="1"/>
  <c r="G35" i="1"/>
  <c r="F35" i="1"/>
  <c r="E35" i="1"/>
  <c r="D35" i="1"/>
  <c r="K34" i="1"/>
  <c r="J34" i="1"/>
  <c r="I34" i="1"/>
  <c r="H34" i="1"/>
  <c r="G34" i="1"/>
  <c r="F34" i="1"/>
  <c r="E34" i="1"/>
  <c r="D34" i="1"/>
  <c r="K33" i="1"/>
  <c r="J33" i="1"/>
  <c r="I33" i="1"/>
  <c r="H33" i="1"/>
  <c r="G33" i="1"/>
  <c r="F33" i="1"/>
  <c r="E33" i="1"/>
  <c r="D33" i="1"/>
  <c r="K32" i="1"/>
  <c r="J32" i="1"/>
  <c r="I32" i="1"/>
  <c r="H32" i="1"/>
  <c r="G32" i="1"/>
  <c r="F32" i="1"/>
  <c r="E32" i="1"/>
  <c r="D32" i="1"/>
  <c r="K31" i="1"/>
  <c r="J31" i="1"/>
  <c r="I31" i="1"/>
  <c r="H31" i="1"/>
  <c r="G31" i="1"/>
  <c r="F31" i="1"/>
  <c r="E31" i="1"/>
  <c r="D31" i="1"/>
  <c r="K30" i="1"/>
  <c r="J30" i="1"/>
  <c r="I30" i="1"/>
  <c r="H30" i="1"/>
  <c r="G30" i="1"/>
  <c r="F30" i="1"/>
  <c r="E30" i="1"/>
  <c r="D30" i="1"/>
  <c r="K29" i="1"/>
  <c r="J29" i="1"/>
  <c r="I29" i="1"/>
  <c r="H29" i="1"/>
  <c r="G29" i="1"/>
  <c r="F29" i="1"/>
  <c r="E29" i="1"/>
  <c r="D29" i="1"/>
  <c r="K28" i="1"/>
  <c r="J28" i="1"/>
  <c r="I28" i="1"/>
  <c r="H28" i="1"/>
  <c r="G28" i="1"/>
  <c r="F28" i="1"/>
  <c r="E28" i="1"/>
  <c r="D28" i="1"/>
  <c r="K27" i="1"/>
  <c r="J27" i="1"/>
  <c r="I27" i="1"/>
  <c r="H27" i="1"/>
  <c r="G27" i="1"/>
  <c r="F27" i="1"/>
  <c r="E27" i="1"/>
  <c r="D27" i="1"/>
  <c r="K26" i="1"/>
  <c r="J26" i="1"/>
  <c r="I26" i="1"/>
  <c r="H26" i="1"/>
  <c r="G26" i="1"/>
  <c r="F26" i="1"/>
  <c r="E26" i="1"/>
  <c r="D26" i="1"/>
  <c r="K25" i="1"/>
  <c r="J25" i="1"/>
  <c r="I25" i="1"/>
  <c r="H25" i="1"/>
  <c r="G25" i="1"/>
  <c r="F25" i="1"/>
  <c r="E25" i="1"/>
  <c r="D25" i="1"/>
  <c r="K24" i="1"/>
  <c r="J24" i="1"/>
  <c r="I24" i="1"/>
  <c r="H24" i="1"/>
  <c r="G24" i="1"/>
  <c r="F24" i="1"/>
  <c r="E24" i="1"/>
  <c r="D24" i="1"/>
  <c r="K23" i="1"/>
  <c r="J23" i="1"/>
  <c r="I23" i="1"/>
  <c r="H23" i="1"/>
  <c r="G23" i="1"/>
  <c r="F23" i="1"/>
  <c r="E23" i="1"/>
  <c r="D23" i="1"/>
  <c r="K22" i="1"/>
  <c r="J22" i="1"/>
  <c r="I22" i="1"/>
  <c r="H22" i="1"/>
  <c r="G22" i="1"/>
  <c r="F22" i="1"/>
  <c r="E22" i="1"/>
  <c r="D22" i="1"/>
  <c r="K21" i="1"/>
  <c r="J21" i="1"/>
  <c r="I21" i="1"/>
  <c r="H21" i="1"/>
  <c r="G21" i="1"/>
  <c r="F21" i="1"/>
  <c r="E21" i="1"/>
  <c r="D21" i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G296" i="1"/>
  <c r="F18" i="1"/>
  <c r="E18" i="1"/>
  <c r="D18" i="1"/>
  <c r="K17" i="1"/>
  <c r="J17" i="1"/>
  <c r="I17" i="1"/>
  <c r="H17" i="1"/>
  <c r="H295" i="1"/>
  <c r="G17" i="1"/>
  <c r="F17" i="1"/>
  <c r="E17" i="1"/>
  <c r="D17" i="1"/>
  <c r="D295" i="1"/>
  <c r="K16" i="1"/>
  <c r="J16" i="1"/>
  <c r="I16" i="1"/>
  <c r="H16" i="1"/>
  <c r="G16" i="1"/>
  <c r="F16" i="1"/>
  <c r="E16" i="1"/>
  <c r="D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G292" i="1"/>
  <c r="F14" i="1"/>
  <c r="E14" i="1"/>
  <c r="D14" i="1"/>
  <c r="K13" i="1"/>
  <c r="J13" i="1"/>
  <c r="I13" i="1"/>
  <c r="H13" i="1"/>
  <c r="H291" i="1"/>
  <c r="G13" i="1"/>
  <c r="F13" i="1"/>
  <c r="E13" i="1"/>
  <c r="D13" i="1"/>
  <c r="D291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G288" i="1"/>
  <c r="F10" i="1"/>
  <c r="E10" i="1"/>
  <c r="D10" i="1"/>
  <c r="K9" i="1"/>
  <c r="J9" i="1"/>
  <c r="I9" i="1"/>
  <c r="H9" i="1"/>
  <c r="H287" i="1"/>
  <c r="G9" i="1"/>
  <c r="F9" i="1"/>
  <c r="E9" i="1"/>
  <c r="D9" i="1"/>
  <c r="D287" i="1"/>
  <c r="K8" i="1"/>
  <c r="J8" i="1"/>
  <c r="I8" i="1"/>
  <c r="H8" i="1"/>
  <c r="G8" i="1"/>
  <c r="F8" i="1"/>
  <c r="E8" i="1"/>
  <c r="D8" i="1"/>
  <c r="K7" i="1"/>
  <c r="J7" i="1"/>
  <c r="I7" i="1"/>
  <c r="H7" i="1"/>
  <c r="G7" i="1"/>
  <c r="F7" i="1"/>
  <c r="E7" i="1"/>
  <c r="D7" i="1"/>
  <c r="K6" i="1"/>
  <c r="J6" i="1"/>
  <c r="I6" i="1"/>
  <c r="H6" i="1"/>
  <c r="G6" i="1"/>
  <c r="F6" i="1"/>
  <c r="E6" i="1"/>
  <c r="D6" i="1"/>
  <c r="K5" i="1"/>
  <c r="K283" i="1"/>
  <c r="J5" i="1"/>
  <c r="I5" i="1"/>
  <c r="H5" i="1"/>
  <c r="H283" i="1"/>
  <c r="G5" i="1"/>
  <c r="F5" i="1"/>
  <c r="E5" i="1"/>
  <c r="D5" i="1"/>
  <c r="D283" i="1"/>
  <c r="K4" i="1"/>
  <c r="J4" i="1"/>
  <c r="I4" i="1"/>
  <c r="H4" i="1"/>
  <c r="G4" i="1"/>
  <c r="F4" i="1"/>
  <c r="E4" i="1"/>
  <c r="D4" i="1"/>
  <c r="D282" i="1"/>
  <c r="I282" i="1"/>
  <c r="E283" i="1"/>
  <c r="F286" i="1"/>
  <c r="I286" i="1"/>
  <c r="F290" i="1"/>
  <c r="I290" i="1"/>
  <c r="F294" i="1"/>
  <c r="I294" i="1"/>
  <c r="G282" i="1"/>
  <c r="G286" i="1"/>
  <c r="G290" i="1"/>
  <c r="G294" i="1"/>
  <c r="D284" i="1"/>
  <c r="J283" i="1"/>
  <c r="F284" i="1"/>
  <c r="I284" i="1"/>
  <c r="J287" i="1"/>
  <c r="F288" i="1"/>
  <c r="J291" i="1"/>
  <c r="F292" i="1"/>
  <c r="J295" i="1"/>
  <c r="F296" i="1"/>
  <c r="J284" i="1"/>
  <c r="I288" i="1"/>
  <c r="I296" i="1"/>
  <c r="G284" i="1"/>
  <c r="I292" i="1"/>
  <c r="G283" i="1"/>
  <c r="I283" i="1"/>
  <c r="E284" i="1"/>
  <c r="H284" i="1"/>
  <c r="K284" i="1"/>
  <c r="G287" i="1"/>
  <c r="I287" i="1"/>
  <c r="E288" i="1"/>
  <c r="H288" i="1"/>
  <c r="K288" i="1"/>
  <c r="G291" i="1"/>
  <c r="I291" i="1"/>
  <c r="E292" i="1"/>
  <c r="H292" i="1"/>
  <c r="K292" i="1"/>
  <c r="G295" i="1"/>
  <c r="I295" i="1"/>
  <c r="E296" i="1"/>
  <c r="H296" i="1"/>
  <c r="K296" i="1"/>
  <c r="E285" i="1"/>
  <c r="K285" i="1"/>
  <c r="E287" i="1"/>
  <c r="O287" i="1"/>
  <c r="K287" i="1"/>
  <c r="E289" i="1"/>
  <c r="K289" i="1"/>
  <c r="E291" i="1"/>
  <c r="J282" i="1"/>
  <c r="F285" i="1"/>
  <c r="F289" i="1"/>
  <c r="F293" i="1"/>
  <c r="F297" i="1"/>
  <c r="D285" i="1"/>
  <c r="J285" i="1"/>
  <c r="D289" i="1"/>
  <c r="J289" i="1"/>
  <c r="D293" i="1"/>
  <c r="J293" i="1"/>
  <c r="D297" i="1"/>
  <c r="J297" i="1"/>
  <c r="F283" i="1"/>
  <c r="F282" i="1"/>
  <c r="K291" i="1"/>
  <c r="E293" i="1"/>
  <c r="K293" i="1"/>
  <c r="E295" i="1"/>
  <c r="K295" i="1"/>
  <c r="E297" i="1"/>
  <c r="K297" i="1"/>
  <c r="H285" i="1"/>
  <c r="H289" i="1"/>
  <c r="H293" i="1"/>
  <c r="H297" i="1"/>
  <c r="M72" i="13"/>
  <c r="M73" i="13"/>
  <c r="M74" i="13"/>
  <c r="M81" i="13"/>
  <c r="O81" i="13"/>
  <c r="M82" i="13"/>
  <c r="N38" i="13"/>
  <c r="N81" i="13"/>
  <c r="P81" i="13"/>
  <c r="N87" i="13"/>
  <c r="P87" i="13"/>
  <c r="N89" i="13"/>
  <c r="N25" i="13"/>
  <c r="P25" i="13"/>
  <c r="N33" i="13"/>
  <c r="P33" i="13"/>
  <c r="N39" i="13"/>
  <c r="P39" i="13"/>
  <c r="N40" i="13"/>
  <c r="P40" i="13"/>
  <c r="N41" i="13"/>
  <c r="P41" i="13"/>
  <c r="N42" i="13"/>
  <c r="P42" i="13"/>
  <c r="O42" i="13"/>
  <c r="N43" i="13"/>
  <c r="P43" i="13"/>
  <c r="O43" i="13"/>
  <c r="N44" i="13"/>
  <c r="P44" i="13"/>
  <c r="O56" i="13"/>
  <c r="N60" i="13"/>
  <c r="P60" i="13"/>
  <c r="N61" i="13"/>
  <c r="P61" i="13"/>
  <c r="N62" i="13"/>
  <c r="P62" i="13"/>
  <c r="O62" i="13"/>
  <c r="N63" i="13"/>
  <c r="P63" i="13"/>
  <c r="N65" i="13"/>
  <c r="P65" i="13"/>
  <c r="N66" i="13"/>
  <c r="P66" i="13"/>
  <c r="O66" i="13"/>
  <c r="N67" i="13"/>
  <c r="P67" i="13"/>
  <c r="M68" i="13"/>
  <c r="N69" i="13"/>
  <c r="P69" i="13"/>
  <c r="M70" i="13"/>
  <c r="O70" i="13"/>
  <c r="N74" i="13"/>
  <c r="P74" i="13"/>
  <c r="M75" i="13"/>
  <c r="O75" i="13"/>
  <c r="N76" i="13"/>
  <c r="P76" i="13"/>
  <c r="M76" i="13"/>
  <c r="O76" i="13"/>
  <c r="N78" i="13"/>
  <c r="P78" i="13"/>
  <c r="N118" i="13"/>
  <c r="P118" i="13"/>
  <c r="N120" i="13"/>
  <c r="P120" i="13"/>
  <c r="M22" i="13"/>
  <c r="O22" i="13"/>
  <c r="M23" i="13"/>
  <c r="O23" i="13"/>
  <c r="M30" i="13"/>
  <c r="O30" i="13"/>
  <c r="M31" i="13"/>
  <c r="O31" i="13"/>
  <c r="M32" i="13"/>
  <c r="O32" i="13"/>
  <c r="M33" i="13"/>
  <c r="O33" i="13"/>
  <c r="M38" i="13"/>
  <c r="M39" i="13"/>
  <c r="O39" i="13"/>
  <c r="M59" i="13"/>
  <c r="O59" i="13"/>
  <c r="M61" i="13"/>
  <c r="O61" i="13"/>
  <c r="M65" i="13"/>
  <c r="O65" i="13"/>
  <c r="O73" i="13"/>
  <c r="O74" i="13"/>
  <c r="O82" i="13"/>
  <c r="M116" i="13"/>
  <c r="O116" i="13"/>
  <c r="N5" i="13"/>
  <c r="P5" i="13"/>
  <c r="O6" i="13"/>
  <c r="N7" i="13"/>
  <c r="P7" i="13"/>
  <c r="N9" i="13"/>
  <c r="P9" i="13"/>
  <c r="O10" i="13"/>
  <c r="N11" i="13"/>
  <c r="P11" i="13"/>
  <c r="N13" i="13"/>
  <c r="P13" i="13"/>
  <c r="O14" i="13"/>
  <c r="N15" i="13"/>
  <c r="P15" i="13"/>
  <c r="N17" i="13"/>
  <c r="P17" i="13"/>
  <c r="O18" i="13"/>
  <c r="N19" i="13"/>
  <c r="P19" i="13"/>
  <c r="H250" i="13"/>
  <c r="H254" i="13"/>
  <c r="M44" i="13"/>
  <c r="O44" i="13"/>
  <c r="O64" i="13"/>
  <c r="M24" i="13"/>
  <c r="O24" i="13"/>
  <c r="M25" i="13"/>
  <c r="O25" i="13"/>
  <c r="N27" i="13"/>
  <c r="P27" i="13"/>
  <c r="M41" i="13"/>
  <c r="O41" i="13"/>
  <c r="N45" i="13"/>
  <c r="P45" i="13"/>
  <c r="O45" i="13"/>
  <c r="N46" i="13"/>
  <c r="P46" i="13"/>
  <c r="O46" i="13"/>
  <c r="N47" i="13"/>
  <c r="P47" i="13"/>
  <c r="O47" i="13"/>
  <c r="N48" i="13"/>
  <c r="P48" i="13"/>
  <c r="H258" i="13"/>
  <c r="N49" i="13"/>
  <c r="P49" i="13"/>
  <c r="O49" i="13"/>
  <c r="N50" i="13"/>
  <c r="P50" i="13"/>
  <c r="O50" i="13"/>
  <c r="N51" i="13"/>
  <c r="P51" i="13"/>
  <c r="O51" i="13"/>
  <c r="N52" i="13"/>
  <c r="P52" i="13"/>
  <c r="H262" i="13"/>
  <c r="N53" i="13"/>
  <c r="P53" i="13"/>
  <c r="O53" i="13"/>
  <c r="N54" i="13"/>
  <c r="P54" i="13"/>
  <c r="N55" i="13"/>
  <c r="N56" i="13"/>
  <c r="P56" i="13"/>
  <c r="M67" i="13"/>
  <c r="O67" i="13"/>
  <c r="N68" i="13"/>
  <c r="P68" i="13"/>
  <c r="O68" i="13"/>
  <c r="M83" i="13"/>
  <c r="O83" i="13"/>
  <c r="M84" i="13"/>
  <c r="O84" i="13"/>
  <c r="F250" i="13"/>
  <c r="J250" i="13"/>
  <c r="F252" i="13"/>
  <c r="J252" i="13"/>
  <c r="F254" i="13"/>
  <c r="J254" i="13"/>
  <c r="F256" i="13"/>
  <c r="J256" i="13"/>
  <c r="F258" i="13"/>
  <c r="J258" i="13"/>
  <c r="F260" i="13"/>
  <c r="J260" i="13"/>
  <c r="F262" i="13"/>
  <c r="J262" i="13"/>
  <c r="N36" i="13"/>
  <c r="P36" i="13"/>
  <c r="N57" i="13"/>
  <c r="P57" i="13"/>
  <c r="N59" i="13"/>
  <c r="P59" i="13"/>
  <c r="M60" i="13"/>
  <c r="O60" i="13"/>
  <c r="N71" i="13"/>
  <c r="P71" i="13"/>
  <c r="N90" i="13"/>
  <c r="P90" i="13"/>
  <c r="M117" i="13"/>
  <c r="O117" i="13"/>
  <c r="M118" i="13"/>
  <c r="O118" i="13"/>
  <c r="M119" i="13"/>
  <c r="O119" i="13"/>
  <c r="M120" i="13"/>
  <c r="O120" i="13"/>
  <c r="M121" i="13"/>
  <c r="O121" i="13"/>
  <c r="M26" i="13"/>
  <c r="O26" i="13"/>
  <c r="M27" i="13"/>
  <c r="O27" i="13"/>
  <c r="N29" i="13"/>
  <c r="P29" i="13"/>
  <c r="M34" i="13"/>
  <c r="O34" i="13"/>
  <c r="M35" i="13"/>
  <c r="O35" i="13"/>
  <c r="M55" i="13"/>
  <c r="M63" i="13"/>
  <c r="O63" i="13"/>
  <c r="N64" i="13"/>
  <c r="P64" i="13"/>
  <c r="M69" i="13"/>
  <c r="O69" i="13"/>
  <c r="N70" i="13"/>
  <c r="P70" i="13"/>
  <c r="M77" i="13"/>
  <c r="O77" i="13"/>
  <c r="M78" i="13"/>
  <c r="O78" i="13"/>
  <c r="N83" i="13"/>
  <c r="P83" i="13"/>
  <c r="M85" i="13"/>
  <c r="O85" i="13"/>
  <c r="M86" i="13"/>
  <c r="O86" i="13"/>
  <c r="M20" i="13"/>
  <c r="O20" i="13"/>
  <c r="M21" i="13"/>
  <c r="N23" i="13"/>
  <c r="P23" i="13"/>
  <c r="M28" i="13"/>
  <c r="O28" i="13"/>
  <c r="M29" i="13"/>
  <c r="O29" i="13"/>
  <c r="N31" i="13"/>
  <c r="P31" i="13"/>
  <c r="N34" i="13"/>
  <c r="P34" i="13"/>
  <c r="M36" i="13"/>
  <c r="O36" i="13"/>
  <c r="M57" i="13"/>
  <c r="O57" i="13"/>
  <c r="N58" i="13"/>
  <c r="P58" i="13"/>
  <c r="M58" i="13"/>
  <c r="O58" i="13"/>
  <c r="N72" i="13"/>
  <c r="M79" i="13"/>
  <c r="O79" i="13"/>
  <c r="M80" i="13"/>
  <c r="O80" i="13"/>
  <c r="N85" i="13"/>
  <c r="P85" i="13"/>
  <c r="M87" i="13"/>
  <c r="O87" i="13"/>
  <c r="M89" i="13"/>
  <c r="M90" i="13"/>
  <c r="O90" i="13"/>
  <c r="N92" i="13"/>
  <c r="P92" i="13"/>
  <c r="M92" i="13"/>
  <c r="O92" i="13"/>
  <c r="M93" i="13"/>
  <c r="O93" i="13"/>
  <c r="N94" i="13"/>
  <c r="P94" i="13"/>
  <c r="M94" i="13"/>
  <c r="O94" i="13"/>
  <c r="M95" i="13"/>
  <c r="O95" i="13"/>
  <c r="N96" i="13"/>
  <c r="P96" i="13"/>
  <c r="M96" i="13"/>
  <c r="O96" i="13"/>
  <c r="M97" i="13"/>
  <c r="O97" i="13"/>
  <c r="N98" i="13"/>
  <c r="P98" i="13"/>
  <c r="M98" i="13"/>
  <c r="O98" i="13"/>
  <c r="M99" i="13"/>
  <c r="O99" i="13"/>
  <c r="N100" i="13"/>
  <c r="P100" i="13"/>
  <c r="M100" i="13"/>
  <c r="O100" i="13"/>
  <c r="M101" i="13"/>
  <c r="O101" i="13"/>
  <c r="N102" i="13"/>
  <c r="P102" i="13"/>
  <c r="M102" i="13"/>
  <c r="O102" i="13"/>
  <c r="M103" i="13"/>
  <c r="O103" i="13"/>
  <c r="N104" i="13"/>
  <c r="P104" i="13"/>
  <c r="M104" i="13"/>
  <c r="O104" i="13"/>
  <c r="N106" i="13"/>
  <c r="M107" i="13"/>
  <c r="O107" i="13"/>
  <c r="N108" i="13"/>
  <c r="P108" i="13"/>
  <c r="M108" i="13"/>
  <c r="O108" i="13"/>
  <c r="M109" i="13"/>
  <c r="O109" i="13"/>
  <c r="N110" i="13"/>
  <c r="P110" i="13"/>
  <c r="M110" i="13"/>
  <c r="O110" i="13"/>
  <c r="M111" i="13"/>
  <c r="O111" i="13"/>
  <c r="N112" i="13"/>
  <c r="P112" i="13"/>
  <c r="M112" i="13"/>
  <c r="O112" i="13"/>
  <c r="M113" i="13"/>
  <c r="O113" i="13"/>
  <c r="N114" i="13"/>
  <c r="P114" i="13"/>
  <c r="M114" i="13"/>
  <c r="O114" i="13"/>
  <c r="M115" i="13"/>
  <c r="O115" i="13"/>
  <c r="N116" i="13"/>
  <c r="P116" i="13"/>
  <c r="D261" i="13"/>
  <c r="M48" i="13"/>
  <c r="O48" i="13"/>
  <c r="M52" i="13"/>
  <c r="O52" i="13"/>
  <c r="F122" i="13"/>
  <c r="D257" i="13"/>
  <c r="G249" i="13"/>
  <c r="K249" i="13"/>
  <c r="G251" i="13"/>
  <c r="K251" i="13"/>
  <c r="G253" i="13"/>
  <c r="K253" i="13"/>
  <c r="G255" i="13"/>
  <c r="K255" i="13"/>
  <c r="G257" i="13"/>
  <c r="K257" i="13"/>
  <c r="G259" i="13"/>
  <c r="K259" i="13"/>
  <c r="G261" i="13"/>
  <c r="K261" i="13"/>
  <c r="G263" i="13"/>
  <c r="K263" i="13"/>
  <c r="G248" i="13"/>
  <c r="D249" i="13"/>
  <c r="F264" i="13"/>
  <c r="M40" i="13"/>
  <c r="O40" i="13"/>
  <c r="F249" i="13"/>
  <c r="J249" i="13"/>
  <c r="F251" i="13"/>
  <c r="J251" i="13"/>
  <c r="H252" i="13"/>
  <c r="F253" i="13"/>
  <c r="J253" i="13"/>
  <c r="F255" i="13"/>
  <c r="J255" i="13"/>
  <c r="H256" i="13"/>
  <c r="F257" i="13"/>
  <c r="J257" i="13"/>
  <c r="F259" i="13"/>
  <c r="J259" i="13"/>
  <c r="H260" i="13"/>
  <c r="F261" i="13"/>
  <c r="J261" i="13"/>
  <c r="F263" i="13"/>
  <c r="J263" i="13"/>
  <c r="F248" i="13"/>
  <c r="J248" i="13"/>
  <c r="N22" i="13"/>
  <c r="P22" i="13"/>
  <c r="N24" i="13"/>
  <c r="P24" i="13"/>
  <c r="N26" i="13"/>
  <c r="P26" i="13"/>
  <c r="N28" i="13"/>
  <c r="P28" i="13"/>
  <c r="N30" i="13"/>
  <c r="P30" i="13"/>
  <c r="N32" i="13"/>
  <c r="P32" i="13"/>
  <c r="N35" i="13"/>
  <c r="P35" i="13"/>
  <c r="N37" i="13"/>
  <c r="P37" i="13"/>
  <c r="D253" i="13"/>
  <c r="H249" i="13"/>
  <c r="M5" i="13"/>
  <c r="O5" i="13"/>
  <c r="D250" i="13"/>
  <c r="H251" i="13"/>
  <c r="M7" i="13"/>
  <c r="O7" i="13"/>
  <c r="D252" i="13"/>
  <c r="M8" i="13"/>
  <c r="O8" i="13"/>
  <c r="H253" i="13"/>
  <c r="M9" i="13"/>
  <c r="O9" i="13"/>
  <c r="D254" i="13"/>
  <c r="H255" i="13"/>
  <c r="M11" i="13"/>
  <c r="O11" i="13"/>
  <c r="D256" i="13"/>
  <c r="M12" i="13"/>
  <c r="O12" i="13"/>
  <c r="H257" i="13"/>
  <c r="M13" i="13"/>
  <c r="O13" i="13"/>
  <c r="D258" i="13"/>
  <c r="H259" i="13"/>
  <c r="M15" i="13"/>
  <c r="O15" i="13"/>
  <c r="D260" i="13"/>
  <c r="M16" i="13"/>
  <c r="O16" i="13"/>
  <c r="H261" i="13"/>
  <c r="M17" i="13"/>
  <c r="O17" i="13"/>
  <c r="D262" i="13"/>
  <c r="H263" i="13"/>
  <c r="M19" i="13"/>
  <c r="O19" i="13"/>
  <c r="D248" i="13"/>
  <c r="N73" i="13"/>
  <c r="P73" i="13"/>
  <c r="N75" i="13"/>
  <c r="P75" i="13"/>
  <c r="N77" i="13"/>
  <c r="P77" i="13"/>
  <c r="N79" i="13"/>
  <c r="P79" i="13"/>
  <c r="N80" i="13"/>
  <c r="P80" i="13"/>
  <c r="N82" i="13"/>
  <c r="P82" i="13"/>
  <c r="N84" i="13"/>
  <c r="P84" i="13"/>
  <c r="N86" i="13"/>
  <c r="P86" i="13"/>
  <c r="N88" i="13"/>
  <c r="P88" i="13"/>
  <c r="D122" i="13"/>
  <c r="D264" i="13"/>
  <c r="D251" i="13"/>
  <c r="D255" i="13"/>
  <c r="D259" i="13"/>
  <c r="D263" i="13"/>
  <c r="M91" i="13"/>
  <c r="O91" i="13"/>
  <c r="J122" i="13"/>
  <c r="J264" i="13"/>
  <c r="K248" i="13"/>
  <c r="E249" i="13"/>
  <c r="I249" i="13"/>
  <c r="E250" i="13"/>
  <c r="I250" i="13"/>
  <c r="N6" i="13"/>
  <c r="P6" i="13"/>
  <c r="E251" i="13"/>
  <c r="I251" i="13"/>
  <c r="E252" i="13"/>
  <c r="I252" i="13"/>
  <c r="N8" i="13"/>
  <c r="P8" i="13"/>
  <c r="E253" i="13"/>
  <c r="I253" i="13"/>
  <c r="E254" i="13"/>
  <c r="I254" i="13"/>
  <c r="N10" i="13"/>
  <c r="P10" i="13"/>
  <c r="E255" i="13"/>
  <c r="I255" i="13"/>
  <c r="E256" i="13"/>
  <c r="I256" i="13"/>
  <c r="N12" i="13"/>
  <c r="P12" i="13"/>
  <c r="E257" i="13"/>
  <c r="I257" i="13"/>
  <c r="E258" i="13"/>
  <c r="I258" i="13"/>
  <c r="N14" i="13"/>
  <c r="P14" i="13"/>
  <c r="E259" i="13"/>
  <c r="I259" i="13"/>
  <c r="E260" i="13"/>
  <c r="I260" i="13"/>
  <c r="N16" i="13"/>
  <c r="P16" i="13"/>
  <c r="E261" i="13"/>
  <c r="I261" i="13"/>
  <c r="E262" i="13"/>
  <c r="I262" i="13"/>
  <c r="N18" i="13"/>
  <c r="P18" i="13"/>
  <c r="E263" i="13"/>
  <c r="I263" i="13"/>
  <c r="E264" i="13"/>
  <c r="I264" i="13"/>
  <c r="N20" i="13"/>
  <c r="P20" i="13"/>
  <c r="E248" i="13"/>
  <c r="I248" i="13"/>
  <c r="N21" i="13"/>
  <c r="H122" i="13"/>
  <c r="H264" i="13"/>
  <c r="M106" i="13"/>
  <c r="N107" i="13"/>
  <c r="P107" i="13"/>
  <c r="N109" i="13"/>
  <c r="P109" i="13"/>
  <c r="N111" i="13"/>
  <c r="P111" i="13"/>
  <c r="N113" i="13"/>
  <c r="P113" i="13"/>
  <c r="N115" i="13"/>
  <c r="P115" i="13"/>
  <c r="N117" i="13"/>
  <c r="P117" i="13"/>
  <c r="N119" i="13"/>
  <c r="P119" i="13"/>
  <c r="N121" i="13"/>
  <c r="P121" i="13"/>
  <c r="N91" i="13"/>
  <c r="P91" i="13"/>
  <c r="N93" i="13"/>
  <c r="P93" i="13"/>
  <c r="N95" i="13"/>
  <c r="P95" i="13"/>
  <c r="N97" i="13"/>
  <c r="P97" i="13"/>
  <c r="N99" i="13"/>
  <c r="P99" i="13"/>
  <c r="N101" i="13"/>
  <c r="P101" i="13"/>
  <c r="N103" i="13"/>
  <c r="P103" i="13"/>
  <c r="N105" i="13"/>
  <c r="P105" i="13"/>
  <c r="M23" i="12"/>
  <c r="O23" i="12"/>
  <c r="M25" i="12"/>
  <c r="O25" i="12"/>
  <c r="M31" i="12"/>
  <c r="M33" i="12"/>
  <c r="M43" i="12"/>
  <c r="O43" i="12"/>
  <c r="M47" i="12"/>
  <c r="O47" i="12"/>
  <c r="M56" i="12"/>
  <c r="O56" i="12"/>
  <c r="M62" i="12"/>
  <c r="O62" i="12"/>
  <c r="M63" i="12"/>
  <c r="O63" i="12"/>
  <c r="M64" i="12"/>
  <c r="O64" i="12"/>
  <c r="M65" i="12"/>
  <c r="O65" i="12"/>
  <c r="M70" i="12"/>
  <c r="O70" i="12"/>
  <c r="M72" i="12"/>
  <c r="M80" i="12"/>
  <c r="O80" i="12"/>
  <c r="M83" i="12"/>
  <c r="O83" i="12"/>
  <c r="M89" i="12"/>
  <c r="M90" i="12"/>
  <c r="M91" i="12"/>
  <c r="O91" i="12"/>
  <c r="N43" i="12"/>
  <c r="P43" i="12"/>
  <c r="N23" i="12"/>
  <c r="P23" i="12"/>
  <c r="N31" i="12"/>
  <c r="P31" i="12"/>
  <c r="N58" i="12"/>
  <c r="P58" i="12"/>
  <c r="N59" i="12"/>
  <c r="P59" i="12"/>
  <c r="N69" i="12"/>
  <c r="P69" i="12"/>
  <c r="N81" i="12"/>
  <c r="P81" i="12"/>
  <c r="H250" i="12"/>
  <c r="M250" i="12"/>
  <c r="O250" i="12"/>
  <c r="H253" i="12"/>
  <c r="F255" i="12"/>
  <c r="J255" i="12"/>
  <c r="E256" i="12"/>
  <c r="I256" i="12"/>
  <c r="E257" i="12"/>
  <c r="I257" i="12"/>
  <c r="G259" i="12"/>
  <c r="K259" i="12"/>
  <c r="D263" i="12"/>
  <c r="H263" i="12"/>
  <c r="N19" i="12"/>
  <c r="P19" i="12"/>
  <c r="N33" i="12"/>
  <c r="P33" i="12"/>
  <c r="M57" i="12"/>
  <c r="O57" i="12"/>
  <c r="N61" i="12"/>
  <c r="P61" i="12"/>
  <c r="M66" i="12"/>
  <c r="O66" i="12"/>
  <c r="M67" i="12"/>
  <c r="O67" i="12"/>
  <c r="M68" i="12"/>
  <c r="O68" i="12"/>
  <c r="N70" i="12"/>
  <c r="P70" i="12"/>
  <c r="N71" i="12"/>
  <c r="P71" i="12"/>
  <c r="M77" i="12"/>
  <c r="O77" i="12"/>
  <c r="M78" i="12"/>
  <c r="O78" i="12"/>
  <c r="M84" i="12"/>
  <c r="O84" i="12"/>
  <c r="N85" i="12"/>
  <c r="P85" i="12"/>
  <c r="H249" i="12"/>
  <c r="G250" i="12"/>
  <c r="K250" i="12"/>
  <c r="E252" i="12"/>
  <c r="I252" i="12"/>
  <c r="E253" i="12"/>
  <c r="I253" i="12"/>
  <c r="G255" i="12"/>
  <c r="K255" i="12"/>
  <c r="E258" i="12"/>
  <c r="I258" i="12"/>
  <c r="G260" i="12"/>
  <c r="K260" i="12"/>
  <c r="N20" i="12"/>
  <c r="P20" i="12"/>
  <c r="D248" i="12"/>
  <c r="N21" i="12"/>
  <c r="P21" i="12"/>
  <c r="O31" i="12"/>
  <c r="O33" i="12"/>
  <c r="M35" i="12"/>
  <c r="O35" i="12"/>
  <c r="M39" i="12"/>
  <c r="O39" i="12"/>
  <c r="O40" i="12"/>
  <c r="M58" i="12"/>
  <c r="O58" i="12"/>
  <c r="M59" i="12"/>
  <c r="M60" i="12"/>
  <c r="O60" i="12"/>
  <c r="N62" i="12"/>
  <c r="P62" i="12"/>
  <c r="N63" i="12"/>
  <c r="P63" i="12"/>
  <c r="N72" i="12"/>
  <c r="N79" i="12"/>
  <c r="P79" i="12"/>
  <c r="N80" i="12"/>
  <c r="P80" i="12"/>
  <c r="N86" i="12"/>
  <c r="P86" i="12"/>
  <c r="K248" i="12"/>
  <c r="E249" i="12"/>
  <c r="I249" i="12"/>
  <c r="G251" i="12"/>
  <c r="K251" i="12"/>
  <c r="E254" i="12"/>
  <c r="I254" i="12"/>
  <c r="G256" i="12"/>
  <c r="K256" i="12"/>
  <c r="H261" i="12"/>
  <c r="M261" i="12"/>
  <c r="O261" i="12"/>
  <c r="E264" i="12"/>
  <c r="I264" i="12"/>
  <c r="E248" i="12"/>
  <c r="I248" i="12"/>
  <c r="N22" i="12"/>
  <c r="P22" i="12"/>
  <c r="M22" i="12"/>
  <c r="O22" i="12"/>
  <c r="N24" i="12"/>
  <c r="P24" i="12"/>
  <c r="M24" i="12"/>
  <c r="O24" i="12"/>
  <c r="N27" i="12"/>
  <c r="P27" i="12"/>
  <c r="M41" i="12"/>
  <c r="O41" i="12"/>
  <c r="N64" i="12"/>
  <c r="P64" i="12"/>
  <c r="N66" i="12"/>
  <c r="P66" i="12"/>
  <c r="N67" i="12"/>
  <c r="P67" i="12"/>
  <c r="M73" i="12"/>
  <c r="O73" i="12"/>
  <c r="M74" i="12"/>
  <c r="O74" i="12"/>
  <c r="M87" i="12"/>
  <c r="O87" i="12"/>
  <c r="M75" i="12"/>
  <c r="O75" i="12"/>
  <c r="M81" i="12"/>
  <c r="M82" i="12"/>
  <c r="O82" i="12"/>
  <c r="N89" i="12"/>
  <c r="N90" i="12"/>
  <c r="P90" i="12"/>
  <c r="G249" i="12"/>
  <c r="K249" i="12"/>
  <c r="F250" i="12"/>
  <c r="J250" i="12"/>
  <c r="E251" i="12"/>
  <c r="I251" i="12"/>
  <c r="D252" i="12"/>
  <c r="H252" i="12"/>
  <c r="N8" i="12"/>
  <c r="P8" i="12"/>
  <c r="G253" i="12"/>
  <c r="K253" i="12"/>
  <c r="E255" i="12"/>
  <c r="I255" i="12"/>
  <c r="D256" i="12"/>
  <c r="N12" i="12"/>
  <c r="P12" i="12"/>
  <c r="G257" i="12"/>
  <c r="K257" i="12"/>
  <c r="F258" i="12"/>
  <c r="J258" i="12"/>
  <c r="E259" i="12"/>
  <c r="I259" i="12"/>
  <c r="D260" i="12"/>
  <c r="H260" i="12"/>
  <c r="M260" i="12"/>
  <c r="N16" i="12"/>
  <c r="P16" i="12"/>
  <c r="G261" i="12"/>
  <c r="K261" i="12"/>
  <c r="F262" i="12"/>
  <c r="J262" i="12"/>
  <c r="E263" i="12"/>
  <c r="I263" i="12"/>
  <c r="G248" i="12"/>
  <c r="M27" i="12"/>
  <c r="O27" i="12"/>
  <c r="M29" i="12"/>
  <c r="O29" i="12"/>
  <c r="N30" i="12"/>
  <c r="P30" i="12"/>
  <c r="M30" i="12"/>
  <c r="O30" i="12"/>
  <c r="N32" i="12"/>
  <c r="P32" i="12"/>
  <c r="M32" i="12"/>
  <c r="O32" i="12"/>
  <c r="M42" i="12"/>
  <c r="O42" i="12"/>
  <c r="N44" i="12"/>
  <c r="P44" i="12"/>
  <c r="H254" i="12"/>
  <c r="N45" i="12"/>
  <c r="P45" i="12"/>
  <c r="M45" i="12"/>
  <c r="O45" i="12"/>
  <c r="N46" i="12"/>
  <c r="P46" i="12"/>
  <c r="M46" i="12"/>
  <c r="O46" i="12"/>
  <c r="N48" i="12"/>
  <c r="P48" i="12"/>
  <c r="H258" i="12"/>
  <c r="M49" i="12"/>
  <c r="O49" i="12"/>
  <c r="N50" i="12"/>
  <c r="P50" i="12"/>
  <c r="M50" i="12"/>
  <c r="O50" i="12"/>
  <c r="M51" i="12"/>
  <c r="O51" i="12"/>
  <c r="N52" i="12"/>
  <c r="P52" i="12"/>
  <c r="M52" i="12"/>
  <c r="O52" i="12"/>
  <c r="M53" i="12"/>
  <c r="O53" i="12"/>
  <c r="N54" i="12"/>
  <c r="P54" i="12"/>
  <c r="M55" i="12"/>
  <c r="N57" i="12"/>
  <c r="P57" i="12"/>
  <c r="M61" i="12"/>
  <c r="O61" i="12"/>
  <c r="N65" i="12"/>
  <c r="P65" i="12"/>
  <c r="M69" i="12"/>
  <c r="O69" i="12"/>
  <c r="N73" i="12"/>
  <c r="P73" i="12"/>
  <c r="M76" i="12"/>
  <c r="O76" i="12"/>
  <c r="N77" i="12"/>
  <c r="P77" i="12"/>
  <c r="M79" i="12"/>
  <c r="M85" i="12"/>
  <c r="O85" i="12"/>
  <c r="M86" i="12"/>
  <c r="O86" i="12"/>
  <c r="M44" i="12"/>
  <c r="O44" i="12"/>
  <c r="M48" i="12"/>
  <c r="O48" i="12"/>
  <c r="D249" i="12"/>
  <c r="D257" i="12"/>
  <c r="H262" i="12"/>
  <c r="M262" i="12"/>
  <c r="F249" i="12"/>
  <c r="J249" i="12"/>
  <c r="F252" i="12"/>
  <c r="J252" i="12"/>
  <c r="F253" i="12"/>
  <c r="J253" i="12"/>
  <c r="F254" i="12"/>
  <c r="J254" i="12"/>
  <c r="F256" i="12"/>
  <c r="J256" i="12"/>
  <c r="F257" i="12"/>
  <c r="J257" i="12"/>
  <c r="F259" i="12"/>
  <c r="J259" i="12"/>
  <c r="F260" i="12"/>
  <c r="J260" i="12"/>
  <c r="F261" i="12"/>
  <c r="J261" i="12"/>
  <c r="F263" i="12"/>
  <c r="J263" i="12"/>
  <c r="F264" i="12"/>
  <c r="J264" i="12"/>
  <c r="N35" i="12"/>
  <c r="P35" i="12"/>
  <c r="G258" i="12"/>
  <c r="K258" i="12"/>
  <c r="G262" i="12"/>
  <c r="K262" i="12"/>
  <c r="O59" i="12"/>
  <c r="D122" i="12"/>
  <c r="N122" i="12"/>
  <c r="P122" i="12"/>
  <c r="H122" i="12"/>
  <c r="M108" i="12"/>
  <c r="O108" i="12"/>
  <c r="D253" i="12"/>
  <c r="D261" i="12"/>
  <c r="N261" i="12"/>
  <c r="P261" i="12"/>
  <c r="M5" i="12"/>
  <c r="O5" i="12"/>
  <c r="D250" i="12"/>
  <c r="M6" i="12"/>
  <c r="O6" i="12"/>
  <c r="D251" i="12"/>
  <c r="N251" i="12"/>
  <c r="P251" i="12"/>
  <c r="H251" i="12"/>
  <c r="M7" i="12"/>
  <c r="O7" i="12"/>
  <c r="M8" i="12"/>
  <c r="O8" i="12"/>
  <c r="M9" i="12"/>
  <c r="O9" i="12"/>
  <c r="D254" i="12"/>
  <c r="M10" i="12"/>
  <c r="O10" i="12"/>
  <c r="D255" i="12"/>
  <c r="H255" i="12"/>
  <c r="M255" i="12"/>
  <c r="O255" i="12"/>
  <c r="M11" i="12"/>
  <c r="O11" i="12"/>
  <c r="H256" i="12"/>
  <c r="M12" i="12"/>
  <c r="O12" i="12"/>
  <c r="M13" i="12"/>
  <c r="O13" i="12"/>
  <c r="D258" i="12"/>
  <c r="M14" i="12"/>
  <c r="O14" i="12"/>
  <c r="D259" i="12"/>
  <c r="H259" i="12"/>
  <c r="M259" i="12"/>
  <c r="O259" i="12"/>
  <c r="M15" i="12"/>
  <c r="O15" i="12"/>
  <c r="M16" i="12"/>
  <c r="O16" i="12"/>
  <c r="M17" i="12"/>
  <c r="O17" i="12"/>
  <c r="D262" i="12"/>
  <c r="N262" i="12"/>
  <c r="P262" i="12"/>
  <c r="M18" i="12"/>
  <c r="O18" i="12"/>
  <c r="M19" i="12"/>
  <c r="O19" i="12"/>
  <c r="H264" i="12"/>
  <c r="M20" i="12"/>
  <c r="O20" i="12"/>
  <c r="H248" i="12"/>
  <c r="M21" i="12"/>
  <c r="N36" i="12"/>
  <c r="P36" i="12"/>
  <c r="N40" i="12"/>
  <c r="P40" i="12"/>
  <c r="F248" i="12"/>
  <c r="J248" i="12"/>
  <c r="N37" i="12"/>
  <c r="P37" i="12"/>
  <c r="N47" i="12"/>
  <c r="P47" i="12"/>
  <c r="N49" i="12"/>
  <c r="P49" i="12"/>
  <c r="N51" i="12"/>
  <c r="P51" i="12"/>
  <c r="N53" i="12"/>
  <c r="P53" i="12"/>
  <c r="N55" i="12"/>
  <c r="O81" i="12"/>
  <c r="N110" i="12"/>
  <c r="P110" i="12"/>
  <c r="N114" i="12"/>
  <c r="P114" i="12"/>
  <c r="N118" i="12"/>
  <c r="P118" i="12"/>
  <c r="O90" i="12"/>
  <c r="N107" i="12"/>
  <c r="P107" i="12"/>
  <c r="M107" i="12"/>
  <c r="N111" i="12"/>
  <c r="P111" i="12"/>
  <c r="N115" i="12"/>
  <c r="P115" i="12"/>
  <c r="N119" i="12"/>
  <c r="P119" i="12"/>
  <c r="N91" i="12"/>
  <c r="P91" i="12"/>
  <c r="N93" i="12"/>
  <c r="P93" i="12"/>
  <c r="N95" i="12"/>
  <c r="P95" i="12"/>
  <c r="N97" i="12"/>
  <c r="P97" i="12"/>
  <c r="N99" i="12"/>
  <c r="P99" i="12"/>
  <c r="N101" i="12"/>
  <c r="P101" i="12"/>
  <c r="N103" i="12"/>
  <c r="P103" i="12"/>
  <c r="N105" i="12"/>
  <c r="P105" i="12"/>
  <c r="N248" i="11"/>
  <c r="P248" i="11"/>
  <c r="N249" i="11"/>
  <c r="P249" i="11"/>
  <c r="N250" i="11"/>
  <c r="P250" i="11"/>
  <c r="N251" i="11"/>
  <c r="P251" i="11"/>
  <c r="N252" i="11"/>
  <c r="P252" i="11"/>
  <c r="N253" i="11"/>
  <c r="P253" i="11"/>
  <c r="N254" i="11"/>
  <c r="P254" i="11"/>
  <c r="N255" i="11"/>
  <c r="P255" i="11"/>
  <c r="N256" i="11"/>
  <c r="P256" i="11"/>
  <c r="N257" i="11"/>
  <c r="P257" i="11"/>
  <c r="N258" i="11"/>
  <c r="P258" i="11"/>
  <c r="N259" i="11"/>
  <c r="P259" i="11"/>
  <c r="N260" i="11"/>
  <c r="P260" i="11"/>
  <c r="N261" i="11"/>
  <c r="P261" i="11"/>
  <c r="M249" i="11"/>
  <c r="O249" i="11"/>
  <c r="M250" i="11"/>
  <c r="O250" i="11"/>
  <c r="M251" i="11"/>
  <c r="O251" i="11"/>
  <c r="M252" i="11"/>
  <c r="O252" i="11"/>
  <c r="M253" i="11"/>
  <c r="O253" i="11"/>
  <c r="M254" i="11"/>
  <c r="O254" i="11"/>
  <c r="M255" i="11"/>
  <c r="O255" i="11"/>
  <c r="M256" i="11"/>
  <c r="O256" i="11"/>
  <c r="M257" i="11"/>
  <c r="O257" i="11"/>
  <c r="M258" i="11"/>
  <c r="O258" i="11"/>
  <c r="M259" i="11"/>
  <c r="O259" i="11"/>
  <c r="M260" i="11"/>
  <c r="O260" i="11"/>
  <c r="M261" i="11"/>
  <c r="O261" i="11"/>
  <c r="M248" i="11"/>
  <c r="O248" i="11"/>
  <c r="M10" i="11"/>
  <c r="M18" i="11"/>
  <c r="M21" i="11"/>
  <c r="O21" i="11"/>
  <c r="M22" i="11"/>
  <c r="M23" i="11"/>
  <c r="O23" i="11"/>
  <c r="M24" i="11"/>
  <c r="O24" i="11"/>
  <c r="M25" i="11"/>
  <c r="O25" i="11"/>
  <c r="M26" i="11"/>
  <c r="O26" i="11"/>
  <c r="M28" i="11"/>
  <c r="O28" i="11"/>
  <c r="M29" i="11"/>
  <c r="M30" i="11"/>
  <c r="O30" i="11"/>
  <c r="M31" i="11"/>
  <c r="O31" i="11"/>
  <c r="M32" i="11"/>
  <c r="O32" i="11"/>
  <c r="M33" i="11"/>
  <c r="O33" i="11"/>
  <c r="M34" i="11"/>
  <c r="O34" i="11"/>
  <c r="M36" i="11"/>
  <c r="O36" i="11"/>
  <c r="M38" i="11"/>
  <c r="N39" i="11"/>
  <c r="P39" i="11"/>
  <c r="N46" i="11"/>
  <c r="P46" i="11"/>
  <c r="N47" i="11"/>
  <c r="P47" i="11"/>
  <c r="M48" i="11"/>
  <c r="O48" i="11"/>
  <c r="M49" i="11"/>
  <c r="N50" i="11"/>
  <c r="P50" i="11"/>
  <c r="N55" i="11"/>
  <c r="N57" i="11"/>
  <c r="P57" i="11"/>
  <c r="N58" i="11"/>
  <c r="P58" i="11"/>
  <c r="N62" i="11"/>
  <c r="P62" i="11"/>
  <c r="N66" i="11"/>
  <c r="P66" i="11"/>
  <c r="N70" i="11"/>
  <c r="P70" i="11"/>
  <c r="N73" i="11"/>
  <c r="P73" i="11"/>
  <c r="M74" i="11"/>
  <c r="M75" i="11"/>
  <c r="O75" i="11"/>
  <c r="M76" i="11"/>
  <c r="O76" i="11"/>
  <c r="N81" i="11"/>
  <c r="P81" i="11"/>
  <c r="N82" i="11"/>
  <c r="P82" i="11"/>
  <c r="M82" i="11"/>
  <c r="O82" i="11"/>
  <c r="N83" i="11"/>
  <c r="P83" i="11"/>
  <c r="M83" i="11"/>
  <c r="O83" i="11"/>
  <c r="N84" i="11"/>
  <c r="P84" i="11"/>
  <c r="M84" i="11"/>
  <c r="O84" i="11"/>
  <c r="N85" i="11"/>
  <c r="P85" i="11"/>
  <c r="M86" i="11"/>
  <c r="O86" i="11"/>
  <c r="M87" i="11"/>
  <c r="O87" i="11"/>
  <c r="N89" i="11"/>
  <c r="N112" i="11"/>
  <c r="P112" i="11"/>
  <c r="N113" i="11"/>
  <c r="P113" i="11"/>
  <c r="M114" i="11"/>
  <c r="O114" i="11"/>
  <c r="N115" i="11"/>
  <c r="P115" i="11"/>
  <c r="M115" i="11"/>
  <c r="O115" i="11"/>
  <c r="M116" i="11"/>
  <c r="O116" i="11"/>
  <c r="N117" i="11"/>
  <c r="P117" i="11"/>
  <c r="M118" i="11"/>
  <c r="O118" i="11"/>
  <c r="M119" i="11"/>
  <c r="M56" i="11"/>
  <c r="O56" i="11"/>
  <c r="M57" i="11"/>
  <c r="O57" i="11"/>
  <c r="M59" i="11"/>
  <c r="O59" i="11"/>
  <c r="M68" i="11"/>
  <c r="O68" i="11"/>
  <c r="M69" i="11"/>
  <c r="M70" i="11"/>
  <c r="O70" i="11"/>
  <c r="M81" i="11"/>
  <c r="O81" i="11"/>
  <c r="M109" i="11"/>
  <c r="O109" i="11"/>
  <c r="M111" i="11"/>
  <c r="O111" i="11"/>
  <c r="M113" i="11"/>
  <c r="O113" i="11"/>
  <c r="M121" i="11"/>
  <c r="O121" i="11"/>
  <c r="N43" i="11"/>
  <c r="P43" i="11"/>
  <c r="N51" i="11"/>
  <c r="P51" i="11"/>
  <c r="N67" i="11"/>
  <c r="P67" i="11"/>
  <c r="N68" i="11"/>
  <c r="P68" i="11"/>
  <c r="N109" i="11"/>
  <c r="P109" i="11"/>
  <c r="N121" i="11"/>
  <c r="P121" i="11"/>
  <c r="N65" i="11"/>
  <c r="P65" i="11"/>
  <c r="G262" i="11"/>
  <c r="K262" i="11"/>
  <c r="M47" i="11"/>
  <c r="O47" i="11"/>
  <c r="N49" i="11"/>
  <c r="P49" i="11"/>
  <c r="O49" i="11"/>
  <c r="N77" i="11"/>
  <c r="P77" i="11"/>
  <c r="N120" i="11"/>
  <c r="P120" i="11"/>
  <c r="N24" i="11"/>
  <c r="P24" i="11"/>
  <c r="N27" i="11"/>
  <c r="P27" i="11"/>
  <c r="N28" i="11"/>
  <c r="P28" i="11"/>
  <c r="O29" i="11"/>
  <c r="N32" i="11"/>
  <c r="P32" i="11"/>
  <c r="N35" i="11"/>
  <c r="P35" i="11"/>
  <c r="H262" i="11"/>
  <c r="N36" i="11"/>
  <c r="P36" i="11"/>
  <c r="N54" i="11"/>
  <c r="P54" i="11"/>
  <c r="M60" i="11"/>
  <c r="O60" i="11"/>
  <c r="M61" i="11"/>
  <c r="O61" i="11"/>
  <c r="M62" i="11"/>
  <c r="O62" i="11"/>
  <c r="M85" i="11"/>
  <c r="O85" i="11"/>
  <c r="N86" i="11"/>
  <c r="P86" i="11"/>
  <c r="N88" i="11"/>
  <c r="P88" i="11"/>
  <c r="N90" i="11"/>
  <c r="P90" i="11"/>
  <c r="N42" i="11"/>
  <c r="P42" i="11"/>
  <c r="N44" i="11"/>
  <c r="P44" i="11"/>
  <c r="M44" i="11"/>
  <c r="O44" i="11"/>
  <c r="N45" i="11"/>
  <c r="P45" i="11"/>
  <c r="M45" i="11"/>
  <c r="O45" i="11"/>
  <c r="N59" i="11"/>
  <c r="P59" i="11"/>
  <c r="N60" i="11"/>
  <c r="P60" i="11"/>
  <c r="M63" i="11"/>
  <c r="O63" i="11"/>
  <c r="M64" i="11"/>
  <c r="O64" i="11"/>
  <c r="M65" i="11"/>
  <c r="O65" i="11"/>
  <c r="M66" i="11"/>
  <c r="O66" i="11"/>
  <c r="N111" i="11"/>
  <c r="P111" i="11"/>
  <c r="M112" i="11"/>
  <c r="O112" i="11"/>
  <c r="M72" i="11"/>
  <c r="M73" i="11"/>
  <c r="O73" i="11"/>
  <c r="N74" i="11"/>
  <c r="P74" i="11"/>
  <c r="O74" i="11"/>
  <c r="N75" i="11"/>
  <c r="P75" i="11"/>
  <c r="N76" i="11"/>
  <c r="P76" i="11"/>
  <c r="M89" i="11"/>
  <c r="G122" i="11"/>
  <c r="G264" i="11"/>
  <c r="K122" i="11"/>
  <c r="K264" i="11"/>
  <c r="M117" i="11"/>
  <c r="O117" i="11"/>
  <c r="N119" i="11"/>
  <c r="P119" i="11"/>
  <c r="O119" i="11"/>
  <c r="M40" i="11"/>
  <c r="O40" i="11"/>
  <c r="N41" i="11"/>
  <c r="P41" i="11"/>
  <c r="M41" i="11"/>
  <c r="O41" i="11"/>
  <c r="N52" i="11"/>
  <c r="P52" i="11"/>
  <c r="M52" i="11"/>
  <c r="O52" i="11"/>
  <c r="N53" i="11"/>
  <c r="P53" i="11"/>
  <c r="M53" i="11"/>
  <c r="O53" i="11"/>
  <c r="M58" i="11"/>
  <c r="O58" i="11"/>
  <c r="N61" i="11"/>
  <c r="P61" i="11"/>
  <c r="N63" i="11"/>
  <c r="P63" i="11"/>
  <c r="N64" i="11"/>
  <c r="P64" i="11"/>
  <c r="M67" i="11"/>
  <c r="O67" i="11"/>
  <c r="N69" i="11"/>
  <c r="P69" i="11"/>
  <c r="N71" i="11"/>
  <c r="P71" i="11"/>
  <c r="N72" i="11"/>
  <c r="M77" i="11"/>
  <c r="O77" i="11"/>
  <c r="N78" i="11"/>
  <c r="P78" i="11"/>
  <c r="M78" i="11"/>
  <c r="O78" i="11"/>
  <c r="M79" i="11"/>
  <c r="O79" i="11"/>
  <c r="N80" i="11"/>
  <c r="P80" i="11"/>
  <c r="M80" i="11"/>
  <c r="O80" i="11"/>
  <c r="M90" i="11"/>
  <c r="O90" i="11"/>
  <c r="M91" i="11"/>
  <c r="O91" i="11"/>
  <c r="M92" i="11"/>
  <c r="O92" i="11"/>
  <c r="N93" i="11"/>
  <c r="P93" i="11"/>
  <c r="M93" i="11"/>
  <c r="O93" i="11"/>
  <c r="M94" i="11"/>
  <c r="O94" i="11"/>
  <c r="M95" i="11"/>
  <c r="O95" i="11"/>
  <c r="M96" i="11"/>
  <c r="O96" i="11"/>
  <c r="M97" i="11"/>
  <c r="O97" i="11"/>
  <c r="M98" i="11"/>
  <c r="O98" i="11"/>
  <c r="M99" i="11"/>
  <c r="O99" i="11"/>
  <c r="N100" i="11"/>
  <c r="P100" i="11"/>
  <c r="M100" i="11"/>
  <c r="O100" i="11"/>
  <c r="M101" i="11"/>
  <c r="O101" i="11"/>
  <c r="N102" i="11"/>
  <c r="P102" i="11"/>
  <c r="M102" i="11"/>
  <c r="O102" i="11"/>
  <c r="M103" i="11"/>
  <c r="O103" i="11"/>
  <c r="M104" i="11"/>
  <c r="O104" i="11"/>
  <c r="N106" i="11"/>
  <c r="H122" i="11"/>
  <c r="H264" i="11"/>
  <c r="N107" i="11"/>
  <c r="P107" i="11"/>
  <c r="M107" i="11"/>
  <c r="O107" i="11"/>
  <c r="N108" i="11"/>
  <c r="P108" i="11"/>
  <c r="M108" i="11"/>
  <c r="O108" i="11"/>
  <c r="N110" i="11"/>
  <c r="P110" i="11"/>
  <c r="M110" i="11"/>
  <c r="O110" i="11"/>
  <c r="M120" i="11"/>
  <c r="O120" i="11"/>
  <c r="I262" i="11"/>
  <c r="N23" i="11"/>
  <c r="P23" i="11"/>
  <c r="M43" i="11"/>
  <c r="O43" i="11"/>
  <c r="N19" i="11"/>
  <c r="P19" i="11"/>
  <c r="D263" i="11"/>
  <c r="M19" i="11"/>
  <c r="O19" i="11"/>
  <c r="N15" i="11"/>
  <c r="P15" i="11"/>
  <c r="M15" i="11"/>
  <c r="O15" i="11"/>
  <c r="M35" i="11"/>
  <c r="O35" i="11"/>
  <c r="N7" i="11"/>
  <c r="P7" i="11"/>
  <c r="M7" i="11"/>
  <c r="O7" i="11"/>
  <c r="N11" i="11"/>
  <c r="P11" i="11"/>
  <c r="M11" i="11"/>
  <c r="O11" i="11"/>
  <c r="M27" i="11"/>
  <c r="O27" i="11"/>
  <c r="N31" i="11"/>
  <c r="P31" i="11"/>
  <c r="M39" i="11"/>
  <c r="O39" i="11"/>
  <c r="M55" i="11"/>
  <c r="N8" i="11"/>
  <c r="P8" i="11"/>
  <c r="M8" i="11"/>
  <c r="O8" i="11"/>
  <c r="O10" i="11"/>
  <c r="N16" i="11"/>
  <c r="P16" i="11"/>
  <c r="M16" i="11"/>
  <c r="O16" i="11"/>
  <c r="O18" i="11"/>
  <c r="G263" i="11"/>
  <c r="K263" i="11"/>
  <c r="N40" i="11"/>
  <c r="P40" i="11"/>
  <c r="M46" i="11"/>
  <c r="O46" i="11"/>
  <c r="N48" i="11"/>
  <c r="P48" i="11"/>
  <c r="O69" i="11"/>
  <c r="N87" i="11"/>
  <c r="P87" i="11"/>
  <c r="I122" i="11"/>
  <c r="I264" i="11"/>
  <c r="N116" i="11"/>
  <c r="P116" i="11"/>
  <c r="D122" i="11"/>
  <c r="D264" i="11"/>
  <c r="M51" i="11"/>
  <c r="O51" i="11"/>
  <c r="N12" i="11"/>
  <c r="P12" i="11"/>
  <c r="M12" i="11"/>
  <c r="O12" i="11"/>
  <c r="N20" i="11"/>
  <c r="P20" i="11"/>
  <c r="M20" i="11"/>
  <c r="O20" i="11"/>
  <c r="M42" i="11"/>
  <c r="O42" i="11"/>
  <c r="M50" i="11"/>
  <c r="O50" i="11"/>
  <c r="N56" i="11"/>
  <c r="P56" i="11"/>
  <c r="N79" i="11"/>
  <c r="P79" i="11"/>
  <c r="N97" i="11"/>
  <c r="P97" i="11"/>
  <c r="N104" i="11"/>
  <c r="P104" i="11"/>
  <c r="M106" i="11"/>
  <c r="F122" i="11"/>
  <c r="F264" i="11"/>
  <c r="N6" i="11"/>
  <c r="P6" i="11"/>
  <c r="M6" i="11"/>
  <c r="O6" i="11"/>
  <c r="N10" i="11"/>
  <c r="P10" i="11"/>
  <c r="N14" i="11"/>
  <c r="P14" i="11"/>
  <c r="M14" i="11"/>
  <c r="O14" i="11"/>
  <c r="N18" i="11"/>
  <c r="P18" i="11"/>
  <c r="E263" i="11"/>
  <c r="N22" i="11"/>
  <c r="P22" i="11"/>
  <c r="N26" i="11"/>
  <c r="P26" i="11"/>
  <c r="N30" i="11"/>
  <c r="P30" i="11"/>
  <c r="N34" i="11"/>
  <c r="P34" i="11"/>
  <c r="N38" i="11"/>
  <c r="I263" i="11"/>
  <c r="N92" i="11"/>
  <c r="P92" i="11"/>
  <c r="N94" i="11"/>
  <c r="P94" i="11"/>
  <c r="N101" i="11"/>
  <c r="P101" i="11"/>
  <c r="N114" i="11"/>
  <c r="P114" i="11"/>
  <c r="N5" i="11"/>
  <c r="P5" i="11"/>
  <c r="M5" i="11"/>
  <c r="O5" i="11"/>
  <c r="N9" i="11"/>
  <c r="P9" i="11"/>
  <c r="M9" i="11"/>
  <c r="O9" i="11"/>
  <c r="N13" i="11"/>
  <c r="P13" i="11"/>
  <c r="M13" i="11"/>
  <c r="O13" i="11"/>
  <c r="N17" i="11"/>
  <c r="P17" i="11"/>
  <c r="M17" i="11"/>
  <c r="O17" i="11"/>
  <c r="J263" i="11"/>
  <c r="N21" i="11"/>
  <c r="P21" i="11"/>
  <c r="N25" i="11"/>
  <c r="P25" i="11"/>
  <c r="N29" i="11"/>
  <c r="P29" i="11"/>
  <c r="N33" i="11"/>
  <c r="P33" i="11"/>
  <c r="N37" i="11"/>
  <c r="P37" i="11"/>
  <c r="E262" i="11"/>
  <c r="N96" i="11"/>
  <c r="P96" i="11"/>
  <c r="N98" i="11"/>
  <c r="P98" i="11"/>
  <c r="N105" i="11"/>
  <c r="P105" i="11"/>
  <c r="J122" i="11"/>
  <c r="J264" i="11"/>
  <c r="E122" i="11"/>
  <c r="E264" i="11"/>
  <c r="N118" i="11"/>
  <c r="P118" i="11"/>
  <c r="D262" i="11"/>
  <c r="N91" i="11"/>
  <c r="P91" i="11"/>
  <c r="N95" i="11"/>
  <c r="P95" i="11"/>
  <c r="N99" i="11"/>
  <c r="P99" i="11"/>
  <c r="N103" i="11"/>
  <c r="P103" i="11"/>
  <c r="K248" i="10"/>
  <c r="G122" i="10"/>
  <c r="K122" i="10"/>
  <c r="O50" i="10"/>
  <c r="O51" i="10"/>
  <c r="N52" i="10"/>
  <c r="P52" i="10"/>
  <c r="N7" i="10"/>
  <c r="P7" i="10"/>
  <c r="N11" i="10"/>
  <c r="P11" i="10"/>
  <c r="N15" i="10"/>
  <c r="P15" i="10"/>
  <c r="N19" i="10"/>
  <c r="P19" i="10"/>
  <c r="N23" i="10"/>
  <c r="P23" i="10"/>
  <c r="N25" i="10"/>
  <c r="P25" i="10"/>
  <c r="N27" i="10"/>
  <c r="P27" i="10"/>
  <c r="N29" i="10"/>
  <c r="P29" i="10"/>
  <c r="N31" i="10"/>
  <c r="P31" i="10"/>
  <c r="N33" i="10"/>
  <c r="P33" i="10"/>
  <c r="N35" i="10"/>
  <c r="P35" i="10"/>
  <c r="N37" i="10"/>
  <c r="P37" i="10"/>
  <c r="N39" i="10"/>
  <c r="P39" i="10"/>
  <c r="N41" i="10"/>
  <c r="P41" i="10"/>
  <c r="N43" i="10"/>
  <c r="P43" i="10"/>
  <c r="N45" i="10"/>
  <c r="P45" i="10"/>
  <c r="N47" i="10"/>
  <c r="P47" i="10"/>
  <c r="N49" i="10"/>
  <c r="P49" i="10"/>
  <c r="N50" i="10"/>
  <c r="P50" i="10"/>
  <c r="J263" i="10"/>
  <c r="J122" i="10"/>
  <c r="J264" i="10"/>
  <c r="M52" i="10"/>
  <c r="O52" i="10"/>
  <c r="M53" i="10"/>
  <c r="O53" i="10"/>
  <c r="N54" i="10"/>
  <c r="P54" i="10"/>
  <c r="M55" i="10"/>
  <c r="O55" i="10"/>
  <c r="N56" i="10"/>
  <c r="P56" i="10"/>
  <c r="M56" i="10"/>
  <c r="O56" i="10"/>
  <c r="M57" i="10"/>
  <c r="O57" i="10"/>
  <c r="N58" i="10"/>
  <c r="P58" i="10"/>
  <c r="M58" i="10"/>
  <c r="O58" i="10"/>
  <c r="M59" i="10"/>
  <c r="O59" i="10"/>
  <c r="N60" i="10"/>
  <c r="P60" i="10"/>
  <c r="M60" i="10"/>
  <c r="O60" i="10"/>
  <c r="M61" i="10"/>
  <c r="O61" i="10"/>
  <c r="N62" i="10"/>
  <c r="P62" i="10"/>
  <c r="M62" i="10"/>
  <c r="O62" i="10"/>
  <c r="M63" i="10"/>
  <c r="O63" i="10"/>
  <c r="N64" i="10"/>
  <c r="P64" i="10"/>
  <c r="M64" i="10"/>
  <c r="O64" i="10"/>
  <c r="M65" i="10"/>
  <c r="O65" i="10"/>
  <c r="N66" i="10"/>
  <c r="P66" i="10"/>
  <c r="M66" i="10"/>
  <c r="O66" i="10"/>
  <c r="M67" i="10"/>
  <c r="O67" i="10"/>
  <c r="N68" i="10"/>
  <c r="P68" i="10"/>
  <c r="M68" i="10"/>
  <c r="O68" i="10"/>
  <c r="M69" i="10"/>
  <c r="O69" i="10"/>
  <c r="N70" i="10"/>
  <c r="P70" i="10"/>
  <c r="M70" i="10"/>
  <c r="O70" i="10"/>
  <c r="N72" i="10"/>
  <c r="M72" i="10"/>
  <c r="M88" i="10"/>
  <c r="O88" i="10"/>
  <c r="M73" i="10"/>
  <c r="O73" i="10"/>
  <c r="N74" i="10"/>
  <c r="P74" i="10"/>
  <c r="M74" i="10"/>
  <c r="O74" i="10"/>
  <c r="M75" i="10"/>
  <c r="O75" i="10"/>
  <c r="N76" i="10"/>
  <c r="P76" i="10"/>
  <c r="M76" i="10"/>
  <c r="O76" i="10"/>
  <c r="M77" i="10"/>
  <c r="O77" i="10"/>
  <c r="N78" i="10"/>
  <c r="P78" i="10"/>
  <c r="M78" i="10"/>
  <c r="O78" i="10"/>
  <c r="M79" i="10"/>
  <c r="O79" i="10"/>
  <c r="N80" i="10"/>
  <c r="P80" i="10"/>
  <c r="M80" i="10"/>
  <c r="O80" i="10"/>
  <c r="M81" i="10"/>
  <c r="O81" i="10"/>
  <c r="N82" i="10"/>
  <c r="P82" i="10"/>
  <c r="M82" i="10"/>
  <c r="O82" i="10"/>
  <c r="M83" i="10"/>
  <c r="O83" i="10"/>
  <c r="N84" i="10"/>
  <c r="P84" i="10"/>
  <c r="M84" i="10"/>
  <c r="O84" i="10"/>
  <c r="M85" i="10"/>
  <c r="O85" i="10"/>
  <c r="N86" i="10"/>
  <c r="P86" i="10"/>
  <c r="M86" i="10"/>
  <c r="O86" i="10"/>
  <c r="M87" i="10"/>
  <c r="O87" i="10"/>
  <c r="N88" i="10"/>
  <c r="P88" i="10"/>
  <c r="M89" i="10"/>
  <c r="N90" i="10"/>
  <c r="P90" i="10"/>
  <c r="M90" i="10"/>
  <c r="O90" i="10"/>
  <c r="M91" i="10"/>
  <c r="O91" i="10"/>
  <c r="N92" i="10"/>
  <c r="P92" i="10"/>
  <c r="M92" i="10"/>
  <c r="O92" i="10"/>
  <c r="N93" i="10"/>
  <c r="P93" i="10"/>
  <c r="M93" i="10"/>
  <c r="O93" i="10"/>
  <c r="N94" i="10"/>
  <c r="P94" i="10"/>
  <c r="M94" i="10"/>
  <c r="O94" i="10"/>
  <c r="N95" i="10"/>
  <c r="P95" i="10"/>
  <c r="M95" i="10"/>
  <c r="O95" i="10"/>
  <c r="N96" i="10"/>
  <c r="P96" i="10"/>
  <c r="M96" i="10"/>
  <c r="M97" i="10"/>
  <c r="O97" i="10"/>
  <c r="M98" i="10"/>
  <c r="M99" i="10"/>
  <c r="O99" i="10"/>
  <c r="M100" i="10"/>
  <c r="M101" i="10"/>
  <c r="O101" i="10"/>
  <c r="M102" i="10"/>
  <c r="M103" i="10"/>
  <c r="O103" i="10"/>
  <c r="M104" i="10"/>
  <c r="M107" i="10"/>
  <c r="M109" i="10"/>
  <c r="M110" i="10"/>
  <c r="O110" i="10"/>
  <c r="M111" i="10"/>
  <c r="M113" i="10"/>
  <c r="M114" i="10"/>
  <c r="O114" i="10"/>
  <c r="M115" i="10"/>
  <c r="O115" i="10"/>
  <c r="M117" i="10"/>
  <c r="M118" i="10"/>
  <c r="O118" i="10"/>
  <c r="M119" i="10"/>
  <c r="M121" i="10"/>
  <c r="O121" i="10"/>
  <c r="D249" i="10"/>
  <c r="H249" i="10"/>
  <c r="M249" i="10"/>
  <c r="M6" i="10"/>
  <c r="O6" i="10"/>
  <c r="H252" i="10"/>
  <c r="M252" i="10"/>
  <c r="N9" i="10"/>
  <c r="P9" i="10"/>
  <c r="D253" i="10"/>
  <c r="H253" i="10"/>
  <c r="M253" i="10"/>
  <c r="M10" i="10"/>
  <c r="O10" i="10"/>
  <c r="H256" i="10"/>
  <c r="M256" i="10"/>
  <c r="N13" i="10"/>
  <c r="P13" i="10"/>
  <c r="D257" i="10"/>
  <c r="H257" i="10"/>
  <c r="M257" i="10"/>
  <c r="M14" i="10"/>
  <c r="O14" i="10"/>
  <c r="H260" i="10"/>
  <c r="M260" i="10"/>
  <c r="N17" i="10"/>
  <c r="P17" i="10"/>
  <c r="D261" i="10"/>
  <c r="H261" i="10"/>
  <c r="M261" i="10"/>
  <c r="M18" i="10"/>
  <c r="O18" i="10"/>
  <c r="H248" i="10"/>
  <c r="M248" i="10"/>
  <c r="M22" i="10"/>
  <c r="O22" i="10"/>
  <c r="M23" i="10"/>
  <c r="O23" i="10"/>
  <c r="M24" i="10"/>
  <c r="O24" i="10"/>
  <c r="M25" i="10"/>
  <c r="O25" i="10"/>
  <c r="M26" i="10"/>
  <c r="O26" i="10"/>
  <c r="M27" i="10"/>
  <c r="O27" i="10"/>
  <c r="M28" i="10"/>
  <c r="O28" i="10"/>
  <c r="M29" i="10"/>
  <c r="O29" i="10"/>
  <c r="M30" i="10"/>
  <c r="O30" i="10"/>
  <c r="M31" i="10"/>
  <c r="O31" i="10"/>
  <c r="M32" i="10"/>
  <c r="O32" i="10"/>
  <c r="M33" i="10"/>
  <c r="O33" i="10"/>
  <c r="M34" i="10"/>
  <c r="O34" i="10"/>
  <c r="M35" i="10"/>
  <c r="O35" i="10"/>
  <c r="M36" i="10"/>
  <c r="O36" i="10"/>
  <c r="M38" i="10"/>
  <c r="M39" i="10"/>
  <c r="O39" i="10"/>
  <c r="M40" i="10"/>
  <c r="O40" i="10"/>
  <c r="M41" i="10"/>
  <c r="O41" i="10"/>
  <c r="M42" i="10"/>
  <c r="O42" i="10"/>
  <c r="M43" i="10"/>
  <c r="O43" i="10"/>
  <c r="M44" i="10"/>
  <c r="O44" i="10"/>
  <c r="M45" i="10"/>
  <c r="O45" i="10"/>
  <c r="M46" i="10"/>
  <c r="O46" i="10"/>
  <c r="M47" i="10"/>
  <c r="O47" i="10"/>
  <c r="M48" i="10"/>
  <c r="O48" i="10"/>
  <c r="M49" i="10"/>
  <c r="O49" i="10"/>
  <c r="O96" i="10"/>
  <c r="N97" i="10"/>
  <c r="P97" i="10"/>
  <c r="N98" i="10"/>
  <c r="P98" i="10"/>
  <c r="O98" i="10"/>
  <c r="N99" i="10"/>
  <c r="P99" i="10"/>
  <c r="N100" i="10"/>
  <c r="P100" i="10"/>
  <c r="O100" i="10"/>
  <c r="N101" i="10"/>
  <c r="P101" i="10"/>
  <c r="N102" i="10"/>
  <c r="P102" i="10"/>
  <c r="O102" i="10"/>
  <c r="N103" i="10"/>
  <c r="P103" i="10"/>
  <c r="N104" i="10"/>
  <c r="P104" i="10"/>
  <c r="O104" i="10"/>
  <c r="N105" i="10"/>
  <c r="P105" i="10"/>
  <c r="N106" i="10"/>
  <c r="N107" i="10"/>
  <c r="P107" i="10"/>
  <c r="O107" i="10"/>
  <c r="N108" i="10"/>
  <c r="P108" i="10"/>
  <c r="H250" i="10"/>
  <c r="M250" i="10"/>
  <c r="N109" i="10"/>
  <c r="P109" i="10"/>
  <c r="O109" i="10"/>
  <c r="N110" i="10"/>
  <c r="P110" i="10"/>
  <c r="N111" i="10"/>
  <c r="P111" i="10"/>
  <c r="O111" i="10"/>
  <c r="N112" i="10"/>
  <c r="P112" i="10"/>
  <c r="H254" i="10"/>
  <c r="N113" i="10"/>
  <c r="P113" i="10"/>
  <c r="O113" i="10"/>
  <c r="N114" i="10"/>
  <c r="P114" i="10"/>
  <c r="N115" i="10"/>
  <c r="P115" i="10"/>
  <c r="N116" i="10"/>
  <c r="P116" i="10"/>
  <c r="H258" i="10"/>
  <c r="N117" i="10"/>
  <c r="P117" i="10"/>
  <c r="O117" i="10"/>
  <c r="N118" i="10"/>
  <c r="P118" i="10"/>
  <c r="N119" i="10"/>
  <c r="P119" i="10"/>
  <c r="O119" i="10"/>
  <c r="N120" i="10"/>
  <c r="P120" i="10"/>
  <c r="H262" i="10"/>
  <c r="M262" i="10"/>
  <c r="N121" i="10"/>
  <c r="P121" i="10"/>
  <c r="G249" i="10"/>
  <c r="K249" i="10"/>
  <c r="G250" i="10"/>
  <c r="K250" i="10"/>
  <c r="G251" i="10"/>
  <c r="K251" i="10"/>
  <c r="G252" i="10"/>
  <c r="K252" i="10"/>
  <c r="G253" i="10"/>
  <c r="K253" i="10"/>
  <c r="G254" i="10"/>
  <c r="K254" i="10"/>
  <c r="G255" i="10"/>
  <c r="K255" i="10"/>
  <c r="G256" i="10"/>
  <c r="K256" i="10"/>
  <c r="G257" i="10"/>
  <c r="K257" i="10"/>
  <c r="G258" i="10"/>
  <c r="K258" i="10"/>
  <c r="G259" i="10"/>
  <c r="K259" i="10"/>
  <c r="G260" i="10"/>
  <c r="K260" i="10"/>
  <c r="G261" i="10"/>
  <c r="K261" i="10"/>
  <c r="G262" i="10"/>
  <c r="K262" i="10"/>
  <c r="G263" i="10"/>
  <c r="K263" i="10"/>
  <c r="G264" i="10"/>
  <c r="K264" i="10"/>
  <c r="G248" i="10"/>
  <c r="M112" i="10"/>
  <c r="O112" i="10"/>
  <c r="M120" i="10"/>
  <c r="O120" i="10"/>
  <c r="D250" i="10"/>
  <c r="N250" i="10"/>
  <c r="N6" i="10"/>
  <c r="P6" i="10"/>
  <c r="N8" i="10"/>
  <c r="P8" i="10"/>
  <c r="D252" i="10"/>
  <c r="N252" i="10"/>
  <c r="P252" i="10"/>
  <c r="M8" i="10"/>
  <c r="O8" i="10"/>
  <c r="D254" i="10"/>
  <c r="N10" i="10"/>
  <c r="P10" i="10"/>
  <c r="N12" i="10"/>
  <c r="P12" i="10"/>
  <c r="D256" i="10"/>
  <c r="N256" i="10"/>
  <c r="M12" i="10"/>
  <c r="O12" i="10"/>
  <c r="D258" i="10"/>
  <c r="N258" i="10"/>
  <c r="N14" i="10"/>
  <c r="P14" i="10"/>
  <c r="N16" i="10"/>
  <c r="P16" i="10"/>
  <c r="D260" i="10"/>
  <c r="M16" i="10"/>
  <c r="O16" i="10"/>
  <c r="D262" i="10"/>
  <c r="N262" i="10"/>
  <c r="P262" i="10"/>
  <c r="N18" i="10"/>
  <c r="P18" i="10"/>
  <c r="N20" i="10"/>
  <c r="P20" i="10"/>
  <c r="M20" i="10"/>
  <c r="O20" i="10"/>
  <c r="N22" i="10"/>
  <c r="P22" i="10"/>
  <c r="N24" i="10"/>
  <c r="P24" i="10"/>
  <c r="N26" i="10"/>
  <c r="P26" i="10"/>
  <c r="N28" i="10"/>
  <c r="P28" i="10"/>
  <c r="N30" i="10"/>
  <c r="P30" i="10"/>
  <c r="N32" i="10"/>
  <c r="P32" i="10"/>
  <c r="N34" i="10"/>
  <c r="P34" i="10"/>
  <c r="N36" i="10"/>
  <c r="P36" i="10"/>
  <c r="N38" i="10"/>
  <c r="N40" i="10"/>
  <c r="P40" i="10"/>
  <c r="N42" i="10"/>
  <c r="P42" i="10"/>
  <c r="N44" i="10"/>
  <c r="P44" i="10"/>
  <c r="N46" i="10"/>
  <c r="P46" i="10"/>
  <c r="N48" i="10"/>
  <c r="P48" i="10"/>
  <c r="H122" i="10"/>
  <c r="H264" i="10"/>
  <c r="M106" i="10"/>
  <c r="D122" i="10"/>
  <c r="N122" i="10"/>
  <c r="P122" i="10"/>
  <c r="D255" i="10"/>
  <c r="N255" i="10"/>
  <c r="D263" i="10"/>
  <c r="N5" i="10"/>
  <c r="P5" i="10"/>
  <c r="M5" i="10"/>
  <c r="O5" i="10"/>
  <c r="M254" i="10"/>
  <c r="M258" i="10"/>
  <c r="M108" i="10"/>
  <c r="O108" i="10"/>
  <c r="M116" i="10"/>
  <c r="O116" i="10"/>
  <c r="H251" i="10"/>
  <c r="M251" i="10"/>
  <c r="O251" i="10"/>
  <c r="M7" i="10"/>
  <c r="O7" i="10"/>
  <c r="M9" i="10"/>
  <c r="O9" i="10"/>
  <c r="H255" i="10"/>
  <c r="M255" i="10"/>
  <c r="M11" i="10"/>
  <c r="O11" i="10"/>
  <c r="M13" i="10"/>
  <c r="O13" i="10"/>
  <c r="H259" i="10"/>
  <c r="M259" i="10"/>
  <c r="O259" i="10"/>
  <c r="M15" i="10"/>
  <c r="O15" i="10"/>
  <c r="M17" i="10"/>
  <c r="O17" i="10"/>
  <c r="H263" i="10"/>
  <c r="M263" i="10"/>
  <c r="M19" i="10"/>
  <c r="O19" i="10"/>
  <c r="N21" i="10"/>
  <c r="P21" i="10"/>
  <c r="D248" i="10"/>
  <c r="M21" i="10"/>
  <c r="D251" i="10"/>
  <c r="D259" i="10"/>
  <c r="N51" i="10"/>
  <c r="P51" i="10"/>
  <c r="N53" i="10"/>
  <c r="P53" i="10"/>
  <c r="N55" i="10"/>
  <c r="N57" i="10"/>
  <c r="P57" i="10"/>
  <c r="N59" i="10"/>
  <c r="P59" i="10"/>
  <c r="N61" i="10"/>
  <c r="P61" i="10"/>
  <c r="N63" i="10"/>
  <c r="P63" i="10"/>
  <c r="N65" i="10"/>
  <c r="P65" i="10"/>
  <c r="N67" i="10"/>
  <c r="P67" i="10"/>
  <c r="N69" i="10"/>
  <c r="P69" i="10"/>
  <c r="N71" i="10"/>
  <c r="P71" i="10"/>
  <c r="N73" i="10"/>
  <c r="P73" i="10"/>
  <c r="N75" i="10"/>
  <c r="P75" i="10"/>
  <c r="N77" i="10"/>
  <c r="P77" i="10"/>
  <c r="N79" i="10"/>
  <c r="P79" i="10"/>
  <c r="N81" i="10"/>
  <c r="P81" i="10"/>
  <c r="N83" i="10"/>
  <c r="P83" i="10"/>
  <c r="N85" i="10"/>
  <c r="P85" i="10"/>
  <c r="N87" i="10"/>
  <c r="P87" i="10"/>
  <c r="N89" i="10"/>
  <c r="N91" i="10"/>
  <c r="P91" i="10"/>
  <c r="M24" i="8"/>
  <c r="O24" i="8"/>
  <c r="M31" i="8"/>
  <c r="O31" i="8"/>
  <c r="M32" i="8"/>
  <c r="O32" i="8"/>
  <c r="M119" i="8"/>
  <c r="M120" i="8"/>
  <c r="O120" i="8"/>
  <c r="M130" i="8"/>
  <c r="I289" i="8"/>
  <c r="N43" i="8"/>
  <c r="N61" i="8"/>
  <c r="P61" i="8"/>
  <c r="N64" i="8"/>
  <c r="P64" i="8"/>
  <c r="F281" i="8"/>
  <c r="O99" i="8"/>
  <c r="N100" i="8"/>
  <c r="P100" i="8"/>
  <c r="M4" i="8"/>
  <c r="N5" i="8"/>
  <c r="N6" i="8"/>
  <c r="M20" i="8"/>
  <c r="M43" i="8"/>
  <c r="M57" i="8"/>
  <c r="O57" i="8"/>
  <c r="M100" i="8"/>
  <c r="O100" i="8"/>
  <c r="M102" i="8"/>
  <c r="O102" i="8"/>
  <c r="M103" i="8"/>
  <c r="E280" i="8"/>
  <c r="I280" i="8"/>
  <c r="I286" i="8"/>
  <c r="E288" i="8"/>
  <c r="I288" i="8"/>
  <c r="F277" i="8"/>
  <c r="J277" i="8"/>
  <c r="F282" i="8"/>
  <c r="H284" i="8"/>
  <c r="M40" i="8"/>
  <c r="D277" i="8"/>
  <c r="D284" i="8"/>
  <c r="M6" i="8"/>
  <c r="M12" i="9"/>
  <c r="O12" i="9"/>
  <c r="M20" i="9"/>
  <c r="O20" i="9"/>
  <c r="M52" i="9"/>
  <c r="O52" i="9"/>
  <c r="N249" i="9"/>
  <c r="P249" i="9"/>
  <c r="E253" i="9"/>
  <c r="D251" i="9"/>
  <c r="N7" i="9"/>
  <c r="P7" i="9"/>
  <c r="M7" i="9"/>
  <c r="O7" i="9"/>
  <c r="I253" i="9"/>
  <c r="I256" i="9"/>
  <c r="N12" i="9"/>
  <c r="P12" i="9"/>
  <c r="D259" i="9"/>
  <c r="N15" i="9"/>
  <c r="P15" i="9"/>
  <c r="M15" i="9"/>
  <c r="O15" i="9"/>
  <c r="E261" i="9"/>
  <c r="M17" i="9"/>
  <c r="O17" i="9"/>
  <c r="N20" i="9"/>
  <c r="P20" i="9"/>
  <c r="N23" i="9"/>
  <c r="P23" i="9"/>
  <c r="M23" i="9"/>
  <c r="O23" i="9"/>
  <c r="N31" i="9"/>
  <c r="P31" i="9"/>
  <c r="O31" i="9"/>
  <c r="N47" i="9"/>
  <c r="P47" i="9"/>
  <c r="O47" i="9"/>
  <c r="I262" i="9"/>
  <c r="N63" i="9"/>
  <c r="P63" i="9"/>
  <c r="O63" i="9"/>
  <c r="N79" i="9"/>
  <c r="P79" i="9"/>
  <c r="O79" i="9"/>
  <c r="M105" i="9"/>
  <c r="O105" i="9"/>
  <c r="O89" i="9"/>
  <c r="F252" i="9"/>
  <c r="N93" i="9"/>
  <c r="P93" i="9"/>
  <c r="F260" i="9"/>
  <c r="I122" i="9"/>
  <c r="I264" i="9"/>
  <c r="M8" i="9"/>
  <c r="O8" i="9"/>
  <c r="G255" i="9"/>
  <c r="K255" i="9"/>
  <c r="D260" i="9"/>
  <c r="N260" i="9"/>
  <c r="P260" i="9"/>
  <c r="H260" i="9"/>
  <c r="M16" i="9"/>
  <c r="O16" i="9"/>
  <c r="D262" i="9"/>
  <c r="N262" i="9"/>
  <c r="P262" i="9"/>
  <c r="O38" i="9"/>
  <c r="M44" i="9"/>
  <c r="O44" i="9"/>
  <c r="E256" i="9"/>
  <c r="M256" i="9"/>
  <c r="O256" i="9"/>
  <c r="K248" i="9"/>
  <c r="M5" i="9"/>
  <c r="O5" i="9"/>
  <c r="E249" i="9"/>
  <c r="I249" i="9"/>
  <c r="G250" i="9"/>
  <c r="N250" i="9"/>
  <c r="P250" i="9"/>
  <c r="K250" i="9"/>
  <c r="E252" i="9"/>
  <c r="I252" i="9"/>
  <c r="N8" i="9"/>
  <c r="P8" i="9"/>
  <c r="E254" i="9"/>
  <c r="N11" i="9"/>
  <c r="P11" i="9"/>
  <c r="D255" i="9"/>
  <c r="H255" i="9"/>
  <c r="M11" i="9"/>
  <c r="O11" i="9"/>
  <c r="M13" i="9"/>
  <c r="O13" i="9"/>
  <c r="E257" i="9"/>
  <c r="I257" i="9"/>
  <c r="G258" i="9"/>
  <c r="K258" i="9"/>
  <c r="M260" i="9"/>
  <c r="O260" i="9"/>
  <c r="N16" i="9"/>
  <c r="P16" i="9"/>
  <c r="D263" i="9"/>
  <c r="N19" i="9"/>
  <c r="P19" i="9"/>
  <c r="H263" i="9"/>
  <c r="M19" i="9"/>
  <c r="O19" i="9"/>
  <c r="M21" i="9"/>
  <c r="E248" i="9"/>
  <c r="I248" i="9"/>
  <c r="I251" i="9"/>
  <c r="N39" i="9"/>
  <c r="P39" i="9"/>
  <c r="O39" i="9"/>
  <c r="I254" i="9"/>
  <c r="N55" i="9"/>
  <c r="P55" i="9"/>
  <c r="O55" i="9"/>
  <c r="M71" i="9"/>
  <c r="O71" i="9"/>
  <c r="N71" i="9"/>
  <c r="P71" i="9"/>
  <c r="M72" i="9"/>
  <c r="N87" i="9"/>
  <c r="P87" i="9"/>
  <c r="O87" i="9"/>
  <c r="M122" i="9"/>
  <c r="O122" i="9"/>
  <c r="O106" i="9"/>
  <c r="N120" i="9"/>
  <c r="P120" i="9"/>
  <c r="E250" i="9"/>
  <c r="M250" i="9"/>
  <c r="O250" i="9"/>
  <c r="D257" i="9"/>
  <c r="J122" i="9"/>
  <c r="J264" i="9"/>
  <c r="M107" i="9"/>
  <c r="O107" i="9"/>
  <c r="J248" i="9"/>
  <c r="F256" i="9"/>
  <c r="N256" i="9"/>
  <c r="P256" i="9"/>
  <c r="D258" i="9"/>
  <c r="N258" i="9"/>
  <c r="P258" i="9"/>
  <c r="G249" i="9"/>
  <c r="K249" i="9"/>
  <c r="E251" i="9"/>
  <c r="G253" i="9"/>
  <c r="N253" i="9"/>
  <c r="P253" i="9"/>
  <c r="K253" i="9"/>
  <c r="E255" i="9"/>
  <c r="G257" i="9"/>
  <c r="K257" i="9"/>
  <c r="M14" i="9"/>
  <c r="O14" i="9"/>
  <c r="E259" i="9"/>
  <c r="I259" i="9"/>
  <c r="G261" i="9"/>
  <c r="K261" i="9"/>
  <c r="E263" i="9"/>
  <c r="I263" i="9"/>
  <c r="G248" i="9"/>
  <c r="N102" i="9"/>
  <c r="P102" i="9"/>
  <c r="N118" i="9"/>
  <c r="P118" i="9"/>
  <c r="D254" i="9"/>
  <c r="N254" i="9"/>
  <c r="P254" i="9"/>
  <c r="D261" i="9"/>
  <c r="N261" i="9"/>
  <c r="P261" i="9"/>
  <c r="H249" i="9"/>
  <c r="N6" i="9"/>
  <c r="P6" i="9"/>
  <c r="J251" i="9"/>
  <c r="G252" i="9"/>
  <c r="N252" i="9"/>
  <c r="P252" i="9"/>
  <c r="K252" i="9"/>
  <c r="H253" i="9"/>
  <c r="J255" i="9"/>
  <c r="G256" i="9"/>
  <c r="K256" i="9"/>
  <c r="H257" i="9"/>
  <c r="E258" i="9"/>
  <c r="M258" i="9"/>
  <c r="O258" i="9"/>
  <c r="J259" i="9"/>
  <c r="G260" i="9"/>
  <c r="K260" i="9"/>
  <c r="H261" i="9"/>
  <c r="E262" i="9"/>
  <c r="M262" i="9"/>
  <c r="O262" i="9"/>
  <c r="N18" i="9"/>
  <c r="P18" i="9"/>
  <c r="J263" i="9"/>
  <c r="G264" i="9"/>
  <c r="K264" i="9"/>
  <c r="D248" i="9"/>
  <c r="N106" i="9"/>
  <c r="P106" i="9"/>
  <c r="D122" i="9"/>
  <c r="O12" i="8"/>
  <c r="N15" i="8"/>
  <c r="P15" i="8"/>
  <c r="N19" i="8"/>
  <c r="P19" i="8"/>
  <c r="O20" i="8"/>
  <c r="N25" i="8"/>
  <c r="P25" i="8"/>
  <c r="N30" i="8"/>
  <c r="P30" i="8"/>
  <c r="O30" i="8"/>
  <c r="N31" i="8"/>
  <c r="P31" i="8"/>
  <c r="N32" i="8"/>
  <c r="P32" i="8"/>
  <c r="N33" i="8"/>
  <c r="P33" i="8"/>
  <c r="N37" i="8"/>
  <c r="P37" i="8"/>
  <c r="O38" i="8"/>
  <c r="O39" i="8"/>
  <c r="O40" i="8"/>
  <c r="N41" i="8"/>
  <c r="P41" i="8"/>
  <c r="O48" i="8"/>
  <c r="O49" i="8"/>
  <c r="N51" i="8"/>
  <c r="P51" i="8"/>
  <c r="N55" i="8"/>
  <c r="P55" i="8"/>
  <c r="N56" i="8"/>
  <c r="P56" i="8"/>
  <c r="O56" i="8"/>
  <c r="N57" i="8"/>
  <c r="P57" i="8"/>
  <c r="N58" i="8"/>
  <c r="P58" i="8"/>
  <c r="N59" i="8"/>
  <c r="P59" i="8"/>
  <c r="N66" i="8"/>
  <c r="P66" i="8"/>
  <c r="O66" i="8"/>
  <c r="N67" i="8"/>
  <c r="P67" i="8"/>
  <c r="O67" i="8"/>
  <c r="N68" i="8"/>
  <c r="P68" i="8"/>
  <c r="O68" i="8"/>
  <c r="N69" i="8"/>
  <c r="P69" i="8"/>
  <c r="N73" i="8"/>
  <c r="P73" i="8"/>
  <c r="O74" i="8"/>
  <c r="O75" i="8"/>
  <c r="O76" i="8"/>
  <c r="N77" i="8"/>
  <c r="P77" i="8"/>
  <c r="O84" i="8"/>
  <c r="O85" i="8"/>
  <c r="O86" i="8"/>
  <c r="N87" i="8"/>
  <c r="P87" i="8"/>
  <c r="N91" i="8"/>
  <c r="P91" i="8"/>
  <c r="N92" i="8"/>
  <c r="P92" i="8"/>
  <c r="O92" i="8"/>
  <c r="N93" i="8"/>
  <c r="P93" i="8"/>
  <c r="O93" i="8"/>
  <c r="O94" i="8"/>
  <c r="N95" i="8"/>
  <c r="P95" i="8"/>
  <c r="N101" i="8"/>
  <c r="P101" i="8"/>
  <c r="N102" i="8"/>
  <c r="P102" i="8"/>
  <c r="N103" i="8"/>
  <c r="P103" i="8"/>
  <c r="O103" i="8"/>
  <c r="N104" i="8"/>
  <c r="P104" i="8"/>
  <c r="O112" i="8"/>
  <c r="N113" i="8"/>
  <c r="P113" i="8"/>
  <c r="N117" i="8"/>
  <c r="P117" i="8"/>
  <c r="N121" i="8"/>
  <c r="P121" i="8"/>
  <c r="N122" i="8"/>
  <c r="P122" i="8"/>
  <c r="N129" i="8"/>
  <c r="P129" i="8"/>
  <c r="O130" i="8"/>
  <c r="N135" i="8"/>
  <c r="P135" i="8"/>
  <c r="M11" i="8"/>
  <c r="O11" i="8"/>
  <c r="M29" i="8"/>
  <c r="O29" i="8"/>
  <c r="M37" i="8"/>
  <c r="O37" i="8"/>
  <c r="M47" i="8"/>
  <c r="O47" i="8"/>
  <c r="M55" i="8"/>
  <c r="O55" i="8"/>
  <c r="M65" i="8"/>
  <c r="O65" i="8"/>
  <c r="M73" i="8"/>
  <c r="O73" i="8"/>
  <c r="M83" i="8"/>
  <c r="O83" i="8"/>
  <c r="M91" i="8"/>
  <c r="O91" i="8"/>
  <c r="M101" i="8"/>
  <c r="O101" i="8"/>
  <c r="M105" i="8"/>
  <c r="O105" i="8"/>
  <c r="M109" i="8"/>
  <c r="O109" i="8"/>
  <c r="M111" i="8"/>
  <c r="O111" i="8"/>
  <c r="M123" i="8"/>
  <c r="O123" i="8"/>
  <c r="M127" i="8"/>
  <c r="O127" i="8"/>
  <c r="M129" i="8"/>
  <c r="O129" i="8"/>
  <c r="M135" i="8"/>
  <c r="O135" i="8"/>
  <c r="J286" i="8"/>
  <c r="H290" i="8"/>
  <c r="F287" i="8"/>
  <c r="N29" i="8"/>
  <c r="P29" i="8"/>
  <c r="N65" i="8"/>
  <c r="P65" i="8"/>
  <c r="N111" i="8"/>
  <c r="P111" i="8"/>
  <c r="H292" i="8"/>
  <c r="N7" i="8"/>
  <c r="P7" i="8"/>
  <c r="G279" i="8"/>
  <c r="K279" i="8"/>
  <c r="F290" i="8"/>
  <c r="F291" i="8"/>
  <c r="I278" i="8"/>
  <c r="I279" i="8"/>
  <c r="N38" i="8"/>
  <c r="P38" i="8"/>
  <c r="N39" i="8"/>
  <c r="P39" i="8"/>
  <c r="N40" i="8"/>
  <c r="P40" i="8"/>
  <c r="N74" i="8"/>
  <c r="P74" i="8"/>
  <c r="N75" i="8"/>
  <c r="P75" i="8"/>
  <c r="N76" i="8"/>
  <c r="P76" i="8"/>
  <c r="N131" i="8"/>
  <c r="P131" i="8"/>
  <c r="N12" i="8"/>
  <c r="P12" i="8"/>
  <c r="N47" i="8"/>
  <c r="P47" i="8"/>
  <c r="N48" i="8"/>
  <c r="P48" i="8"/>
  <c r="N49" i="8"/>
  <c r="P49" i="8"/>
  <c r="N50" i="8"/>
  <c r="P50" i="8"/>
  <c r="H282" i="8"/>
  <c r="N83" i="8"/>
  <c r="P83" i="8"/>
  <c r="N84" i="8"/>
  <c r="P84" i="8"/>
  <c r="N85" i="8"/>
  <c r="P85" i="8"/>
  <c r="N86" i="8"/>
  <c r="P86" i="8"/>
  <c r="N94" i="8"/>
  <c r="P94" i="8"/>
  <c r="F279" i="8"/>
  <c r="N112" i="8"/>
  <c r="P112" i="8"/>
  <c r="F276" i="8"/>
  <c r="J278" i="8"/>
  <c r="N130" i="8"/>
  <c r="P130" i="8"/>
  <c r="I277" i="8"/>
  <c r="D278" i="8"/>
  <c r="M8" i="8"/>
  <c r="O8" i="8"/>
  <c r="H279" i="8"/>
  <c r="D280" i="8"/>
  <c r="H280" i="8"/>
  <c r="M280" i="8"/>
  <c r="D281" i="8"/>
  <c r="N11" i="8"/>
  <c r="P11" i="8"/>
  <c r="G282" i="8"/>
  <c r="K282" i="8"/>
  <c r="F286" i="8"/>
  <c r="I276" i="8"/>
  <c r="N26" i="8"/>
  <c r="P26" i="8"/>
  <c r="M26" i="8"/>
  <c r="O26" i="8"/>
  <c r="H278" i="8"/>
  <c r="N28" i="8"/>
  <c r="P28" i="8"/>
  <c r="M28" i="8"/>
  <c r="O28" i="8"/>
  <c r="N44" i="8"/>
  <c r="P44" i="8"/>
  <c r="M44" i="8"/>
  <c r="O44" i="8"/>
  <c r="M45" i="8"/>
  <c r="N46" i="8"/>
  <c r="P46" i="8"/>
  <c r="M46" i="8"/>
  <c r="O46" i="8"/>
  <c r="M59" i="8"/>
  <c r="O59" i="8"/>
  <c r="N60" i="8"/>
  <c r="P60" i="8"/>
  <c r="M77" i="8"/>
  <c r="O77" i="8"/>
  <c r="N78" i="8"/>
  <c r="P78" i="8"/>
  <c r="M78" i="8"/>
  <c r="O78" i="8"/>
  <c r="N82" i="8"/>
  <c r="P82" i="8"/>
  <c r="H276" i="8"/>
  <c r="M95" i="8"/>
  <c r="O95" i="8"/>
  <c r="N96" i="8"/>
  <c r="P96" i="8"/>
  <c r="M96" i="8"/>
  <c r="O96" i="8"/>
  <c r="M97" i="8"/>
  <c r="O97" i="8"/>
  <c r="N98" i="8"/>
  <c r="P98" i="8"/>
  <c r="J280" i="8"/>
  <c r="J281" i="8"/>
  <c r="F283" i="8"/>
  <c r="N109" i="8"/>
  <c r="P109" i="8"/>
  <c r="J284" i="8"/>
  <c r="F285" i="8"/>
  <c r="J285" i="8"/>
  <c r="M113" i="8"/>
  <c r="O113" i="8"/>
  <c r="M114" i="8"/>
  <c r="O114" i="8"/>
  <c r="N115" i="8"/>
  <c r="P115" i="8"/>
  <c r="M115" i="8"/>
  <c r="O115" i="8"/>
  <c r="N116" i="8"/>
  <c r="P116" i="8"/>
  <c r="M116" i="8"/>
  <c r="O116" i="8"/>
  <c r="K292" i="8"/>
  <c r="N123" i="8"/>
  <c r="P123" i="8"/>
  <c r="J282" i="8"/>
  <c r="N127" i="8"/>
  <c r="P127" i="8"/>
  <c r="M131" i="8"/>
  <c r="O131" i="8"/>
  <c r="M132" i="8"/>
  <c r="O132" i="8"/>
  <c r="N133" i="8"/>
  <c r="P133" i="8"/>
  <c r="M133" i="8"/>
  <c r="O133" i="8"/>
  <c r="M134" i="8"/>
  <c r="O134" i="8"/>
  <c r="F278" i="8"/>
  <c r="I285" i="8"/>
  <c r="N16" i="8"/>
  <c r="P16" i="8"/>
  <c r="H286" i="8"/>
  <c r="H287" i="8"/>
  <c r="G290" i="8"/>
  <c r="K290" i="8"/>
  <c r="G291" i="8"/>
  <c r="K291" i="8"/>
  <c r="M33" i="8"/>
  <c r="O33" i="8"/>
  <c r="N34" i="8"/>
  <c r="P34" i="8"/>
  <c r="M34" i="8"/>
  <c r="O34" i="8"/>
  <c r="M35" i="8"/>
  <c r="N36" i="8"/>
  <c r="P36" i="8"/>
  <c r="M36" i="8"/>
  <c r="O36" i="8"/>
  <c r="M51" i="8"/>
  <c r="O51" i="8"/>
  <c r="I283" i="8"/>
  <c r="N52" i="8"/>
  <c r="P52" i="8"/>
  <c r="M52" i="8"/>
  <c r="O52" i="8"/>
  <c r="M53" i="8"/>
  <c r="O53" i="8"/>
  <c r="N54" i="8"/>
  <c r="P54" i="8"/>
  <c r="M54" i="8"/>
  <c r="O54" i="8"/>
  <c r="M69" i="8"/>
  <c r="O69" i="8"/>
  <c r="N70" i="8"/>
  <c r="P70" i="8"/>
  <c r="M70" i="8"/>
  <c r="O70" i="8"/>
  <c r="M71" i="8"/>
  <c r="O71" i="8"/>
  <c r="N72" i="8"/>
  <c r="P72" i="8"/>
  <c r="M72" i="8"/>
  <c r="O72" i="8"/>
  <c r="M87" i="8"/>
  <c r="O87" i="8"/>
  <c r="N88" i="8"/>
  <c r="P88" i="8"/>
  <c r="M88" i="8"/>
  <c r="O88" i="8"/>
  <c r="M89" i="8"/>
  <c r="O89" i="8"/>
  <c r="N90" i="8"/>
  <c r="P90" i="8"/>
  <c r="M90" i="8"/>
  <c r="O90" i="8"/>
  <c r="M104" i="8"/>
  <c r="O104" i="8"/>
  <c r="N106" i="8"/>
  <c r="P106" i="8"/>
  <c r="M106" i="8"/>
  <c r="O106" i="8"/>
  <c r="N107" i="8"/>
  <c r="P107" i="8"/>
  <c r="M107" i="8"/>
  <c r="O107" i="8"/>
  <c r="N108" i="8"/>
  <c r="P108" i="8"/>
  <c r="M108" i="8"/>
  <c r="O108" i="8"/>
  <c r="N110" i="8"/>
  <c r="P110" i="8"/>
  <c r="M110" i="8"/>
  <c r="O110" i="8"/>
  <c r="F289" i="8"/>
  <c r="J289" i="8"/>
  <c r="E292" i="8"/>
  <c r="M122" i="8"/>
  <c r="O122" i="8"/>
  <c r="N124" i="8"/>
  <c r="P124" i="8"/>
  <c r="M124" i="8"/>
  <c r="O124" i="8"/>
  <c r="N125" i="8"/>
  <c r="P125" i="8"/>
  <c r="M125" i="8"/>
  <c r="O125" i="8"/>
  <c r="N126" i="8"/>
  <c r="P126" i="8"/>
  <c r="M126" i="8"/>
  <c r="O126" i="8"/>
  <c r="N128" i="8"/>
  <c r="P128" i="8"/>
  <c r="M128" i="8"/>
  <c r="O128" i="8"/>
  <c r="J288" i="8"/>
  <c r="J290" i="8"/>
  <c r="M14" i="8"/>
  <c r="O14" i="8"/>
  <c r="M22" i="8"/>
  <c r="O22" i="8"/>
  <c r="M58" i="8"/>
  <c r="O58" i="8"/>
  <c r="E281" i="8"/>
  <c r="D279" i="8"/>
  <c r="N9" i="8"/>
  <c r="P9" i="8"/>
  <c r="M9" i="8"/>
  <c r="O9" i="8"/>
  <c r="I281" i="8"/>
  <c r="I284" i="8"/>
  <c r="N14" i="8"/>
  <c r="P14" i="8"/>
  <c r="D287" i="8"/>
  <c r="N17" i="8"/>
  <c r="P17" i="8"/>
  <c r="M17" i="8"/>
  <c r="O17" i="8"/>
  <c r="E289" i="8"/>
  <c r="M19" i="8"/>
  <c r="O19" i="8"/>
  <c r="N22" i="8"/>
  <c r="P22" i="8"/>
  <c r="N27" i="8"/>
  <c r="P27" i="8"/>
  <c r="M27" i="8"/>
  <c r="O27" i="8"/>
  <c r="N35" i="8"/>
  <c r="P35" i="8"/>
  <c r="O35" i="8"/>
  <c r="N53" i="8"/>
  <c r="P53" i="8"/>
  <c r="I290" i="8"/>
  <c r="N71" i="8"/>
  <c r="P71" i="8"/>
  <c r="N89" i="8"/>
  <c r="P89" i="8"/>
  <c r="F280" i="8"/>
  <c r="N105" i="8"/>
  <c r="P105" i="8"/>
  <c r="F288" i="8"/>
  <c r="I292" i="8"/>
  <c r="F292" i="8"/>
  <c r="M10" i="8"/>
  <c r="O10" i="8"/>
  <c r="G283" i="8"/>
  <c r="K283" i="8"/>
  <c r="D288" i="8"/>
  <c r="H288" i="8"/>
  <c r="M18" i="8"/>
  <c r="O18" i="8"/>
  <c r="D290" i="8"/>
  <c r="M50" i="8"/>
  <c r="O50" i="8"/>
  <c r="E284" i="8"/>
  <c r="K276" i="8"/>
  <c r="M7" i="8"/>
  <c r="O7" i="8"/>
  <c r="E277" i="8"/>
  <c r="G278" i="8"/>
  <c r="K278" i="8"/>
  <c r="N10" i="8"/>
  <c r="P10" i="8"/>
  <c r="E282" i="8"/>
  <c r="N13" i="8"/>
  <c r="P13" i="8"/>
  <c r="D283" i="8"/>
  <c r="H283" i="8"/>
  <c r="M13" i="8"/>
  <c r="O13" i="8"/>
  <c r="M15" i="8"/>
  <c r="O15" i="8"/>
  <c r="E285" i="8"/>
  <c r="G286" i="8"/>
  <c r="K286" i="8"/>
  <c r="N18" i="8"/>
  <c r="P18" i="8"/>
  <c r="D291" i="8"/>
  <c r="N21" i="8"/>
  <c r="P21" i="8"/>
  <c r="H291" i="8"/>
  <c r="M21" i="8"/>
  <c r="O21" i="8"/>
  <c r="M25" i="8"/>
  <c r="E276" i="8"/>
  <c r="N45" i="8"/>
  <c r="P45" i="8"/>
  <c r="I282" i="8"/>
  <c r="N79" i="8"/>
  <c r="P79" i="8"/>
  <c r="M82" i="8"/>
  <c r="N97" i="8"/>
  <c r="P97" i="8"/>
  <c r="N134" i="8"/>
  <c r="P134" i="8"/>
  <c r="E278" i="8"/>
  <c r="D285" i="8"/>
  <c r="J292" i="8"/>
  <c r="M121" i="8"/>
  <c r="O121" i="8"/>
  <c r="J276" i="8"/>
  <c r="F284" i="8"/>
  <c r="D286" i="8"/>
  <c r="G277" i="8"/>
  <c r="K277" i="8"/>
  <c r="E279" i="8"/>
  <c r="G281" i="8"/>
  <c r="K281" i="8"/>
  <c r="E283" i="8"/>
  <c r="G285" i="8"/>
  <c r="K285" i="8"/>
  <c r="M16" i="8"/>
  <c r="O16" i="8"/>
  <c r="E287" i="8"/>
  <c r="I287" i="8"/>
  <c r="G289" i="8"/>
  <c r="K289" i="8"/>
  <c r="E291" i="8"/>
  <c r="I291" i="8"/>
  <c r="G276" i="8"/>
  <c r="N114" i="8"/>
  <c r="P114" i="8"/>
  <c r="N132" i="8"/>
  <c r="P132" i="8"/>
  <c r="D282" i="8"/>
  <c r="D289" i="8"/>
  <c r="H277" i="8"/>
  <c r="N8" i="8"/>
  <c r="P8" i="8"/>
  <c r="J279" i="8"/>
  <c r="G280" i="8"/>
  <c r="K280" i="8"/>
  <c r="H281" i="8"/>
  <c r="J283" i="8"/>
  <c r="G284" i="8"/>
  <c r="K284" i="8"/>
  <c r="H285" i="8"/>
  <c r="E286" i="8"/>
  <c r="J287" i="8"/>
  <c r="G288" i="8"/>
  <c r="K288" i="8"/>
  <c r="H289" i="8"/>
  <c r="E290" i="8"/>
  <c r="N20" i="8"/>
  <c r="P20" i="8"/>
  <c r="J291" i="8"/>
  <c r="G292" i="8"/>
  <c r="D276" i="8"/>
  <c r="N120" i="8"/>
  <c r="P120" i="8"/>
  <c r="M53" i="7"/>
  <c r="O53" i="7"/>
  <c r="M57" i="7"/>
  <c r="O57" i="7"/>
  <c r="M77" i="7"/>
  <c r="O77" i="7"/>
  <c r="M85" i="7"/>
  <c r="O85" i="7"/>
  <c r="M99" i="7"/>
  <c r="O99" i="7"/>
  <c r="M113" i="7"/>
  <c r="O113" i="7"/>
  <c r="M115" i="7"/>
  <c r="O115" i="7"/>
  <c r="N97" i="7"/>
  <c r="P97" i="7"/>
  <c r="N109" i="7"/>
  <c r="P109" i="7"/>
  <c r="N113" i="7"/>
  <c r="P113" i="7"/>
  <c r="M69" i="7"/>
  <c r="O69" i="7"/>
  <c r="M109" i="7"/>
  <c r="O109" i="7"/>
  <c r="I262" i="7"/>
  <c r="F255" i="7"/>
  <c r="M6" i="7"/>
  <c r="O6" i="7"/>
  <c r="N13" i="7"/>
  <c r="P13" i="7"/>
  <c r="N14" i="7"/>
  <c r="P14" i="7"/>
  <c r="N17" i="7"/>
  <c r="P17" i="7"/>
  <c r="M22" i="7"/>
  <c r="O22" i="7"/>
  <c r="N24" i="7"/>
  <c r="P24" i="7"/>
  <c r="M24" i="7"/>
  <c r="O24" i="7"/>
  <c r="N25" i="7"/>
  <c r="P25" i="7"/>
  <c r="M26" i="7"/>
  <c r="M27" i="7"/>
  <c r="M28" i="7"/>
  <c r="N29" i="7"/>
  <c r="P29" i="7"/>
  <c r="M30" i="7"/>
  <c r="O30" i="7"/>
  <c r="M31" i="7"/>
  <c r="O31" i="7"/>
  <c r="M32" i="7"/>
  <c r="O32" i="7"/>
  <c r="N33" i="7"/>
  <c r="P33" i="7"/>
  <c r="N37" i="7"/>
  <c r="P37" i="7"/>
  <c r="N38" i="7"/>
  <c r="P38" i="7"/>
  <c r="M38" i="7"/>
  <c r="O38" i="7"/>
  <c r="M39" i="7"/>
  <c r="N40" i="7"/>
  <c r="P40" i="7"/>
  <c r="M40" i="7"/>
  <c r="O40" i="7"/>
  <c r="N41" i="7"/>
  <c r="P41" i="7"/>
  <c r="M42" i="7"/>
  <c r="O42" i="7"/>
  <c r="M43" i="7"/>
  <c r="O43" i="7"/>
  <c r="N45" i="7"/>
  <c r="P45" i="7"/>
  <c r="M46" i="7"/>
  <c r="M47" i="7"/>
  <c r="O47" i="7"/>
  <c r="M48" i="7"/>
  <c r="N49" i="7"/>
  <c r="P49" i="7"/>
  <c r="N57" i="7"/>
  <c r="P57" i="7"/>
  <c r="N58" i="7"/>
  <c r="P58" i="7"/>
  <c r="M58" i="7"/>
  <c r="O58" i="7"/>
  <c r="M59" i="7"/>
  <c r="O59" i="7"/>
  <c r="N60" i="7"/>
  <c r="P60" i="7"/>
  <c r="M60" i="7"/>
  <c r="O60" i="7"/>
  <c r="N61" i="7"/>
  <c r="P61" i="7"/>
  <c r="M62" i="7"/>
  <c r="O62" i="7"/>
  <c r="M63" i="7"/>
  <c r="M64" i="7"/>
  <c r="O64" i="7"/>
  <c r="N65" i="7"/>
  <c r="P65" i="7"/>
  <c r="M70" i="7"/>
  <c r="O70" i="7"/>
  <c r="N73" i="7"/>
  <c r="P73" i="7"/>
  <c r="N77" i="7"/>
  <c r="P77" i="7"/>
  <c r="N78" i="7"/>
  <c r="P78" i="7"/>
  <c r="M78" i="7"/>
  <c r="O78" i="7"/>
  <c r="M79" i="7"/>
  <c r="O79" i="7"/>
  <c r="M80" i="7"/>
  <c r="N81" i="7"/>
  <c r="P81" i="7"/>
  <c r="N85" i="7"/>
  <c r="P85" i="7"/>
  <c r="N86" i="7"/>
  <c r="P86" i="7"/>
  <c r="M86" i="7"/>
  <c r="O86" i="7"/>
  <c r="M87" i="7"/>
  <c r="O87" i="7"/>
  <c r="N88" i="7"/>
  <c r="P88" i="7"/>
  <c r="N89" i="7"/>
  <c r="P89" i="7"/>
  <c r="M90" i="7"/>
  <c r="O90" i="7"/>
  <c r="M91" i="7"/>
  <c r="O91" i="7"/>
  <c r="N92" i="7"/>
  <c r="P92" i="7"/>
  <c r="M94" i="7"/>
  <c r="M95" i="7"/>
  <c r="O95" i="7"/>
  <c r="M96" i="7"/>
  <c r="N100" i="7"/>
  <c r="P100" i="7"/>
  <c r="M100" i="7"/>
  <c r="O100" i="7"/>
  <c r="N101" i="7"/>
  <c r="P101" i="7"/>
  <c r="M102" i="7"/>
  <c r="O102" i="7"/>
  <c r="M103" i="7"/>
  <c r="O103" i="7"/>
  <c r="M104" i="7"/>
  <c r="N105" i="7"/>
  <c r="P105" i="7"/>
  <c r="M106" i="7"/>
  <c r="O106" i="7"/>
  <c r="N108" i="7"/>
  <c r="P108" i="7"/>
  <c r="N115" i="7"/>
  <c r="P115" i="7"/>
  <c r="N116" i="7"/>
  <c r="P116" i="7"/>
  <c r="M116" i="7"/>
  <c r="O116" i="7"/>
  <c r="N117" i="7"/>
  <c r="P117" i="7"/>
  <c r="M118" i="7"/>
  <c r="O118" i="7"/>
  <c r="M119" i="7"/>
  <c r="O119" i="7"/>
  <c r="M120" i="7"/>
  <c r="N121" i="7"/>
  <c r="P121" i="7"/>
  <c r="J252" i="7"/>
  <c r="J253" i="7"/>
  <c r="J256" i="7"/>
  <c r="F257" i="7"/>
  <c r="J257" i="7"/>
  <c r="N21" i="7"/>
  <c r="P21" i="7"/>
  <c r="N22" i="7"/>
  <c r="P22" i="7"/>
  <c r="D249" i="7"/>
  <c r="H250" i="7"/>
  <c r="I261" i="7"/>
  <c r="M41" i="7"/>
  <c r="O41" i="7"/>
  <c r="N42" i="7"/>
  <c r="P42" i="7"/>
  <c r="N44" i="7"/>
  <c r="P44" i="7"/>
  <c r="H254" i="7"/>
  <c r="M61" i="7"/>
  <c r="O61" i="7"/>
  <c r="N62" i="7"/>
  <c r="P62" i="7"/>
  <c r="N64" i="7"/>
  <c r="P64" i="7"/>
  <c r="M89" i="7"/>
  <c r="O89" i="7"/>
  <c r="N90" i="7"/>
  <c r="P90" i="7"/>
  <c r="M117" i="7"/>
  <c r="O117" i="7"/>
  <c r="N119" i="7"/>
  <c r="P119" i="7"/>
  <c r="O120" i="7"/>
  <c r="N5" i="7"/>
  <c r="P5" i="7"/>
  <c r="D250" i="7"/>
  <c r="H251" i="7"/>
  <c r="D253" i="7"/>
  <c r="N9" i="7"/>
  <c r="P9" i="7"/>
  <c r="G254" i="7"/>
  <c r="K254" i="7"/>
  <c r="F258" i="7"/>
  <c r="M25" i="7"/>
  <c r="O25" i="7"/>
  <c r="N26" i="7"/>
  <c r="P26" i="7"/>
  <c r="O26" i="7"/>
  <c r="N28" i="7"/>
  <c r="P28" i="7"/>
  <c r="O28" i="7"/>
  <c r="M45" i="7"/>
  <c r="O45" i="7"/>
  <c r="I255" i="7"/>
  <c r="N46" i="7"/>
  <c r="P46" i="7"/>
  <c r="O46" i="7"/>
  <c r="N48" i="7"/>
  <c r="P48" i="7"/>
  <c r="O48" i="7"/>
  <c r="N69" i="7"/>
  <c r="P69" i="7"/>
  <c r="N70" i="7"/>
  <c r="P70" i="7"/>
  <c r="N72" i="7"/>
  <c r="P72" i="7"/>
  <c r="H248" i="7"/>
  <c r="N99" i="7"/>
  <c r="P99" i="7"/>
  <c r="J250" i="7"/>
  <c r="J254" i="7"/>
  <c r="M9" i="7"/>
  <c r="O9" i="7"/>
  <c r="M10" i="7"/>
  <c r="O10" i="7"/>
  <c r="D256" i="7"/>
  <c r="H256" i="7"/>
  <c r="G259" i="7"/>
  <c r="K259" i="7"/>
  <c r="F262" i="7"/>
  <c r="F263" i="7"/>
  <c r="M29" i="7"/>
  <c r="O29" i="7"/>
  <c r="N30" i="7"/>
  <c r="P30" i="7"/>
  <c r="N32" i="7"/>
  <c r="P32" i="7"/>
  <c r="N53" i="7"/>
  <c r="P53" i="7"/>
  <c r="N54" i="7"/>
  <c r="P54" i="7"/>
  <c r="M55" i="7"/>
  <c r="O55" i="7"/>
  <c r="N56" i="7"/>
  <c r="P56" i="7"/>
  <c r="M56" i="7"/>
  <c r="O56" i="7"/>
  <c r="M73" i="7"/>
  <c r="O73" i="7"/>
  <c r="N74" i="7"/>
  <c r="P74" i="7"/>
  <c r="M74" i="7"/>
  <c r="O74" i="7"/>
  <c r="M75" i="7"/>
  <c r="N76" i="7"/>
  <c r="P76" i="7"/>
  <c r="M76" i="7"/>
  <c r="O76" i="7"/>
  <c r="M101" i="7"/>
  <c r="O101" i="7"/>
  <c r="N103" i="7"/>
  <c r="P103" i="7"/>
  <c r="N104" i="7"/>
  <c r="P104" i="7"/>
  <c r="O104" i="7"/>
  <c r="G122" i="7"/>
  <c r="K122" i="7"/>
  <c r="K264" i="7"/>
  <c r="N80" i="7"/>
  <c r="P80" i="7"/>
  <c r="O80" i="7"/>
  <c r="M92" i="7"/>
  <c r="O92" i="7"/>
  <c r="N94" i="7"/>
  <c r="P94" i="7"/>
  <c r="O94" i="7"/>
  <c r="N95" i="7"/>
  <c r="P95" i="7"/>
  <c r="N96" i="7"/>
  <c r="P96" i="7"/>
  <c r="O96" i="7"/>
  <c r="N107" i="7"/>
  <c r="P107" i="7"/>
  <c r="H122" i="7"/>
  <c r="H264" i="7"/>
  <c r="J258" i="7"/>
  <c r="F259" i="7"/>
  <c r="M121" i="7"/>
  <c r="O121" i="7"/>
  <c r="G251" i="7"/>
  <c r="K251" i="7"/>
  <c r="F254" i="7"/>
  <c r="I258" i="7"/>
  <c r="E260" i="7"/>
  <c r="I260" i="7"/>
  <c r="M18" i="7"/>
  <c r="O18" i="7"/>
  <c r="M33" i="7"/>
  <c r="O33" i="7"/>
  <c r="N34" i="7"/>
  <c r="P34" i="7"/>
  <c r="M34" i="7"/>
  <c r="O34" i="7"/>
  <c r="N35" i="7"/>
  <c r="P35" i="7"/>
  <c r="M35" i="7"/>
  <c r="O35" i="7"/>
  <c r="N36" i="7"/>
  <c r="P36" i="7"/>
  <c r="M36" i="7"/>
  <c r="O36" i="7"/>
  <c r="M49" i="7"/>
  <c r="O49" i="7"/>
  <c r="N50" i="7"/>
  <c r="P50" i="7"/>
  <c r="M50" i="7"/>
  <c r="O50" i="7"/>
  <c r="N51" i="7"/>
  <c r="P51" i="7"/>
  <c r="M51" i="7"/>
  <c r="O51" i="7"/>
  <c r="N52" i="7"/>
  <c r="P52" i="7"/>
  <c r="H262" i="7"/>
  <c r="M65" i="7"/>
  <c r="O65" i="7"/>
  <c r="N66" i="7"/>
  <c r="P66" i="7"/>
  <c r="M66" i="7"/>
  <c r="O66" i="7"/>
  <c r="N67" i="7"/>
  <c r="P67" i="7"/>
  <c r="M67" i="7"/>
  <c r="O67" i="7"/>
  <c r="N68" i="7"/>
  <c r="P68" i="7"/>
  <c r="M68" i="7"/>
  <c r="O68" i="7"/>
  <c r="M81" i="7"/>
  <c r="O81" i="7"/>
  <c r="N82" i="7"/>
  <c r="P82" i="7"/>
  <c r="M82" i="7"/>
  <c r="O82" i="7"/>
  <c r="N83" i="7"/>
  <c r="P83" i="7"/>
  <c r="M83" i="7"/>
  <c r="O83" i="7"/>
  <c r="N84" i="7"/>
  <c r="P84" i="7"/>
  <c r="M84" i="7"/>
  <c r="O84" i="7"/>
  <c r="F251" i="7"/>
  <c r="M93" i="7"/>
  <c r="O93" i="7"/>
  <c r="M97" i="7"/>
  <c r="O97" i="7"/>
  <c r="N98" i="7"/>
  <c r="P98" i="7"/>
  <c r="M98" i="7"/>
  <c r="O98" i="7"/>
  <c r="F261" i="7"/>
  <c r="J261" i="7"/>
  <c r="E122" i="7"/>
  <c r="E264" i="7"/>
  <c r="M108" i="7"/>
  <c r="O108" i="7"/>
  <c r="N110" i="7"/>
  <c r="P110" i="7"/>
  <c r="M110" i="7"/>
  <c r="O110" i="7"/>
  <c r="N111" i="7"/>
  <c r="P111" i="7"/>
  <c r="M111" i="7"/>
  <c r="O111" i="7"/>
  <c r="N112" i="7"/>
  <c r="P112" i="7"/>
  <c r="M112" i="7"/>
  <c r="O112" i="7"/>
  <c r="N114" i="7"/>
  <c r="P114" i="7"/>
  <c r="M114" i="7"/>
  <c r="O114" i="7"/>
  <c r="F122" i="7"/>
  <c r="F264" i="7"/>
  <c r="J260" i="7"/>
  <c r="J262" i="7"/>
  <c r="E261" i="7"/>
  <c r="M17" i="7"/>
  <c r="O17" i="7"/>
  <c r="M12" i="7"/>
  <c r="O12" i="7"/>
  <c r="M20" i="7"/>
  <c r="O20" i="7"/>
  <c r="M52" i="7"/>
  <c r="O52" i="7"/>
  <c r="E253" i="7"/>
  <c r="D251" i="7"/>
  <c r="N7" i="7"/>
  <c r="P7" i="7"/>
  <c r="M7" i="7"/>
  <c r="O7" i="7"/>
  <c r="I253" i="7"/>
  <c r="I256" i="7"/>
  <c r="N12" i="7"/>
  <c r="P12" i="7"/>
  <c r="D259" i="7"/>
  <c r="N15" i="7"/>
  <c r="P15" i="7"/>
  <c r="M15" i="7"/>
  <c r="O15" i="7"/>
  <c r="N20" i="7"/>
  <c r="P20" i="7"/>
  <c r="N23" i="7"/>
  <c r="P23" i="7"/>
  <c r="M23" i="7"/>
  <c r="O23" i="7"/>
  <c r="N31" i="7"/>
  <c r="P31" i="7"/>
  <c r="N47" i="7"/>
  <c r="P47" i="7"/>
  <c r="N63" i="7"/>
  <c r="P63" i="7"/>
  <c r="O63" i="7"/>
  <c r="N79" i="7"/>
  <c r="P79" i="7"/>
  <c r="F252" i="7"/>
  <c r="N93" i="7"/>
  <c r="P93" i="7"/>
  <c r="F260" i="7"/>
  <c r="I122" i="7"/>
  <c r="I264" i="7"/>
  <c r="D252" i="7"/>
  <c r="H252" i="7"/>
  <c r="M8" i="7"/>
  <c r="O8" i="7"/>
  <c r="N10" i="7"/>
  <c r="P10" i="7"/>
  <c r="G255" i="7"/>
  <c r="K255" i="7"/>
  <c r="D260" i="7"/>
  <c r="H260" i="7"/>
  <c r="M16" i="7"/>
  <c r="O16" i="7"/>
  <c r="D262" i="7"/>
  <c r="I250" i="7"/>
  <c r="N27" i="7"/>
  <c r="P27" i="7"/>
  <c r="O27" i="7"/>
  <c r="N43" i="7"/>
  <c r="P43" i="7"/>
  <c r="M44" i="7"/>
  <c r="O44" i="7"/>
  <c r="N59" i="7"/>
  <c r="P59" i="7"/>
  <c r="N75" i="7"/>
  <c r="P75" i="7"/>
  <c r="O75" i="7"/>
  <c r="N91" i="7"/>
  <c r="P91" i="7"/>
  <c r="K248" i="7"/>
  <c r="M5" i="7"/>
  <c r="O5" i="7"/>
  <c r="E249" i="7"/>
  <c r="I249" i="7"/>
  <c r="G250" i="7"/>
  <c r="K250" i="7"/>
  <c r="E252" i="7"/>
  <c r="I252" i="7"/>
  <c r="N8" i="7"/>
  <c r="P8" i="7"/>
  <c r="E254" i="7"/>
  <c r="N11" i="7"/>
  <c r="P11" i="7"/>
  <c r="D255" i="7"/>
  <c r="H255" i="7"/>
  <c r="M11" i="7"/>
  <c r="O11" i="7"/>
  <c r="M13" i="7"/>
  <c r="O13" i="7"/>
  <c r="E257" i="7"/>
  <c r="I257" i="7"/>
  <c r="G258" i="7"/>
  <c r="K258" i="7"/>
  <c r="N16" i="7"/>
  <c r="P16" i="7"/>
  <c r="D263" i="7"/>
  <c r="N19" i="7"/>
  <c r="P19" i="7"/>
  <c r="H263" i="7"/>
  <c r="M19" i="7"/>
  <c r="O19" i="7"/>
  <c r="M21" i="7"/>
  <c r="E248" i="7"/>
  <c r="I248" i="7"/>
  <c r="I251" i="7"/>
  <c r="N39" i="7"/>
  <c r="P39" i="7"/>
  <c r="O39" i="7"/>
  <c r="I254" i="7"/>
  <c r="N55" i="7"/>
  <c r="P55" i="7"/>
  <c r="N71" i="7"/>
  <c r="P71" i="7"/>
  <c r="M72" i="7"/>
  <c r="N87" i="7"/>
  <c r="P87" i="7"/>
  <c r="N120" i="7"/>
  <c r="P120" i="7"/>
  <c r="E250" i="7"/>
  <c r="D257" i="7"/>
  <c r="J122" i="7"/>
  <c r="J264" i="7"/>
  <c r="M107" i="7"/>
  <c r="O107" i="7"/>
  <c r="J248" i="7"/>
  <c r="F256" i="7"/>
  <c r="D258" i="7"/>
  <c r="G249" i="7"/>
  <c r="K249" i="7"/>
  <c r="E251" i="7"/>
  <c r="G253" i="7"/>
  <c r="K253" i="7"/>
  <c r="E255" i="7"/>
  <c r="G257" i="7"/>
  <c r="K257" i="7"/>
  <c r="M14" i="7"/>
  <c r="O14" i="7"/>
  <c r="E259" i="7"/>
  <c r="I259" i="7"/>
  <c r="G261" i="7"/>
  <c r="K261" i="7"/>
  <c r="E263" i="7"/>
  <c r="I263" i="7"/>
  <c r="G248" i="7"/>
  <c r="N102" i="7"/>
  <c r="P102" i="7"/>
  <c r="N118" i="7"/>
  <c r="P118" i="7"/>
  <c r="D254" i="7"/>
  <c r="D261" i="7"/>
  <c r="H249" i="7"/>
  <c r="N6" i="7"/>
  <c r="P6" i="7"/>
  <c r="J251" i="7"/>
  <c r="G252" i="7"/>
  <c r="K252" i="7"/>
  <c r="H253" i="7"/>
  <c r="J255" i="7"/>
  <c r="G256" i="7"/>
  <c r="K256" i="7"/>
  <c r="H257" i="7"/>
  <c r="E258" i="7"/>
  <c r="J259" i="7"/>
  <c r="G260" i="7"/>
  <c r="K260" i="7"/>
  <c r="H261" i="7"/>
  <c r="E262" i="7"/>
  <c r="M262" i="7"/>
  <c r="O262" i="7"/>
  <c r="N18" i="7"/>
  <c r="P18" i="7"/>
  <c r="J263" i="7"/>
  <c r="G264" i="7"/>
  <c r="D248" i="7"/>
  <c r="N106" i="7"/>
  <c r="P106" i="7"/>
  <c r="D122" i="7"/>
  <c r="N94" i="6"/>
  <c r="P94" i="6"/>
  <c r="N98" i="6"/>
  <c r="P98" i="6"/>
  <c r="N102" i="6"/>
  <c r="P102" i="6"/>
  <c r="N106" i="6"/>
  <c r="N110" i="6"/>
  <c r="P110" i="6"/>
  <c r="N114" i="6"/>
  <c r="P114" i="6"/>
  <c r="N118" i="6"/>
  <c r="P118" i="6"/>
  <c r="K248" i="6"/>
  <c r="K127" i="6"/>
  <c r="K5" i="6"/>
  <c r="M24" i="6"/>
  <c r="M25" i="6"/>
  <c r="M28" i="6"/>
  <c r="M29" i="6"/>
  <c r="O29" i="6"/>
  <c r="M32" i="6"/>
  <c r="M33" i="6"/>
  <c r="M36" i="6"/>
  <c r="M40" i="6"/>
  <c r="O40" i="6"/>
  <c r="M94" i="6"/>
  <c r="M98" i="6"/>
  <c r="M102" i="6"/>
  <c r="O102" i="6"/>
  <c r="M110" i="6"/>
  <c r="O110" i="6"/>
  <c r="M114" i="6"/>
  <c r="M118" i="6"/>
  <c r="N6" i="6"/>
  <c r="P6" i="6"/>
  <c r="N7" i="6"/>
  <c r="P7" i="6"/>
  <c r="N8" i="6"/>
  <c r="P8" i="6"/>
  <c r="N10" i="6"/>
  <c r="P10" i="6"/>
  <c r="N11" i="6"/>
  <c r="P11" i="6"/>
  <c r="N12" i="6"/>
  <c r="P12" i="6"/>
  <c r="N13" i="6"/>
  <c r="P13" i="6"/>
  <c r="N14" i="6"/>
  <c r="P14" i="6"/>
  <c r="N15" i="6"/>
  <c r="P15" i="6"/>
  <c r="N16" i="6"/>
  <c r="P16" i="6"/>
  <c r="N18" i="6"/>
  <c r="P18" i="6"/>
  <c r="N19" i="6"/>
  <c r="N20" i="6"/>
  <c r="P20" i="6"/>
  <c r="N21" i="6"/>
  <c r="N56" i="6"/>
  <c r="O24" i="6"/>
  <c r="O25" i="6"/>
  <c r="O28" i="6"/>
  <c r="O32" i="6"/>
  <c r="O33" i="6"/>
  <c r="O36" i="6"/>
  <c r="O98" i="6"/>
  <c r="O114" i="6"/>
  <c r="M90" i="6"/>
  <c r="N23" i="6"/>
  <c r="P23" i="6"/>
  <c r="N24" i="6"/>
  <c r="P24" i="6"/>
  <c r="N25" i="6"/>
  <c r="P25" i="6"/>
  <c r="N26" i="6"/>
  <c r="P26" i="6"/>
  <c r="N27" i="6"/>
  <c r="P27" i="6"/>
  <c r="N28" i="6"/>
  <c r="P28" i="6"/>
  <c r="N29" i="6"/>
  <c r="P29" i="6"/>
  <c r="N30" i="6"/>
  <c r="P30" i="6"/>
  <c r="N31" i="6"/>
  <c r="P31" i="6"/>
  <c r="N32" i="6"/>
  <c r="P32" i="6"/>
  <c r="N33" i="6"/>
  <c r="P33" i="6"/>
  <c r="N34" i="6"/>
  <c r="P34" i="6"/>
  <c r="N35" i="6"/>
  <c r="P35" i="6"/>
  <c r="N36" i="6"/>
  <c r="P36" i="6"/>
  <c r="N37" i="6"/>
  <c r="P37" i="6"/>
  <c r="N38" i="6"/>
  <c r="N39" i="6"/>
  <c r="N40" i="6"/>
  <c r="P40" i="6"/>
  <c r="N42" i="6"/>
  <c r="P42" i="6"/>
  <c r="N44" i="6"/>
  <c r="P44" i="6"/>
  <c r="N46" i="6"/>
  <c r="P46" i="6"/>
  <c r="N48" i="6"/>
  <c r="P48" i="6"/>
  <c r="N50" i="6"/>
  <c r="P50" i="6"/>
  <c r="N52" i="6"/>
  <c r="P52" i="6"/>
  <c r="N54" i="6"/>
  <c r="P54" i="6"/>
  <c r="N58" i="6"/>
  <c r="P58" i="6"/>
  <c r="N60" i="6"/>
  <c r="P60" i="6"/>
  <c r="N65" i="6"/>
  <c r="P65" i="6"/>
  <c r="N67" i="6"/>
  <c r="P67" i="6"/>
  <c r="M68" i="6"/>
  <c r="O68" i="6"/>
  <c r="M69" i="6"/>
  <c r="O69" i="6"/>
  <c r="M70" i="6"/>
  <c r="M72" i="6"/>
  <c r="M73" i="6"/>
  <c r="M74" i="6"/>
  <c r="O74" i="6"/>
  <c r="M75" i="6"/>
  <c r="O75" i="6"/>
  <c r="M76" i="6"/>
  <c r="O76" i="6"/>
  <c r="M77" i="6"/>
  <c r="M78" i="6"/>
  <c r="O78" i="6"/>
  <c r="M79" i="6"/>
  <c r="M80" i="6"/>
  <c r="O80" i="6"/>
  <c r="M81" i="6"/>
  <c r="O81" i="6"/>
  <c r="M82" i="6"/>
  <c r="O82" i="6"/>
  <c r="M83" i="6"/>
  <c r="O83" i="6"/>
  <c r="M84" i="6"/>
  <c r="O84" i="6"/>
  <c r="M85" i="6"/>
  <c r="M86" i="6"/>
  <c r="O86" i="6"/>
  <c r="M87" i="6"/>
  <c r="O87" i="6"/>
  <c r="M89" i="6"/>
  <c r="M91" i="6"/>
  <c r="O91" i="6"/>
  <c r="N92" i="6"/>
  <c r="P92" i="6"/>
  <c r="M92" i="6"/>
  <c r="O92" i="6"/>
  <c r="N93" i="6"/>
  <c r="P93" i="6"/>
  <c r="M95" i="6"/>
  <c r="O95" i="6"/>
  <c r="M96" i="6"/>
  <c r="O96" i="6"/>
  <c r="N97" i="6"/>
  <c r="P97" i="6"/>
  <c r="M99" i="6"/>
  <c r="N100" i="6"/>
  <c r="P100" i="6"/>
  <c r="M100" i="6"/>
  <c r="O100" i="6"/>
  <c r="N101" i="6"/>
  <c r="P101" i="6"/>
  <c r="M103" i="6"/>
  <c r="O103" i="6"/>
  <c r="M104" i="6"/>
  <c r="O104" i="6"/>
  <c r="N105" i="6"/>
  <c r="P105" i="6"/>
  <c r="N108" i="6"/>
  <c r="P108" i="6"/>
  <c r="M108" i="6"/>
  <c r="O108" i="6"/>
  <c r="N109" i="6"/>
  <c r="P109" i="6"/>
  <c r="M111" i="6"/>
  <c r="O111" i="6"/>
  <c r="M112" i="6"/>
  <c r="O112" i="6"/>
  <c r="N113" i="6"/>
  <c r="P113" i="6"/>
  <c r="M115" i="6"/>
  <c r="O115" i="6"/>
  <c r="N116" i="6"/>
  <c r="P116" i="6"/>
  <c r="M116" i="6"/>
  <c r="O116" i="6"/>
  <c r="N117" i="6"/>
  <c r="P117" i="6"/>
  <c r="M119" i="6"/>
  <c r="O119" i="6"/>
  <c r="M120" i="6"/>
  <c r="O120" i="6"/>
  <c r="N121" i="6"/>
  <c r="G250" i="6"/>
  <c r="K250" i="6"/>
  <c r="I252" i="6"/>
  <c r="D253" i="6"/>
  <c r="N9" i="6"/>
  <c r="P9" i="6"/>
  <c r="G254" i="6"/>
  <c r="K254" i="6"/>
  <c r="I256" i="6"/>
  <c r="G258" i="6"/>
  <c r="K258" i="6"/>
  <c r="I260" i="6"/>
  <c r="D261" i="6"/>
  <c r="N17" i="6"/>
  <c r="P17" i="6"/>
  <c r="G262" i="6"/>
  <c r="K262" i="6"/>
  <c r="I264" i="6"/>
  <c r="I144" i="6"/>
  <c r="I22" i="6"/>
  <c r="I249" i="6"/>
  <c r="M41" i="6"/>
  <c r="O41" i="6"/>
  <c r="M42" i="6"/>
  <c r="O42" i="6"/>
  <c r="M43" i="6"/>
  <c r="O43" i="6"/>
  <c r="H254" i="6"/>
  <c r="M45" i="6"/>
  <c r="O45" i="6"/>
  <c r="M46" i="6"/>
  <c r="O46" i="6"/>
  <c r="M47" i="6"/>
  <c r="O47" i="6"/>
  <c r="M48" i="6"/>
  <c r="O48" i="6"/>
  <c r="M49" i="6"/>
  <c r="O49" i="6"/>
  <c r="M50" i="6"/>
  <c r="O50" i="6"/>
  <c r="M51" i="6"/>
  <c r="O51" i="6"/>
  <c r="H262" i="6"/>
  <c r="M53" i="6"/>
  <c r="M55" i="6"/>
  <c r="M56" i="6"/>
  <c r="M57" i="6"/>
  <c r="O57" i="6"/>
  <c r="M58" i="6"/>
  <c r="O58" i="6"/>
  <c r="M59" i="6"/>
  <c r="O59" i="6"/>
  <c r="M60" i="6"/>
  <c r="O60" i="6"/>
  <c r="M61" i="6"/>
  <c r="O61" i="6"/>
  <c r="M62" i="6"/>
  <c r="O62" i="6"/>
  <c r="M63" i="6"/>
  <c r="O63" i="6"/>
  <c r="M64" i="6"/>
  <c r="O64" i="6"/>
  <c r="M65" i="6"/>
  <c r="O65" i="6"/>
  <c r="M66" i="6"/>
  <c r="O66" i="6"/>
  <c r="M67" i="6"/>
  <c r="O67" i="6"/>
  <c r="M97" i="6"/>
  <c r="O97" i="6"/>
  <c r="D122" i="6"/>
  <c r="D264" i="6"/>
  <c r="D22" i="6"/>
  <c r="G122" i="6"/>
  <c r="M113" i="6"/>
  <c r="O113" i="6"/>
  <c r="M121" i="6"/>
  <c r="I250" i="6"/>
  <c r="G252" i="6"/>
  <c r="K252" i="6"/>
  <c r="I254" i="6"/>
  <c r="I258" i="6"/>
  <c r="G260" i="6"/>
  <c r="K260" i="6"/>
  <c r="I262" i="6"/>
  <c r="M26" i="6"/>
  <c r="O26" i="6"/>
  <c r="M30" i="6"/>
  <c r="O30" i="6"/>
  <c r="M34" i="6"/>
  <c r="O34" i="6"/>
  <c r="M38" i="6"/>
  <c r="M93" i="6"/>
  <c r="O93" i="6"/>
  <c r="M101" i="6"/>
  <c r="O101" i="6"/>
  <c r="F122" i="6"/>
  <c r="J122" i="6"/>
  <c r="J264" i="6"/>
  <c r="J144" i="6"/>
  <c r="J22" i="6"/>
  <c r="M109" i="6"/>
  <c r="O109" i="6"/>
  <c r="M117" i="6"/>
  <c r="O117" i="6"/>
  <c r="G253" i="6"/>
  <c r="K253" i="6"/>
  <c r="G257" i="6"/>
  <c r="K257" i="6"/>
  <c r="I259" i="6"/>
  <c r="G261" i="6"/>
  <c r="K261" i="6"/>
  <c r="I263" i="6"/>
  <c r="G248" i="6"/>
  <c r="G5" i="6"/>
  <c r="M23" i="6"/>
  <c r="O23" i="6"/>
  <c r="M27" i="6"/>
  <c r="O27" i="6"/>
  <c r="M31" i="6"/>
  <c r="O31" i="6"/>
  <c r="M35" i="6"/>
  <c r="O35" i="6"/>
  <c r="M39" i="6"/>
  <c r="N96" i="6"/>
  <c r="P96" i="6"/>
  <c r="N104" i="6"/>
  <c r="P104" i="6"/>
  <c r="N112" i="6"/>
  <c r="P112" i="6"/>
  <c r="O118" i="6"/>
  <c r="N120" i="6"/>
  <c r="P120" i="6"/>
  <c r="M16" i="6"/>
  <c r="O16" i="6"/>
  <c r="E260" i="6"/>
  <c r="M20" i="6"/>
  <c r="O20" i="6"/>
  <c r="E264" i="6"/>
  <c r="E144" i="6"/>
  <c r="E22" i="6"/>
  <c r="E251" i="6"/>
  <c r="M7" i="6"/>
  <c r="O7" i="6"/>
  <c r="I251" i="6"/>
  <c r="E253" i="6"/>
  <c r="M9" i="6"/>
  <c r="O9" i="6"/>
  <c r="I253" i="6"/>
  <c r="E255" i="6"/>
  <c r="M11" i="6"/>
  <c r="O11" i="6"/>
  <c r="I255" i="6"/>
  <c r="E257" i="6"/>
  <c r="M13" i="6"/>
  <c r="O13" i="6"/>
  <c r="E261" i="6"/>
  <c r="M17" i="6"/>
  <c r="O17" i="6"/>
  <c r="M21" i="6"/>
  <c r="E248" i="6"/>
  <c r="E5" i="6"/>
  <c r="E249" i="6"/>
  <c r="E258" i="6"/>
  <c r="M14" i="6"/>
  <c r="O14" i="6"/>
  <c r="E262" i="6"/>
  <c r="M18" i="6"/>
  <c r="O18" i="6"/>
  <c r="E250" i="6"/>
  <c r="M6" i="6"/>
  <c r="O6" i="6"/>
  <c r="E252" i="6"/>
  <c r="M8" i="6"/>
  <c r="O8" i="6"/>
  <c r="E254" i="6"/>
  <c r="M10" i="6"/>
  <c r="O10" i="6"/>
  <c r="M12" i="6"/>
  <c r="O12" i="6"/>
  <c r="E256" i="6"/>
  <c r="E259" i="6"/>
  <c r="M15" i="6"/>
  <c r="O15" i="6"/>
  <c r="E263" i="6"/>
  <c r="M19" i="6"/>
  <c r="M44" i="6"/>
  <c r="O44" i="6"/>
  <c r="M52" i="6"/>
  <c r="O52" i="6"/>
  <c r="F250" i="6"/>
  <c r="J250" i="6"/>
  <c r="F251" i="6"/>
  <c r="J251" i="6"/>
  <c r="F252" i="6"/>
  <c r="J252" i="6"/>
  <c r="F253" i="6"/>
  <c r="J253" i="6"/>
  <c r="F254" i="6"/>
  <c r="J254" i="6"/>
  <c r="F255" i="6"/>
  <c r="J255" i="6"/>
  <c r="F256" i="6"/>
  <c r="J256" i="6"/>
  <c r="F257" i="6"/>
  <c r="J257" i="6"/>
  <c r="F258" i="6"/>
  <c r="J258" i="6"/>
  <c r="F259" i="6"/>
  <c r="J259" i="6"/>
  <c r="F260" i="6"/>
  <c r="J260" i="6"/>
  <c r="F261" i="6"/>
  <c r="J261" i="6"/>
  <c r="F262" i="6"/>
  <c r="J262" i="6"/>
  <c r="F263" i="6"/>
  <c r="J263" i="6"/>
  <c r="F264" i="6"/>
  <c r="F144" i="6"/>
  <c r="F22" i="6"/>
  <c r="F248" i="6"/>
  <c r="F5" i="6"/>
  <c r="J248" i="6"/>
  <c r="J5" i="6"/>
  <c r="N63" i="6"/>
  <c r="P63" i="6"/>
  <c r="O79" i="6"/>
  <c r="H122" i="6"/>
  <c r="G264" i="6"/>
  <c r="G144" i="6"/>
  <c r="G22" i="6"/>
  <c r="N41" i="6"/>
  <c r="P41" i="6"/>
  <c r="N43" i="6"/>
  <c r="P43" i="6"/>
  <c r="N45" i="6"/>
  <c r="P45" i="6"/>
  <c r="N47" i="6"/>
  <c r="P47" i="6"/>
  <c r="N49" i="6"/>
  <c r="P49" i="6"/>
  <c r="N51" i="6"/>
  <c r="P51" i="6"/>
  <c r="N53" i="6"/>
  <c r="N55" i="6"/>
  <c r="N57" i="6"/>
  <c r="P57" i="6"/>
  <c r="N59" i="6"/>
  <c r="P59" i="6"/>
  <c r="N61" i="6"/>
  <c r="P61" i="6"/>
  <c r="N69" i="6"/>
  <c r="P69" i="6"/>
  <c r="D257" i="6"/>
  <c r="D250" i="6"/>
  <c r="D251" i="6"/>
  <c r="H251" i="6"/>
  <c r="D252" i="6"/>
  <c r="H252" i="6"/>
  <c r="H253" i="6"/>
  <c r="D254" i="6"/>
  <c r="D255" i="6"/>
  <c r="H255" i="6"/>
  <c r="D256" i="6"/>
  <c r="H256" i="6"/>
  <c r="H257" i="6"/>
  <c r="D258" i="6"/>
  <c r="D259" i="6"/>
  <c r="H259" i="6"/>
  <c r="D260" i="6"/>
  <c r="H260" i="6"/>
  <c r="H261" i="6"/>
  <c r="D262" i="6"/>
  <c r="D263" i="6"/>
  <c r="H263" i="6"/>
  <c r="H264" i="6"/>
  <c r="H144" i="6"/>
  <c r="H22" i="6"/>
  <c r="D248" i="6"/>
  <c r="D5" i="6"/>
  <c r="H248" i="6"/>
  <c r="H5" i="6"/>
  <c r="O77" i="6"/>
  <c r="O85" i="6"/>
  <c r="O99" i="6"/>
  <c r="N64" i="6"/>
  <c r="P64" i="6"/>
  <c r="N68" i="6"/>
  <c r="P68" i="6"/>
  <c r="N71" i="6"/>
  <c r="P71" i="6"/>
  <c r="N73" i="6"/>
  <c r="N75" i="6"/>
  <c r="P75" i="6"/>
  <c r="N77" i="6"/>
  <c r="P77" i="6"/>
  <c r="N79" i="6"/>
  <c r="P79" i="6"/>
  <c r="N81" i="6"/>
  <c r="P81" i="6"/>
  <c r="N83" i="6"/>
  <c r="P83" i="6"/>
  <c r="N85" i="6"/>
  <c r="P85" i="6"/>
  <c r="N87" i="6"/>
  <c r="P87" i="6"/>
  <c r="N89" i="6"/>
  <c r="N91" i="6"/>
  <c r="P91" i="6"/>
  <c r="N99" i="6"/>
  <c r="P99" i="6"/>
  <c r="N107" i="6"/>
  <c r="M107" i="6"/>
  <c r="N115" i="6"/>
  <c r="P115" i="6"/>
  <c r="N62" i="6"/>
  <c r="P62" i="6"/>
  <c r="N66" i="6"/>
  <c r="P66" i="6"/>
  <c r="N70" i="6"/>
  <c r="N72" i="6"/>
  <c r="N74" i="6"/>
  <c r="P74" i="6"/>
  <c r="N76" i="6"/>
  <c r="P76" i="6"/>
  <c r="N78" i="6"/>
  <c r="P78" i="6"/>
  <c r="N80" i="6"/>
  <c r="P80" i="6"/>
  <c r="N82" i="6"/>
  <c r="P82" i="6"/>
  <c r="N84" i="6"/>
  <c r="P84" i="6"/>
  <c r="N86" i="6"/>
  <c r="P86" i="6"/>
  <c r="N88" i="6"/>
  <c r="P88" i="6"/>
  <c r="N90" i="6"/>
  <c r="O94" i="6"/>
  <c r="N95" i="6"/>
  <c r="P95" i="6"/>
  <c r="N103" i="6"/>
  <c r="P103" i="6"/>
  <c r="K122" i="6"/>
  <c r="K264" i="6"/>
  <c r="K144" i="6"/>
  <c r="K22" i="6"/>
  <c r="K249" i="6"/>
  <c r="N111" i="6"/>
  <c r="P111" i="6"/>
  <c r="N119" i="6"/>
  <c r="P119" i="6"/>
  <c r="M106" i="6"/>
  <c r="M11" i="5"/>
  <c r="O11" i="5"/>
  <c r="N14" i="5"/>
  <c r="P14" i="5"/>
  <c r="N22" i="5"/>
  <c r="P22" i="5"/>
  <c r="M23" i="5"/>
  <c r="O23" i="5"/>
  <c r="N24" i="5"/>
  <c r="P24" i="5"/>
  <c r="M24" i="5"/>
  <c r="O24" i="5"/>
  <c r="M25" i="5"/>
  <c r="O25" i="5"/>
  <c r="N27" i="5"/>
  <c r="P27" i="5"/>
  <c r="M27" i="5"/>
  <c r="O27" i="5"/>
  <c r="N28" i="5"/>
  <c r="P28" i="5"/>
  <c r="N29" i="5"/>
  <c r="P29" i="5"/>
  <c r="M29" i="5"/>
  <c r="O29" i="5"/>
  <c r="N30" i="5"/>
  <c r="P30" i="5"/>
  <c r="M31" i="5"/>
  <c r="M32" i="5"/>
  <c r="M33" i="5"/>
  <c r="O33" i="5"/>
  <c r="M35" i="5"/>
  <c r="M36" i="5"/>
  <c r="M39" i="5"/>
  <c r="O39" i="5"/>
  <c r="M40" i="5"/>
  <c r="O40" i="5"/>
  <c r="M41" i="5"/>
  <c r="M43" i="5"/>
  <c r="M44" i="5"/>
  <c r="O44" i="5"/>
  <c r="M45" i="5"/>
  <c r="O45" i="5"/>
  <c r="N46" i="5"/>
  <c r="P46" i="5"/>
  <c r="N56" i="5"/>
  <c r="P56" i="5"/>
  <c r="M56" i="5"/>
  <c r="O56" i="5"/>
  <c r="N57" i="5"/>
  <c r="P57" i="5"/>
  <c r="M58" i="5"/>
  <c r="N59" i="5"/>
  <c r="P59" i="5"/>
  <c r="M60" i="5"/>
  <c r="O60" i="5"/>
  <c r="M61" i="5"/>
  <c r="O61" i="5"/>
  <c r="M62" i="5"/>
  <c r="M64" i="5"/>
  <c r="M65" i="5"/>
  <c r="O65" i="5"/>
  <c r="M66" i="5"/>
  <c r="O66" i="5"/>
  <c r="N72" i="5"/>
  <c r="P72" i="5"/>
  <c r="M72" i="5"/>
  <c r="O72" i="5"/>
  <c r="N73" i="5"/>
  <c r="P73" i="5"/>
  <c r="M73" i="5"/>
  <c r="O73" i="5"/>
  <c r="N74" i="5"/>
  <c r="P74" i="5"/>
  <c r="M75" i="5"/>
  <c r="O75" i="5"/>
  <c r="M76" i="5"/>
  <c r="N77" i="5"/>
  <c r="P77" i="5"/>
  <c r="M79" i="5"/>
  <c r="M80" i="5"/>
  <c r="M81" i="5"/>
  <c r="O81" i="5"/>
  <c r="N84" i="5"/>
  <c r="P84" i="5"/>
  <c r="N85" i="5"/>
  <c r="P85" i="5"/>
  <c r="N86" i="5"/>
  <c r="P86" i="5"/>
  <c r="M87" i="5"/>
  <c r="O87" i="5"/>
  <c r="N88" i="5"/>
  <c r="P88" i="5"/>
  <c r="M89" i="5"/>
  <c r="N90" i="5"/>
  <c r="P90" i="5"/>
  <c r="M91" i="5"/>
  <c r="N97" i="5"/>
  <c r="P97" i="5"/>
  <c r="M97" i="5"/>
  <c r="O97" i="5"/>
  <c r="N98" i="5"/>
  <c r="P98" i="5"/>
  <c r="M98" i="5"/>
  <c r="O98" i="5"/>
  <c r="N99" i="5"/>
  <c r="P99" i="5"/>
  <c r="M99" i="5"/>
  <c r="O99" i="5"/>
  <c r="N101" i="5"/>
  <c r="P101" i="5"/>
  <c r="M101" i="5"/>
  <c r="O101" i="5"/>
  <c r="N102" i="5"/>
  <c r="P102" i="5"/>
  <c r="N103" i="5"/>
  <c r="P103" i="5"/>
  <c r="N104" i="5"/>
  <c r="P104" i="5"/>
  <c r="N108" i="5"/>
  <c r="P108" i="5"/>
  <c r="M109" i="5"/>
  <c r="O109" i="5"/>
  <c r="N110" i="5"/>
  <c r="P110" i="5"/>
  <c r="N111" i="5"/>
  <c r="P111" i="5"/>
  <c r="M113" i="5"/>
  <c r="M114" i="5"/>
  <c r="O114" i="5"/>
  <c r="N117" i="5"/>
  <c r="P117" i="5"/>
  <c r="M117" i="5"/>
  <c r="O117" i="5"/>
  <c r="N118" i="5"/>
  <c r="P118" i="5"/>
  <c r="M119" i="5"/>
  <c r="N120" i="5"/>
  <c r="P120" i="5"/>
  <c r="M121" i="5"/>
  <c r="D252" i="5"/>
  <c r="H255" i="5"/>
  <c r="M22" i="5"/>
  <c r="O22" i="5"/>
  <c r="M50" i="5"/>
  <c r="O50" i="5"/>
  <c r="M51" i="5"/>
  <c r="O51" i="5"/>
  <c r="M55" i="5"/>
  <c r="O55" i="5"/>
  <c r="M70" i="5"/>
  <c r="O70" i="5"/>
  <c r="M84" i="5"/>
  <c r="O84" i="5"/>
  <c r="M86" i="5"/>
  <c r="O86" i="5"/>
  <c r="M95" i="5"/>
  <c r="O95" i="5"/>
  <c r="M96" i="5"/>
  <c r="O96" i="5"/>
  <c r="M108" i="5"/>
  <c r="O108" i="5"/>
  <c r="M116" i="5"/>
  <c r="O116" i="5"/>
  <c r="N42" i="5"/>
  <c r="P42" i="5"/>
  <c r="N50" i="5"/>
  <c r="P50" i="5"/>
  <c r="N51" i="5"/>
  <c r="P51" i="5"/>
  <c r="N55" i="5"/>
  <c r="P55" i="5"/>
  <c r="N63" i="5"/>
  <c r="P63" i="5"/>
  <c r="N78" i="5"/>
  <c r="P78" i="5"/>
  <c r="N82" i="5"/>
  <c r="P82" i="5"/>
  <c r="N95" i="5"/>
  <c r="P95" i="5"/>
  <c r="N112" i="5"/>
  <c r="P112" i="5"/>
  <c r="N116" i="5"/>
  <c r="P116" i="5"/>
  <c r="N38" i="5"/>
  <c r="P38" i="5"/>
  <c r="G248" i="5"/>
  <c r="K248" i="5"/>
  <c r="G250" i="5"/>
  <c r="K250" i="5"/>
  <c r="M57" i="5"/>
  <c r="O57" i="5"/>
  <c r="N58" i="5"/>
  <c r="P58" i="5"/>
  <c r="O58" i="5"/>
  <c r="M110" i="5"/>
  <c r="O110" i="5"/>
  <c r="N6" i="5"/>
  <c r="P6" i="5"/>
  <c r="N8" i="5"/>
  <c r="P8" i="5"/>
  <c r="D253" i="5"/>
  <c r="H253" i="5"/>
  <c r="N11" i="5"/>
  <c r="P11" i="5"/>
  <c r="H256" i="5"/>
  <c r="D257" i="5"/>
  <c r="H257" i="5"/>
  <c r="G259" i="5"/>
  <c r="K259" i="5"/>
  <c r="G260" i="5"/>
  <c r="K260" i="5"/>
  <c r="G261" i="5"/>
  <c r="K261" i="5"/>
  <c r="G262" i="5"/>
  <c r="K262" i="5"/>
  <c r="G263" i="5"/>
  <c r="K263" i="5"/>
  <c r="M85" i="5"/>
  <c r="O85" i="5"/>
  <c r="J255" i="5"/>
  <c r="E261" i="5"/>
  <c r="I261" i="5"/>
  <c r="I262" i="5"/>
  <c r="E263" i="5"/>
  <c r="E251" i="5"/>
  <c r="M26" i="5"/>
  <c r="O26" i="5"/>
  <c r="M30" i="5"/>
  <c r="O30" i="5"/>
  <c r="O31" i="5"/>
  <c r="N32" i="5"/>
  <c r="P32" i="5"/>
  <c r="O32" i="5"/>
  <c r="N33" i="5"/>
  <c r="P33" i="5"/>
  <c r="N35" i="5"/>
  <c r="P35" i="5"/>
  <c r="O35" i="5"/>
  <c r="N36" i="5"/>
  <c r="P36" i="5"/>
  <c r="O36" i="5"/>
  <c r="N37" i="5"/>
  <c r="P37" i="5"/>
  <c r="M59" i="5"/>
  <c r="O59" i="5"/>
  <c r="N61" i="5"/>
  <c r="P61" i="5"/>
  <c r="N62" i="5"/>
  <c r="P62" i="5"/>
  <c r="N67" i="5"/>
  <c r="P67" i="5"/>
  <c r="N70" i="5"/>
  <c r="P70" i="5"/>
  <c r="N92" i="5"/>
  <c r="P92" i="5"/>
  <c r="N96" i="5"/>
  <c r="P96" i="5"/>
  <c r="N115" i="5"/>
  <c r="P115" i="5"/>
  <c r="G251" i="5"/>
  <c r="K251" i="5"/>
  <c r="G252" i="5"/>
  <c r="K252" i="5"/>
  <c r="G253" i="5"/>
  <c r="K253" i="5"/>
  <c r="G254" i="5"/>
  <c r="K254" i="5"/>
  <c r="G255" i="5"/>
  <c r="K255" i="5"/>
  <c r="G256" i="5"/>
  <c r="K256" i="5"/>
  <c r="G257" i="5"/>
  <c r="K257" i="5"/>
  <c r="G258" i="5"/>
  <c r="K258" i="5"/>
  <c r="F259" i="5"/>
  <c r="J259" i="5"/>
  <c r="F262" i="5"/>
  <c r="J262" i="5"/>
  <c r="F263" i="5"/>
  <c r="J263" i="5"/>
  <c r="J250" i="5"/>
  <c r="N26" i="5"/>
  <c r="P26" i="5"/>
  <c r="J253" i="5"/>
  <c r="M34" i="5"/>
  <c r="O34" i="5"/>
  <c r="M38" i="5"/>
  <c r="O38" i="5"/>
  <c r="N40" i="5"/>
  <c r="P40" i="5"/>
  <c r="N41" i="5"/>
  <c r="P41" i="5"/>
  <c r="O41" i="5"/>
  <c r="N43" i="5"/>
  <c r="P43" i="5"/>
  <c r="O43" i="5"/>
  <c r="N44" i="5"/>
  <c r="P44" i="5"/>
  <c r="N45" i="5"/>
  <c r="P45" i="5"/>
  <c r="M74" i="5"/>
  <c r="O74" i="5"/>
  <c r="N76" i="5"/>
  <c r="P76" i="5"/>
  <c r="O76" i="5"/>
  <c r="M100" i="5"/>
  <c r="O100" i="5"/>
  <c r="M102" i="5"/>
  <c r="O102" i="5"/>
  <c r="M118" i="5"/>
  <c r="O118" i="5"/>
  <c r="N119" i="5"/>
  <c r="P119" i="5"/>
  <c r="O119" i="5"/>
  <c r="O62" i="5"/>
  <c r="N64" i="5"/>
  <c r="P64" i="5"/>
  <c r="O64" i="5"/>
  <c r="N65" i="5"/>
  <c r="P65" i="5"/>
  <c r="N66" i="5"/>
  <c r="P66" i="5"/>
  <c r="M77" i="5"/>
  <c r="O77" i="5"/>
  <c r="N79" i="5"/>
  <c r="P79" i="5"/>
  <c r="O79" i="5"/>
  <c r="N80" i="5"/>
  <c r="P80" i="5"/>
  <c r="O80" i="5"/>
  <c r="N81" i="5"/>
  <c r="P81" i="5"/>
  <c r="M90" i="5"/>
  <c r="O90" i="5"/>
  <c r="O91" i="5"/>
  <c r="N100" i="5"/>
  <c r="P100" i="5"/>
  <c r="M103" i="5"/>
  <c r="O103" i="5"/>
  <c r="G122" i="5"/>
  <c r="G264" i="5"/>
  <c r="K122" i="5"/>
  <c r="K264" i="5"/>
  <c r="M111" i="5"/>
  <c r="O111" i="5"/>
  <c r="N113" i="5"/>
  <c r="P113" i="5"/>
  <c r="O113" i="5"/>
  <c r="N114" i="5"/>
  <c r="P114" i="5"/>
  <c r="M120" i="5"/>
  <c r="O120" i="5"/>
  <c r="O121" i="5"/>
  <c r="J249" i="5"/>
  <c r="F250" i="5"/>
  <c r="E253" i="5"/>
  <c r="I253" i="5"/>
  <c r="I254" i="5"/>
  <c r="I258" i="5"/>
  <c r="N16" i="5"/>
  <c r="P16" i="5"/>
  <c r="D261" i="5"/>
  <c r="H261" i="5"/>
  <c r="M261" i="5"/>
  <c r="O261" i="5"/>
  <c r="N19" i="5"/>
  <c r="P19" i="5"/>
  <c r="N21" i="5"/>
  <c r="P21" i="5"/>
  <c r="M21" i="5"/>
  <c r="O21" i="5"/>
  <c r="F258" i="5"/>
  <c r="N34" i="5"/>
  <c r="P34" i="5"/>
  <c r="J261" i="5"/>
  <c r="M42" i="5"/>
  <c r="O42" i="5"/>
  <c r="M46" i="5"/>
  <c r="O46" i="5"/>
  <c r="M47" i="5"/>
  <c r="O47" i="5"/>
  <c r="N48" i="5"/>
  <c r="P48" i="5"/>
  <c r="M48" i="5"/>
  <c r="O48" i="5"/>
  <c r="N49" i="5"/>
  <c r="P49" i="5"/>
  <c r="M49" i="5"/>
  <c r="O49" i="5"/>
  <c r="N52" i="5"/>
  <c r="P52" i="5"/>
  <c r="M52" i="5"/>
  <c r="O52" i="5"/>
  <c r="N53" i="5"/>
  <c r="P53" i="5"/>
  <c r="M53" i="5"/>
  <c r="O53" i="5"/>
  <c r="N54" i="5"/>
  <c r="P54" i="5"/>
  <c r="M63" i="5"/>
  <c r="O63" i="5"/>
  <c r="M67" i="5"/>
  <c r="O67" i="5"/>
  <c r="M68" i="5"/>
  <c r="O68" i="5"/>
  <c r="N69" i="5"/>
  <c r="P69" i="5"/>
  <c r="M69" i="5"/>
  <c r="O69" i="5"/>
  <c r="M78" i="5"/>
  <c r="O78" i="5"/>
  <c r="M82" i="5"/>
  <c r="O82" i="5"/>
  <c r="N83" i="5"/>
  <c r="P83" i="5"/>
  <c r="M83" i="5"/>
  <c r="O83" i="5"/>
  <c r="M92" i="5"/>
  <c r="O92" i="5"/>
  <c r="M93" i="5"/>
  <c r="O93" i="5"/>
  <c r="N94" i="5"/>
  <c r="P94" i="5"/>
  <c r="M94" i="5"/>
  <c r="O94" i="5"/>
  <c r="M104" i="5"/>
  <c r="O104" i="5"/>
  <c r="H122" i="5"/>
  <c r="H264" i="5"/>
  <c r="M107" i="5"/>
  <c r="O107" i="5"/>
  <c r="M112" i="5"/>
  <c r="O112" i="5"/>
  <c r="M115" i="5"/>
  <c r="O115" i="5"/>
  <c r="M9" i="5"/>
  <c r="O9" i="5"/>
  <c r="M17" i="5"/>
  <c r="O17" i="5"/>
  <c r="D122" i="5"/>
  <c r="N106" i="5"/>
  <c r="P106" i="5"/>
  <c r="M106" i="5"/>
  <c r="D260" i="5"/>
  <c r="D248" i="5"/>
  <c r="N4" i="5"/>
  <c r="H248" i="5"/>
  <c r="M4" i="5"/>
  <c r="E250" i="5"/>
  <c r="M6" i="5"/>
  <c r="O6" i="5"/>
  <c r="N9" i="5"/>
  <c r="P9" i="5"/>
  <c r="D256" i="5"/>
  <c r="N12" i="5"/>
  <c r="P12" i="5"/>
  <c r="M12" i="5"/>
  <c r="O12" i="5"/>
  <c r="E258" i="5"/>
  <c r="M14" i="5"/>
  <c r="O14" i="5"/>
  <c r="N17" i="5"/>
  <c r="P17" i="5"/>
  <c r="N20" i="5"/>
  <c r="P20" i="5"/>
  <c r="M20" i="5"/>
  <c r="O20" i="5"/>
  <c r="N25" i="5"/>
  <c r="P25" i="5"/>
  <c r="M28" i="5"/>
  <c r="O28" i="5"/>
  <c r="D255" i="5"/>
  <c r="E248" i="5"/>
  <c r="D249" i="5"/>
  <c r="H249" i="5"/>
  <c r="M5" i="5"/>
  <c r="O5" i="5"/>
  <c r="H251" i="5"/>
  <c r="N10" i="5"/>
  <c r="P10" i="5"/>
  <c r="M13" i="5"/>
  <c r="O13" i="5"/>
  <c r="J258" i="5"/>
  <c r="N15" i="5"/>
  <c r="P15" i="5"/>
  <c r="N18" i="5"/>
  <c r="P18" i="5"/>
  <c r="N23" i="5"/>
  <c r="P23" i="5"/>
  <c r="N31" i="5"/>
  <c r="P31" i="5"/>
  <c r="N39" i="5"/>
  <c r="P39" i="5"/>
  <c r="N47" i="5"/>
  <c r="P47" i="5"/>
  <c r="F248" i="5"/>
  <c r="E249" i="5"/>
  <c r="I249" i="5"/>
  <c r="N5" i="5"/>
  <c r="P5" i="5"/>
  <c r="H252" i="5"/>
  <c r="M8" i="5"/>
  <c r="O8" i="5"/>
  <c r="E254" i="5"/>
  <c r="M10" i="5"/>
  <c r="O10" i="5"/>
  <c r="E257" i="5"/>
  <c r="I257" i="5"/>
  <c r="N13" i="5"/>
  <c r="P13" i="5"/>
  <c r="E259" i="5"/>
  <c r="H260" i="5"/>
  <c r="M16" i="5"/>
  <c r="O16" i="5"/>
  <c r="M18" i="5"/>
  <c r="O18" i="5"/>
  <c r="E262" i="5"/>
  <c r="J122" i="5"/>
  <c r="J264" i="5"/>
  <c r="E122" i="5"/>
  <c r="D263" i="5"/>
  <c r="I248" i="5"/>
  <c r="F249" i="5"/>
  <c r="D251" i="5"/>
  <c r="M7" i="5"/>
  <c r="O7" i="5"/>
  <c r="E252" i="5"/>
  <c r="I252" i="5"/>
  <c r="F253" i="5"/>
  <c r="E256" i="5"/>
  <c r="I256" i="5"/>
  <c r="F257" i="5"/>
  <c r="J257" i="5"/>
  <c r="H259" i="5"/>
  <c r="M15" i="5"/>
  <c r="O15" i="5"/>
  <c r="E260" i="5"/>
  <c r="I260" i="5"/>
  <c r="F261" i="5"/>
  <c r="H263" i="5"/>
  <c r="M19" i="5"/>
  <c r="O19" i="5"/>
  <c r="E264" i="5"/>
  <c r="N60" i="5"/>
  <c r="P60" i="5"/>
  <c r="N68" i="5"/>
  <c r="P68" i="5"/>
  <c r="N89" i="5"/>
  <c r="P89" i="5"/>
  <c r="O89" i="5"/>
  <c r="I122" i="5"/>
  <c r="I264" i="5"/>
  <c r="D259" i="5"/>
  <c r="J248" i="5"/>
  <c r="D250" i="5"/>
  <c r="H250" i="5"/>
  <c r="I251" i="5"/>
  <c r="N7" i="5"/>
  <c r="P7" i="5"/>
  <c r="F252" i="5"/>
  <c r="J252" i="5"/>
  <c r="D254" i="5"/>
  <c r="H254" i="5"/>
  <c r="E255" i="5"/>
  <c r="I255" i="5"/>
  <c r="F256" i="5"/>
  <c r="J256" i="5"/>
  <c r="D258" i="5"/>
  <c r="H258" i="5"/>
  <c r="I259" i="5"/>
  <c r="F260" i="5"/>
  <c r="J260" i="5"/>
  <c r="D262" i="5"/>
  <c r="H262" i="5"/>
  <c r="I263" i="5"/>
  <c r="N71" i="5"/>
  <c r="P71" i="5"/>
  <c r="N87" i="5"/>
  <c r="P87" i="5"/>
  <c r="F122" i="5"/>
  <c r="F264" i="5"/>
  <c r="N107" i="5"/>
  <c r="P107" i="5"/>
  <c r="N121" i="5"/>
  <c r="P121" i="5"/>
  <c r="N75" i="5"/>
  <c r="P75" i="5"/>
  <c r="N91" i="5"/>
  <c r="P91" i="5"/>
  <c r="N105" i="5"/>
  <c r="P105" i="5"/>
  <c r="N93" i="5"/>
  <c r="P93" i="5"/>
  <c r="N109" i="5"/>
  <c r="P109" i="5"/>
  <c r="N16" i="2"/>
  <c r="N10" i="2"/>
  <c r="N18" i="2"/>
  <c r="N121" i="4"/>
  <c r="P121" i="4"/>
  <c r="E256" i="4"/>
  <c r="M30" i="4"/>
  <c r="E260" i="4"/>
  <c r="I261" i="4"/>
  <c r="M40" i="4"/>
  <c r="O40" i="4"/>
  <c r="M49" i="4"/>
  <c r="M50" i="4"/>
  <c r="O50" i="4"/>
  <c r="M53" i="4"/>
  <c r="O53" i="4"/>
  <c r="M56" i="4"/>
  <c r="O56" i="4"/>
  <c r="M61" i="4"/>
  <c r="O61" i="4"/>
  <c r="M70" i="4"/>
  <c r="O70" i="4"/>
  <c r="M77" i="4"/>
  <c r="O77" i="4"/>
  <c r="M83" i="4"/>
  <c r="M85" i="4"/>
  <c r="O85" i="4"/>
  <c r="M91" i="4"/>
  <c r="M92" i="4"/>
  <c r="M94" i="4"/>
  <c r="O94" i="4"/>
  <c r="M97" i="4"/>
  <c r="M103" i="4"/>
  <c r="M111" i="4"/>
  <c r="O111" i="4"/>
  <c r="M113" i="4"/>
  <c r="O113" i="4"/>
  <c r="M119" i="4"/>
  <c r="O119" i="4"/>
  <c r="M121" i="4"/>
  <c r="O121" i="4"/>
  <c r="N49" i="4"/>
  <c r="P49" i="4"/>
  <c r="N73" i="4"/>
  <c r="P73" i="4"/>
  <c r="N89" i="4"/>
  <c r="P89" i="4"/>
  <c r="N97" i="4"/>
  <c r="P97" i="4"/>
  <c r="N107" i="4"/>
  <c r="P107" i="4"/>
  <c r="N115" i="4"/>
  <c r="P115" i="4"/>
  <c r="I249" i="4"/>
  <c r="M41" i="4"/>
  <c r="O41" i="4"/>
  <c r="M44" i="4"/>
  <c r="O44" i="4"/>
  <c r="N46" i="4"/>
  <c r="P46" i="4"/>
  <c r="O46" i="4"/>
  <c r="N47" i="4"/>
  <c r="P47" i="4"/>
  <c r="O47" i="4"/>
  <c r="M79" i="4"/>
  <c r="O79" i="4"/>
  <c r="N80" i="4"/>
  <c r="P80" i="4"/>
  <c r="N81" i="4"/>
  <c r="P81" i="4"/>
  <c r="N109" i="4"/>
  <c r="P109" i="4"/>
  <c r="D251" i="4"/>
  <c r="H251" i="4"/>
  <c r="D253" i="4"/>
  <c r="G256" i="4"/>
  <c r="K256" i="4"/>
  <c r="G258" i="4"/>
  <c r="K258" i="4"/>
  <c r="G259" i="4"/>
  <c r="K259" i="4"/>
  <c r="F261" i="4"/>
  <c r="J261" i="4"/>
  <c r="N261" i="4"/>
  <c r="P261" i="4"/>
  <c r="N52" i="4"/>
  <c r="P52" i="4"/>
  <c r="N85" i="4"/>
  <c r="P85" i="4"/>
  <c r="E248" i="4"/>
  <c r="M4" i="4"/>
  <c r="O4" i="4"/>
  <c r="E252" i="4"/>
  <c r="I253" i="4"/>
  <c r="D255" i="4"/>
  <c r="H255" i="4"/>
  <c r="D257" i="4"/>
  <c r="D258" i="4"/>
  <c r="H258" i="4"/>
  <c r="M15" i="4"/>
  <c r="O15" i="4"/>
  <c r="G261" i="4"/>
  <c r="K261" i="4"/>
  <c r="G263" i="4"/>
  <c r="K263" i="4"/>
  <c r="M87" i="4"/>
  <c r="O87" i="4"/>
  <c r="N88" i="4"/>
  <c r="P88" i="4"/>
  <c r="N93" i="4"/>
  <c r="P93" i="4"/>
  <c r="N90" i="4"/>
  <c r="P90" i="4"/>
  <c r="O90" i="4"/>
  <c r="N91" i="4"/>
  <c r="P91" i="4"/>
  <c r="N108" i="4"/>
  <c r="P108" i="4"/>
  <c r="O108" i="4"/>
  <c r="F248" i="4"/>
  <c r="J248" i="4"/>
  <c r="F252" i="4"/>
  <c r="J252" i="4"/>
  <c r="I257" i="4"/>
  <c r="D262" i="4"/>
  <c r="H262" i="4"/>
  <c r="D263" i="4"/>
  <c r="H263" i="4"/>
  <c r="O20" i="4"/>
  <c r="N51" i="4"/>
  <c r="P51" i="4"/>
  <c r="N57" i="4"/>
  <c r="P57" i="4"/>
  <c r="N72" i="4"/>
  <c r="P72" i="4"/>
  <c r="N74" i="4"/>
  <c r="P74" i="4"/>
  <c r="O74" i="4"/>
  <c r="N75" i="4"/>
  <c r="P75" i="4"/>
  <c r="N82" i="4"/>
  <c r="P82" i="4"/>
  <c r="O82" i="4"/>
  <c r="N83" i="4"/>
  <c r="P83" i="4"/>
  <c r="N92" i="4"/>
  <c r="P92" i="4"/>
  <c r="O97" i="4"/>
  <c r="M99" i="4"/>
  <c r="O99" i="4"/>
  <c r="M100" i="4"/>
  <c r="O100" i="4"/>
  <c r="N113" i="4"/>
  <c r="P113" i="4"/>
  <c r="G248" i="4"/>
  <c r="K248" i="4"/>
  <c r="M31" i="4"/>
  <c r="O31" i="4"/>
  <c r="N32" i="4"/>
  <c r="P32" i="4"/>
  <c r="M32" i="4"/>
  <c r="O32" i="4"/>
  <c r="M33" i="4"/>
  <c r="O33" i="4"/>
  <c r="N34" i="4"/>
  <c r="P34" i="4"/>
  <c r="M34" i="4"/>
  <c r="O34" i="4"/>
  <c r="M35" i="4"/>
  <c r="O35" i="4"/>
  <c r="N36" i="4"/>
  <c r="P36" i="4"/>
  <c r="M36" i="4"/>
  <c r="O36" i="4"/>
  <c r="N37" i="4"/>
  <c r="P37" i="4"/>
  <c r="N38" i="4"/>
  <c r="P38" i="4"/>
  <c r="M38" i="4"/>
  <c r="O38" i="4"/>
  <c r="N39" i="4"/>
  <c r="P39" i="4"/>
  <c r="M39" i="4"/>
  <c r="O39" i="4"/>
  <c r="N45" i="4"/>
  <c r="P45" i="4"/>
  <c r="O49" i="4"/>
  <c r="M52" i="4"/>
  <c r="O52" i="4"/>
  <c r="N54" i="4"/>
  <c r="P54" i="4"/>
  <c r="N55" i="4"/>
  <c r="P55" i="4"/>
  <c r="M55" i="4"/>
  <c r="O55" i="4"/>
  <c r="N61" i="4"/>
  <c r="P61" i="4"/>
  <c r="M73" i="4"/>
  <c r="O73" i="4"/>
  <c r="N76" i="4"/>
  <c r="P76" i="4"/>
  <c r="O76" i="4"/>
  <c r="O92" i="4"/>
  <c r="M93" i="4"/>
  <c r="O93" i="4"/>
  <c r="N94" i="4"/>
  <c r="P94" i="4"/>
  <c r="M101" i="4"/>
  <c r="O101" i="4"/>
  <c r="N102" i="4"/>
  <c r="P102" i="4"/>
  <c r="O102" i="4"/>
  <c r="N103" i="4"/>
  <c r="P103" i="4"/>
  <c r="N116" i="4"/>
  <c r="P116" i="4"/>
  <c r="O116" i="4"/>
  <c r="F122" i="4"/>
  <c r="F264" i="4"/>
  <c r="J122" i="4"/>
  <c r="J264" i="4"/>
  <c r="M107" i="4"/>
  <c r="M109" i="4"/>
  <c r="O109" i="4"/>
  <c r="N110" i="4"/>
  <c r="P110" i="4"/>
  <c r="O110" i="4"/>
  <c r="N111" i="4"/>
  <c r="P111" i="4"/>
  <c r="M115" i="4"/>
  <c r="O115" i="4"/>
  <c r="M117" i="4"/>
  <c r="O117" i="4"/>
  <c r="N118" i="4"/>
  <c r="P118" i="4"/>
  <c r="O118" i="4"/>
  <c r="N119" i="4"/>
  <c r="P119" i="4"/>
  <c r="G249" i="4"/>
  <c r="K249" i="4"/>
  <c r="G250" i="4"/>
  <c r="K250" i="4"/>
  <c r="G251" i="4"/>
  <c r="K251" i="4"/>
  <c r="G252" i="4"/>
  <c r="K252" i="4"/>
  <c r="G253" i="4"/>
  <c r="K253" i="4"/>
  <c r="G254" i="4"/>
  <c r="K254" i="4"/>
  <c r="F257" i="4"/>
  <c r="J257" i="4"/>
  <c r="I260" i="4"/>
  <c r="M22" i="4"/>
  <c r="O22" i="4"/>
  <c r="N23" i="4"/>
  <c r="P23" i="4"/>
  <c r="M23" i="4"/>
  <c r="O23" i="4"/>
  <c r="M24" i="4"/>
  <c r="O24" i="4"/>
  <c r="N25" i="4"/>
  <c r="P25" i="4"/>
  <c r="M25" i="4"/>
  <c r="O25" i="4"/>
  <c r="M26" i="4"/>
  <c r="O26" i="4"/>
  <c r="N27" i="4"/>
  <c r="P27" i="4"/>
  <c r="M27" i="4"/>
  <c r="O27" i="4"/>
  <c r="M28" i="4"/>
  <c r="N29" i="4"/>
  <c r="P29" i="4"/>
  <c r="M29" i="4"/>
  <c r="O29" i="4"/>
  <c r="N41" i="4"/>
  <c r="P41" i="4"/>
  <c r="M45" i="4"/>
  <c r="O45" i="4"/>
  <c r="M48" i="4"/>
  <c r="O48" i="4"/>
  <c r="N50" i="4"/>
  <c r="P50" i="4"/>
  <c r="N53" i="4"/>
  <c r="P53" i="4"/>
  <c r="M57" i="4"/>
  <c r="O57" i="4"/>
  <c r="M60" i="4"/>
  <c r="O60" i="4"/>
  <c r="N62" i="4"/>
  <c r="P62" i="4"/>
  <c r="M62" i="4"/>
  <c r="O62" i="4"/>
  <c r="M63" i="4"/>
  <c r="O63" i="4"/>
  <c r="N64" i="4"/>
  <c r="P64" i="4"/>
  <c r="M64" i="4"/>
  <c r="O64" i="4"/>
  <c r="M65" i="4"/>
  <c r="O65" i="4"/>
  <c r="N66" i="4"/>
  <c r="P66" i="4"/>
  <c r="M66" i="4"/>
  <c r="O66" i="4"/>
  <c r="M67" i="4"/>
  <c r="O67" i="4"/>
  <c r="N68" i="4"/>
  <c r="P68" i="4"/>
  <c r="M68" i="4"/>
  <c r="O68" i="4"/>
  <c r="M69" i="4"/>
  <c r="O69" i="4"/>
  <c r="N70" i="4"/>
  <c r="P70" i="4"/>
  <c r="M75" i="4"/>
  <c r="M81" i="4"/>
  <c r="O81" i="4"/>
  <c r="N84" i="4"/>
  <c r="P84" i="4"/>
  <c r="M84" i="4"/>
  <c r="O84" i="4"/>
  <c r="M89" i="4"/>
  <c r="O89" i="4"/>
  <c r="N99" i="4"/>
  <c r="P99" i="4"/>
  <c r="N104" i="4"/>
  <c r="P104" i="4"/>
  <c r="M104" i="4"/>
  <c r="O104" i="4"/>
  <c r="N112" i="4"/>
  <c r="P112" i="4"/>
  <c r="M112" i="4"/>
  <c r="O112" i="4"/>
  <c r="N120" i="4"/>
  <c r="P120" i="4"/>
  <c r="M120" i="4"/>
  <c r="O120" i="4"/>
  <c r="N5" i="4"/>
  <c r="P5" i="4"/>
  <c r="G257" i="4"/>
  <c r="K257" i="4"/>
  <c r="G260" i="4"/>
  <c r="K260" i="4"/>
  <c r="N22" i="4"/>
  <c r="P22" i="4"/>
  <c r="N26" i="4"/>
  <c r="P26" i="4"/>
  <c r="N30" i="4"/>
  <c r="P30" i="4"/>
  <c r="O30" i="4"/>
  <c r="N33" i="4"/>
  <c r="P33" i="4"/>
  <c r="O72" i="4"/>
  <c r="N4" i="4"/>
  <c r="P4" i="4"/>
  <c r="G255" i="4"/>
  <c r="K255" i="4"/>
  <c r="G262" i="4"/>
  <c r="K262" i="4"/>
  <c r="N21" i="4"/>
  <c r="P21" i="4"/>
  <c r="O21" i="4"/>
  <c r="N24" i="4"/>
  <c r="P24" i="4"/>
  <c r="N28" i="4"/>
  <c r="P28" i="4"/>
  <c r="O28" i="4"/>
  <c r="N31" i="4"/>
  <c r="P31" i="4"/>
  <c r="N35" i="4"/>
  <c r="P35" i="4"/>
  <c r="G122" i="4"/>
  <c r="G264" i="4"/>
  <c r="D249" i="4"/>
  <c r="H254" i="4"/>
  <c r="H249" i="4"/>
  <c r="M5" i="4"/>
  <c r="O5" i="4"/>
  <c r="D252" i="4"/>
  <c r="D254" i="4"/>
  <c r="D256" i="4"/>
  <c r="H257" i="4"/>
  <c r="H261" i="4"/>
  <c r="M17" i="4"/>
  <c r="O17" i="4"/>
  <c r="M18" i="4"/>
  <c r="O18" i="4"/>
  <c r="I248" i="4"/>
  <c r="E249" i="4"/>
  <c r="E250" i="4"/>
  <c r="I250" i="4"/>
  <c r="N6" i="4"/>
  <c r="P6" i="4"/>
  <c r="E251" i="4"/>
  <c r="I251" i="4"/>
  <c r="N7" i="4"/>
  <c r="P7" i="4"/>
  <c r="I252" i="4"/>
  <c r="N8" i="4"/>
  <c r="P8" i="4"/>
  <c r="E253" i="4"/>
  <c r="N9" i="4"/>
  <c r="P9" i="4"/>
  <c r="E254" i="4"/>
  <c r="I254" i="4"/>
  <c r="N10" i="4"/>
  <c r="P10" i="4"/>
  <c r="E255" i="4"/>
  <c r="I255" i="4"/>
  <c r="N11" i="4"/>
  <c r="P11" i="4"/>
  <c r="I256" i="4"/>
  <c r="N12" i="4"/>
  <c r="P12" i="4"/>
  <c r="E257" i="4"/>
  <c r="N13" i="4"/>
  <c r="P13" i="4"/>
  <c r="E258" i="4"/>
  <c r="I258" i="4"/>
  <c r="N14" i="4"/>
  <c r="P14" i="4"/>
  <c r="E259" i="4"/>
  <c r="I259" i="4"/>
  <c r="N15" i="4"/>
  <c r="P15" i="4"/>
  <c r="N16" i="4"/>
  <c r="P16" i="4"/>
  <c r="E261" i="4"/>
  <c r="N17" i="4"/>
  <c r="P17" i="4"/>
  <c r="E262" i="4"/>
  <c r="I262" i="4"/>
  <c r="N18" i="4"/>
  <c r="P18" i="4"/>
  <c r="E263" i="4"/>
  <c r="I263" i="4"/>
  <c r="N19" i="4"/>
  <c r="P19" i="4"/>
  <c r="N20" i="4"/>
  <c r="P20" i="4"/>
  <c r="O75" i="4"/>
  <c r="O83" i="4"/>
  <c r="O107" i="4"/>
  <c r="I122" i="4"/>
  <c r="I264" i="4"/>
  <c r="D248" i="4"/>
  <c r="H248" i="4"/>
  <c r="M248" i="4"/>
  <c r="M6" i="4"/>
  <c r="O6" i="4"/>
  <c r="M7" i="4"/>
  <c r="O7" i="4"/>
  <c r="H252" i="4"/>
  <c r="M8" i="4"/>
  <c r="O8" i="4"/>
  <c r="H253" i="4"/>
  <c r="M9" i="4"/>
  <c r="O9" i="4"/>
  <c r="M11" i="4"/>
  <c r="O11" i="4"/>
  <c r="H256" i="4"/>
  <c r="M12" i="4"/>
  <c r="O12" i="4"/>
  <c r="M13" i="4"/>
  <c r="O13" i="4"/>
  <c r="M14" i="4"/>
  <c r="O14" i="4"/>
  <c r="M16" i="4"/>
  <c r="O16" i="4"/>
  <c r="M19" i="4"/>
  <c r="O19" i="4"/>
  <c r="O98" i="4"/>
  <c r="E122" i="4"/>
  <c r="E264" i="4"/>
  <c r="F249" i="4"/>
  <c r="J249" i="4"/>
  <c r="F250" i="4"/>
  <c r="J250" i="4"/>
  <c r="F251" i="4"/>
  <c r="J251" i="4"/>
  <c r="F253" i="4"/>
  <c r="J253" i="4"/>
  <c r="F254" i="4"/>
  <c r="J254" i="4"/>
  <c r="F255" i="4"/>
  <c r="J255" i="4"/>
  <c r="F256" i="4"/>
  <c r="J256" i="4"/>
  <c r="F258" i="4"/>
  <c r="J258" i="4"/>
  <c r="F259" i="4"/>
  <c r="J259" i="4"/>
  <c r="F260" i="4"/>
  <c r="J260" i="4"/>
  <c r="F262" i="4"/>
  <c r="J262" i="4"/>
  <c r="F263" i="4"/>
  <c r="J263" i="4"/>
  <c r="N63" i="4"/>
  <c r="P63" i="4"/>
  <c r="N65" i="4"/>
  <c r="P65" i="4"/>
  <c r="N67" i="4"/>
  <c r="P67" i="4"/>
  <c r="N69" i="4"/>
  <c r="P69" i="4"/>
  <c r="O103" i="4"/>
  <c r="K122" i="4"/>
  <c r="K264" i="4"/>
  <c r="N98" i="4"/>
  <c r="P98" i="4"/>
  <c r="H122" i="4"/>
  <c r="H264" i="4"/>
  <c r="M106" i="4"/>
  <c r="D122" i="4"/>
  <c r="H248" i="3"/>
  <c r="M26" i="3"/>
  <c r="O26" i="3"/>
  <c r="D255" i="3"/>
  <c r="H255" i="3"/>
  <c r="D256" i="3"/>
  <c r="H256" i="3"/>
  <c r="D263" i="3"/>
  <c r="D264" i="3"/>
  <c r="E248" i="3"/>
  <c r="I249" i="3"/>
  <c r="I250" i="3"/>
  <c r="E255" i="3"/>
  <c r="E256" i="3"/>
  <c r="I257" i="3"/>
  <c r="I258" i="3"/>
  <c r="E263" i="3"/>
  <c r="E264" i="3"/>
  <c r="I248" i="3"/>
  <c r="E249" i="3"/>
  <c r="E250" i="3"/>
  <c r="M250" i="3"/>
  <c r="O250" i="3"/>
  <c r="I255" i="3"/>
  <c r="I256" i="3"/>
  <c r="E257" i="3"/>
  <c r="E258" i="3"/>
  <c r="M121" i="3"/>
  <c r="I263" i="3"/>
  <c r="I122" i="3"/>
  <c r="I264" i="3"/>
  <c r="F248" i="3"/>
  <c r="J248" i="3"/>
  <c r="F249" i="3"/>
  <c r="F250" i="3"/>
  <c r="F251" i="3"/>
  <c r="J251" i="3"/>
  <c r="F252" i="3"/>
  <c r="J252" i="3"/>
  <c r="F255" i="3"/>
  <c r="J255" i="3"/>
  <c r="F256" i="3"/>
  <c r="J256" i="3"/>
  <c r="F257" i="3"/>
  <c r="F258" i="3"/>
  <c r="F259" i="3"/>
  <c r="J259" i="3"/>
  <c r="F260" i="3"/>
  <c r="J260" i="3"/>
  <c r="F263" i="3"/>
  <c r="J263" i="3"/>
  <c r="F264" i="3"/>
  <c r="J264" i="3"/>
  <c r="J249" i="3"/>
  <c r="J257" i="3"/>
  <c r="J250" i="3"/>
  <c r="F253" i="3"/>
  <c r="J253" i="3"/>
  <c r="F254" i="3"/>
  <c r="J254" i="3"/>
  <c r="J261" i="3"/>
  <c r="J258" i="3"/>
  <c r="F262" i="3"/>
  <c r="G250" i="3"/>
  <c r="G252" i="3"/>
  <c r="G253" i="3"/>
  <c r="K254" i="3"/>
  <c r="G255" i="3"/>
  <c r="N255" i="3"/>
  <c r="P255" i="3"/>
  <c r="K256" i="3"/>
  <c r="G258" i="3"/>
  <c r="K259" i="3"/>
  <c r="G260" i="3"/>
  <c r="K261" i="3"/>
  <c r="K262" i="3"/>
  <c r="G263" i="3"/>
  <c r="G264" i="3"/>
  <c r="K264" i="3"/>
  <c r="H264" i="3"/>
  <c r="M29" i="3"/>
  <c r="O29" i="3"/>
  <c r="H263" i="3"/>
  <c r="N88" i="3"/>
  <c r="P88" i="3"/>
  <c r="O40" i="3"/>
  <c r="N77" i="3"/>
  <c r="P77" i="3"/>
  <c r="N100" i="3"/>
  <c r="P100" i="3"/>
  <c r="N120" i="3"/>
  <c r="P120" i="3"/>
  <c r="M63" i="3"/>
  <c r="O63" i="3"/>
  <c r="M64" i="3"/>
  <c r="O64" i="3"/>
  <c r="M65" i="3"/>
  <c r="O65" i="3"/>
  <c r="M70" i="3"/>
  <c r="O70" i="3"/>
  <c r="M72" i="3"/>
  <c r="O72" i="3"/>
  <c r="M73" i="3"/>
  <c r="O73" i="3"/>
  <c r="M78" i="3"/>
  <c r="O78" i="3"/>
  <c r="M79" i="3"/>
  <c r="O79" i="3"/>
  <c r="M80" i="3"/>
  <c r="O80" i="3"/>
  <c r="M81" i="3"/>
  <c r="O81" i="3"/>
  <c r="M93" i="3"/>
  <c r="O93" i="3"/>
  <c r="M94" i="3"/>
  <c r="M95" i="3"/>
  <c r="O95" i="3"/>
  <c r="M96" i="3"/>
  <c r="O96" i="3"/>
  <c r="M109" i="3"/>
  <c r="O109" i="3"/>
  <c r="M110" i="3"/>
  <c r="O110" i="3"/>
  <c r="M111" i="3"/>
  <c r="O111" i="3"/>
  <c r="M112" i="3"/>
  <c r="O112" i="3"/>
  <c r="M113" i="3"/>
  <c r="O113" i="3"/>
  <c r="M114" i="3"/>
  <c r="O114" i="3"/>
  <c r="M115" i="3"/>
  <c r="O115" i="3"/>
  <c r="M116" i="3"/>
  <c r="O116" i="3"/>
  <c r="N21" i="3"/>
  <c r="P21" i="3"/>
  <c r="N22" i="3"/>
  <c r="P22" i="3"/>
  <c r="N23" i="3"/>
  <c r="P23" i="3"/>
  <c r="N24" i="3"/>
  <c r="P24" i="3"/>
  <c r="N26" i="3"/>
  <c r="P26" i="3"/>
  <c r="O27" i="3"/>
  <c r="N28" i="3"/>
  <c r="P28" i="3"/>
  <c r="O28" i="3"/>
  <c r="N30" i="3"/>
  <c r="P30" i="3"/>
  <c r="O31" i="3"/>
  <c r="N32" i="3"/>
  <c r="P32" i="3"/>
  <c r="O32" i="3"/>
  <c r="O33" i="3"/>
  <c r="N34" i="3"/>
  <c r="P34" i="3"/>
  <c r="O34" i="3"/>
  <c r="O35" i="3"/>
  <c r="N36" i="3"/>
  <c r="P36" i="3"/>
  <c r="O36" i="3"/>
  <c r="N38" i="3"/>
  <c r="P38" i="3"/>
  <c r="O39" i="3"/>
  <c r="N40" i="3"/>
  <c r="P40" i="3"/>
  <c r="M97" i="3"/>
  <c r="O97" i="3"/>
  <c r="M98" i="3"/>
  <c r="O98" i="3"/>
  <c r="M99" i="3"/>
  <c r="O99" i="3"/>
  <c r="M100" i="3"/>
  <c r="O100" i="3"/>
  <c r="N104" i="3"/>
  <c r="P104" i="3"/>
  <c r="M117" i="3"/>
  <c r="O117" i="3"/>
  <c r="M118" i="3"/>
  <c r="O118" i="3"/>
  <c r="M119" i="3"/>
  <c r="O119" i="3"/>
  <c r="M120" i="3"/>
  <c r="O120" i="3"/>
  <c r="O121" i="3"/>
  <c r="M5" i="3"/>
  <c r="O5" i="3"/>
  <c r="N69" i="3"/>
  <c r="P69" i="3"/>
  <c r="M82" i="3"/>
  <c r="O82" i="3"/>
  <c r="M83" i="3"/>
  <c r="O83" i="3"/>
  <c r="M84" i="3"/>
  <c r="O84" i="3"/>
  <c r="M85" i="3"/>
  <c r="O85" i="3"/>
  <c r="M101" i="3"/>
  <c r="O101" i="3"/>
  <c r="M102" i="3"/>
  <c r="O102" i="3"/>
  <c r="M103" i="3"/>
  <c r="O103" i="3"/>
  <c r="M104" i="3"/>
  <c r="O104" i="3"/>
  <c r="N108" i="3"/>
  <c r="P108" i="3"/>
  <c r="M66" i="3"/>
  <c r="O66" i="3"/>
  <c r="M67" i="3"/>
  <c r="M68" i="3"/>
  <c r="O68" i="3"/>
  <c r="M69" i="3"/>
  <c r="O69" i="3"/>
  <c r="N73" i="3"/>
  <c r="P73" i="3"/>
  <c r="M86" i="3"/>
  <c r="O86" i="3"/>
  <c r="N89" i="3"/>
  <c r="P89" i="3"/>
  <c r="N92" i="3"/>
  <c r="P92" i="3"/>
  <c r="O94" i="3"/>
  <c r="N116" i="3"/>
  <c r="P116" i="3"/>
  <c r="M13" i="3"/>
  <c r="O13" i="3"/>
  <c r="M21" i="3"/>
  <c r="M22" i="3"/>
  <c r="O22" i="3"/>
  <c r="M23" i="3"/>
  <c r="O23" i="3"/>
  <c r="M24" i="3"/>
  <c r="O24" i="3"/>
  <c r="M25" i="3"/>
  <c r="O25" i="3"/>
  <c r="M41" i="3"/>
  <c r="O41" i="3"/>
  <c r="N42" i="3"/>
  <c r="P42" i="3"/>
  <c r="M42" i="3"/>
  <c r="O42" i="3"/>
  <c r="M43" i="3"/>
  <c r="O43" i="3"/>
  <c r="N44" i="3"/>
  <c r="P44" i="3"/>
  <c r="M44" i="3"/>
  <c r="O44" i="3"/>
  <c r="M45" i="3"/>
  <c r="O45" i="3"/>
  <c r="N46" i="3"/>
  <c r="P46" i="3"/>
  <c r="M46" i="3"/>
  <c r="O46" i="3"/>
  <c r="M47" i="3"/>
  <c r="O47" i="3"/>
  <c r="N48" i="3"/>
  <c r="P48" i="3"/>
  <c r="M48" i="3"/>
  <c r="O48" i="3"/>
  <c r="M49" i="3"/>
  <c r="O49" i="3"/>
  <c r="N50" i="3"/>
  <c r="P50" i="3"/>
  <c r="M50" i="3"/>
  <c r="O50" i="3"/>
  <c r="M51" i="3"/>
  <c r="O51" i="3"/>
  <c r="N52" i="3"/>
  <c r="P52" i="3"/>
  <c r="M52" i="3"/>
  <c r="O52" i="3"/>
  <c r="M53" i="3"/>
  <c r="O53" i="3"/>
  <c r="N54" i="3"/>
  <c r="P54" i="3"/>
  <c r="M55" i="3"/>
  <c r="N56" i="3"/>
  <c r="P56" i="3"/>
  <c r="M56" i="3"/>
  <c r="O56" i="3"/>
  <c r="M57" i="3"/>
  <c r="O57" i="3"/>
  <c r="N58" i="3"/>
  <c r="P58" i="3"/>
  <c r="M58" i="3"/>
  <c r="O58" i="3"/>
  <c r="M59" i="3"/>
  <c r="O59" i="3"/>
  <c r="N60" i="3"/>
  <c r="P60" i="3"/>
  <c r="M60" i="3"/>
  <c r="O60" i="3"/>
  <c r="M61" i="3"/>
  <c r="O61" i="3"/>
  <c r="N62" i="3"/>
  <c r="P62" i="3"/>
  <c r="M62" i="3"/>
  <c r="O62" i="3"/>
  <c r="N65" i="3"/>
  <c r="P65" i="3"/>
  <c r="O67" i="3"/>
  <c r="M74" i="3"/>
  <c r="O74" i="3"/>
  <c r="M75" i="3"/>
  <c r="O75" i="3"/>
  <c r="M76" i="3"/>
  <c r="O76" i="3"/>
  <c r="M77" i="3"/>
  <c r="O77" i="3"/>
  <c r="N81" i="3"/>
  <c r="P81" i="3"/>
  <c r="N86" i="3"/>
  <c r="P86" i="3"/>
  <c r="M87" i="3"/>
  <c r="O87" i="3"/>
  <c r="M89" i="3"/>
  <c r="O89" i="3"/>
  <c r="M90" i="3"/>
  <c r="O90" i="3"/>
  <c r="M91" i="3"/>
  <c r="O91" i="3"/>
  <c r="M92" i="3"/>
  <c r="O92" i="3"/>
  <c r="N96" i="3"/>
  <c r="P96" i="3"/>
  <c r="M106" i="3"/>
  <c r="O106" i="3"/>
  <c r="M107" i="3"/>
  <c r="O107" i="3"/>
  <c r="M108" i="3"/>
  <c r="O108" i="3"/>
  <c r="N112" i="3"/>
  <c r="P112" i="3"/>
  <c r="O38" i="3"/>
  <c r="O21" i="3"/>
  <c r="M4" i="3"/>
  <c r="O4" i="3"/>
  <c r="M6" i="3"/>
  <c r="O6" i="3"/>
  <c r="M7" i="3"/>
  <c r="O7" i="3"/>
  <c r="M8" i="3"/>
  <c r="O8" i="3"/>
  <c r="M9" i="3"/>
  <c r="O9" i="3"/>
  <c r="M10" i="3"/>
  <c r="O10" i="3"/>
  <c r="M11" i="3"/>
  <c r="O11" i="3"/>
  <c r="M12" i="3"/>
  <c r="O12" i="3"/>
  <c r="M14" i="3"/>
  <c r="O14" i="3"/>
  <c r="M15" i="3"/>
  <c r="O15" i="3"/>
  <c r="M16" i="3"/>
  <c r="O16" i="3"/>
  <c r="M17" i="3"/>
  <c r="O17" i="3"/>
  <c r="M18" i="3"/>
  <c r="O18" i="3"/>
  <c r="M19" i="3"/>
  <c r="O19" i="3"/>
  <c r="M20" i="3"/>
  <c r="O20" i="3"/>
  <c r="N25" i="3"/>
  <c r="P25" i="3"/>
  <c r="N27" i="3"/>
  <c r="P27" i="3"/>
  <c r="N29" i="3"/>
  <c r="P29" i="3"/>
  <c r="N31" i="3"/>
  <c r="P31" i="3"/>
  <c r="N33" i="3"/>
  <c r="P33" i="3"/>
  <c r="N35" i="3"/>
  <c r="P35" i="3"/>
  <c r="N37" i="3"/>
  <c r="P37" i="3"/>
  <c r="N39" i="3"/>
  <c r="P39" i="3"/>
  <c r="N41" i="3"/>
  <c r="P41" i="3"/>
  <c r="N43" i="3"/>
  <c r="P43" i="3"/>
  <c r="N45" i="3"/>
  <c r="P45" i="3"/>
  <c r="N47" i="3"/>
  <c r="P47" i="3"/>
  <c r="N49" i="3"/>
  <c r="P49" i="3"/>
  <c r="N51" i="3"/>
  <c r="P51" i="3"/>
  <c r="N53" i="3"/>
  <c r="P53" i="3"/>
  <c r="N55" i="3"/>
  <c r="P55" i="3"/>
  <c r="N57" i="3"/>
  <c r="P57" i="3"/>
  <c r="N59" i="3"/>
  <c r="P59" i="3"/>
  <c r="N61" i="3"/>
  <c r="P61" i="3"/>
  <c r="N63" i="3"/>
  <c r="P63" i="3"/>
  <c r="N67" i="3"/>
  <c r="P67" i="3"/>
  <c r="N71" i="3"/>
  <c r="P71" i="3"/>
  <c r="N75" i="3"/>
  <c r="P75" i="3"/>
  <c r="N79" i="3"/>
  <c r="P79" i="3"/>
  <c r="N83" i="3"/>
  <c r="P83" i="3"/>
  <c r="M30" i="3"/>
  <c r="O30" i="3"/>
  <c r="N4" i="3"/>
  <c r="P4" i="3"/>
  <c r="N5" i="3"/>
  <c r="P5" i="3"/>
  <c r="N6" i="3"/>
  <c r="P6" i="3"/>
  <c r="N7" i="3"/>
  <c r="P7" i="3"/>
  <c r="N8" i="3"/>
  <c r="P8" i="3"/>
  <c r="N9" i="3"/>
  <c r="P9" i="3"/>
  <c r="N10" i="3"/>
  <c r="P10" i="3"/>
  <c r="N11" i="3"/>
  <c r="P11" i="3"/>
  <c r="N12" i="3"/>
  <c r="P12" i="3"/>
  <c r="N13" i="3"/>
  <c r="P13" i="3"/>
  <c r="N14" i="3"/>
  <c r="P14" i="3"/>
  <c r="N15" i="3"/>
  <c r="P15" i="3"/>
  <c r="N16" i="3"/>
  <c r="P16" i="3"/>
  <c r="N17" i="3"/>
  <c r="P17" i="3"/>
  <c r="N18" i="3"/>
  <c r="P18" i="3"/>
  <c r="N19" i="3"/>
  <c r="P19" i="3"/>
  <c r="N20" i="3"/>
  <c r="P20" i="3"/>
  <c r="N90" i="3"/>
  <c r="P90" i="3"/>
  <c r="N94" i="3"/>
  <c r="P94" i="3"/>
  <c r="N98" i="3"/>
  <c r="P98" i="3"/>
  <c r="N102" i="3"/>
  <c r="P102" i="3"/>
  <c r="N106" i="3"/>
  <c r="P106" i="3"/>
  <c r="N110" i="3"/>
  <c r="P110" i="3"/>
  <c r="N114" i="3"/>
  <c r="P114" i="3"/>
  <c r="N118" i="3"/>
  <c r="P118" i="3"/>
  <c r="N122" i="3"/>
  <c r="P122" i="3"/>
  <c r="N64" i="3"/>
  <c r="P64" i="3"/>
  <c r="N66" i="3"/>
  <c r="P66" i="3"/>
  <c r="N68" i="3"/>
  <c r="P68" i="3"/>
  <c r="N70" i="3"/>
  <c r="P70" i="3"/>
  <c r="N72" i="3"/>
  <c r="P72" i="3"/>
  <c r="N74" i="3"/>
  <c r="P74" i="3"/>
  <c r="N76" i="3"/>
  <c r="P76" i="3"/>
  <c r="N78" i="3"/>
  <c r="P78" i="3"/>
  <c r="N80" i="3"/>
  <c r="P80" i="3"/>
  <c r="N82" i="3"/>
  <c r="P82" i="3"/>
  <c r="N84" i="3"/>
  <c r="P84" i="3"/>
  <c r="N85" i="3"/>
  <c r="P85" i="3"/>
  <c r="N87" i="3"/>
  <c r="P87" i="3"/>
  <c r="N91" i="3"/>
  <c r="P91" i="3"/>
  <c r="N93" i="3"/>
  <c r="P93" i="3"/>
  <c r="N95" i="3"/>
  <c r="P95" i="3"/>
  <c r="N97" i="3"/>
  <c r="P97" i="3"/>
  <c r="N99" i="3"/>
  <c r="P99" i="3"/>
  <c r="N101" i="3"/>
  <c r="P101" i="3"/>
  <c r="N103" i="3"/>
  <c r="P103" i="3"/>
  <c r="N105" i="3"/>
  <c r="P105" i="3"/>
  <c r="N107" i="3"/>
  <c r="P107" i="3"/>
  <c r="N109" i="3"/>
  <c r="P109" i="3"/>
  <c r="N111" i="3"/>
  <c r="P111" i="3"/>
  <c r="N113" i="3"/>
  <c r="P113" i="3"/>
  <c r="N115" i="3"/>
  <c r="P115" i="3"/>
  <c r="N117" i="3"/>
  <c r="P117" i="3"/>
  <c r="N119" i="3"/>
  <c r="P119" i="3"/>
  <c r="N121" i="3"/>
  <c r="P121" i="3"/>
  <c r="F255" i="2"/>
  <c r="F259" i="2"/>
  <c r="F252" i="2"/>
  <c r="F256" i="2"/>
  <c r="P7" i="2"/>
  <c r="E252" i="2"/>
  <c r="I255" i="2"/>
  <c r="E256" i="2"/>
  <c r="E260" i="2"/>
  <c r="E268" i="2"/>
  <c r="I258" i="2"/>
  <c r="E263" i="2"/>
  <c r="E266" i="2"/>
  <c r="I256" i="2"/>
  <c r="K253" i="2"/>
  <c r="K257" i="2"/>
  <c r="K261" i="2"/>
  <c r="G262" i="2"/>
  <c r="G266" i="2"/>
  <c r="G264" i="2"/>
  <c r="D253" i="2"/>
  <c r="H253" i="2"/>
  <c r="D257" i="2"/>
  <c r="H257" i="2"/>
  <c r="D262" i="2"/>
  <c r="P14" i="2"/>
  <c r="G252" i="2"/>
  <c r="J252" i="2"/>
  <c r="F253" i="2"/>
  <c r="I253" i="2"/>
  <c r="D255" i="2"/>
  <c r="K255" i="2"/>
  <c r="G256" i="2"/>
  <c r="J256" i="2"/>
  <c r="F257" i="2"/>
  <c r="I257" i="2"/>
  <c r="D259" i="2"/>
  <c r="K259" i="2"/>
  <c r="J260" i="2"/>
  <c r="F261" i="2"/>
  <c r="I261" i="2"/>
  <c r="E262" i="2"/>
  <c r="K263" i="2"/>
  <c r="D252" i="2"/>
  <c r="N252" i="2"/>
  <c r="H252" i="2"/>
  <c r="K252" i="2"/>
  <c r="G253" i="2"/>
  <c r="J253" i="2"/>
  <c r="F254" i="2"/>
  <c r="E255" i="2"/>
  <c r="D256" i="2"/>
  <c r="H256" i="2"/>
  <c r="F258" i="2"/>
  <c r="E259" i="2"/>
  <c r="G261" i="2"/>
  <c r="G265" i="2"/>
  <c r="G268" i="2"/>
  <c r="J268" i="2"/>
  <c r="E253" i="2"/>
  <c r="H254" i="2"/>
  <c r="M254" i="2"/>
  <c r="E257" i="2"/>
  <c r="M257" i="2"/>
  <c r="O257" i="2"/>
  <c r="H258" i="2"/>
  <c r="M258" i="2"/>
  <c r="O258" i="2"/>
  <c r="J259" i="2"/>
  <c r="E261" i="2"/>
  <c r="K256" i="2"/>
  <c r="G257" i="2"/>
  <c r="J257" i="2"/>
  <c r="D260" i="2"/>
  <c r="H260" i="2"/>
  <c r="K260" i="2"/>
  <c r="J261" i="2"/>
  <c r="D263" i="2"/>
  <c r="H263" i="2"/>
  <c r="J264" i="2"/>
  <c r="K267" i="2"/>
  <c r="G254" i="2"/>
  <c r="J254" i="2"/>
  <c r="G258" i="2"/>
  <c r="J258" i="2"/>
  <c r="D264" i="2"/>
  <c r="P16" i="2"/>
  <c r="H264" i="2"/>
  <c r="K264" i="2"/>
  <c r="J265" i="2"/>
  <c r="F266" i="2"/>
  <c r="N266" i="2"/>
  <c r="I266" i="2"/>
  <c r="D268" i="2"/>
  <c r="H268" i="2"/>
  <c r="K268" i="2"/>
  <c r="P6" i="2"/>
  <c r="K254" i="2"/>
  <c r="G255" i="2"/>
  <c r="J255" i="2"/>
  <c r="K258" i="2"/>
  <c r="G259" i="2"/>
  <c r="F260" i="2"/>
  <c r="I260" i="2"/>
  <c r="J262" i="2"/>
  <c r="F263" i="2"/>
  <c r="I263" i="2"/>
  <c r="D265" i="2"/>
  <c r="H265" i="2"/>
  <c r="M265" i="2"/>
  <c r="K265" i="2"/>
  <c r="J266" i="2"/>
  <c r="F267" i="2"/>
  <c r="I267" i="2"/>
  <c r="D254" i="2"/>
  <c r="I259" i="2"/>
  <c r="D261" i="2"/>
  <c r="N261" i="2"/>
  <c r="H261" i="2"/>
  <c r="M261" i="2"/>
  <c r="O261" i="2"/>
  <c r="F262" i="2"/>
  <c r="I262" i="2"/>
  <c r="F265" i="2"/>
  <c r="I265" i="2"/>
  <c r="D267" i="2"/>
  <c r="H267" i="2"/>
  <c r="G285" i="1"/>
  <c r="P285" i="1"/>
  <c r="I285" i="1"/>
  <c r="D286" i="1"/>
  <c r="J286" i="1"/>
  <c r="G289" i="1"/>
  <c r="I289" i="1"/>
  <c r="D290" i="1"/>
  <c r="J290" i="1"/>
  <c r="G293" i="1"/>
  <c r="P293" i="1"/>
  <c r="I293" i="1"/>
  <c r="D294" i="1"/>
  <c r="J294" i="1"/>
  <c r="G297" i="1"/>
  <c r="I297" i="1"/>
  <c r="E282" i="1"/>
  <c r="H282" i="1"/>
  <c r="K282" i="1"/>
  <c r="E286" i="1"/>
  <c r="H286" i="1"/>
  <c r="K286" i="1"/>
  <c r="F287" i="1"/>
  <c r="E290" i="1"/>
  <c r="H290" i="1"/>
  <c r="K290" i="1"/>
  <c r="F291" i="1"/>
  <c r="E294" i="1"/>
  <c r="H294" i="1"/>
  <c r="K294" i="1"/>
  <c r="F295" i="1"/>
  <c r="D288" i="1"/>
  <c r="J288" i="1"/>
  <c r="D292" i="1"/>
  <c r="O292" i="1"/>
  <c r="J292" i="1"/>
  <c r="D296" i="1"/>
  <c r="J296" i="1"/>
  <c r="O282" i="1"/>
  <c r="P5" i="2"/>
  <c r="P15" i="2"/>
  <c r="P55" i="2"/>
  <c r="P57" i="2"/>
  <c r="P58" i="2"/>
  <c r="P59" i="2"/>
  <c r="P61" i="2"/>
  <c r="P62" i="2"/>
  <c r="P63" i="2"/>
  <c r="P65" i="2"/>
  <c r="P66" i="2"/>
  <c r="P67" i="2"/>
  <c r="P69" i="2"/>
  <c r="P70" i="2"/>
  <c r="M52" i="2"/>
  <c r="O52" i="2"/>
  <c r="P72" i="2"/>
  <c r="P74" i="2"/>
  <c r="P75" i="2"/>
  <c r="P76" i="2"/>
  <c r="P78" i="2"/>
  <c r="P79" i="2"/>
  <c r="P80" i="2"/>
  <c r="P82" i="2"/>
  <c r="P84" i="2"/>
  <c r="P86" i="2"/>
  <c r="P90" i="2"/>
  <c r="P92" i="2"/>
  <c r="P94" i="2"/>
  <c r="P96" i="2"/>
  <c r="P98" i="2"/>
  <c r="P100" i="2"/>
  <c r="P102" i="2"/>
  <c r="P104" i="2"/>
  <c r="P106" i="2"/>
  <c r="P108" i="2"/>
  <c r="P110" i="2"/>
  <c r="P112" i="2"/>
  <c r="P114" i="2"/>
  <c r="P116" i="2"/>
  <c r="P118" i="2"/>
  <c r="P120" i="2"/>
  <c r="P52" i="2"/>
  <c r="M90" i="2"/>
  <c r="O90" i="2"/>
  <c r="M92" i="2"/>
  <c r="O92" i="2"/>
  <c r="M94" i="2"/>
  <c r="O94" i="2"/>
  <c r="M96" i="2"/>
  <c r="O96" i="2"/>
  <c r="M98" i="2"/>
  <c r="O98" i="2"/>
  <c r="M100" i="2"/>
  <c r="O100" i="2"/>
  <c r="M102" i="2"/>
  <c r="O102" i="2"/>
  <c r="M104" i="2"/>
  <c r="O104" i="2"/>
  <c r="M106" i="2"/>
  <c r="O106" i="2"/>
  <c r="M108" i="2"/>
  <c r="O108" i="2"/>
  <c r="M110" i="2"/>
  <c r="O110" i="2"/>
  <c r="M112" i="2"/>
  <c r="O112" i="2"/>
  <c r="M114" i="2"/>
  <c r="O114" i="2"/>
  <c r="M116" i="2"/>
  <c r="O116" i="2"/>
  <c r="M118" i="2"/>
  <c r="O118" i="2"/>
  <c r="M120" i="2"/>
  <c r="O120" i="2"/>
  <c r="P9" i="2"/>
  <c r="P11" i="2"/>
  <c r="P13" i="2"/>
  <c r="P17" i="2"/>
  <c r="M266" i="2"/>
  <c r="O266" i="2"/>
  <c r="P19" i="2"/>
  <c r="P8" i="2"/>
  <c r="P21" i="2"/>
  <c r="P23" i="2"/>
  <c r="P25" i="2"/>
  <c r="P27" i="2"/>
  <c r="P29" i="2"/>
  <c r="P31" i="2"/>
  <c r="P33" i="2"/>
  <c r="P35" i="2"/>
  <c r="P4" i="2"/>
  <c r="M5" i="2"/>
  <c r="O5" i="2"/>
  <c r="M7" i="2"/>
  <c r="O7" i="2"/>
  <c r="M9" i="2"/>
  <c r="O9" i="2"/>
  <c r="P10" i="2"/>
  <c r="M11" i="2"/>
  <c r="O11" i="2"/>
  <c r="P12" i="2"/>
  <c r="M13" i="2"/>
  <c r="O13" i="2"/>
  <c r="M15" i="2"/>
  <c r="O15" i="2"/>
  <c r="M17" i="2"/>
  <c r="O17" i="2"/>
  <c r="P18" i="2"/>
  <c r="M19" i="2"/>
  <c r="O19" i="2"/>
  <c r="P20" i="2"/>
  <c r="M4" i="2"/>
  <c r="O4" i="2"/>
  <c r="M6" i="2"/>
  <c r="O6" i="2"/>
  <c r="M8" i="2"/>
  <c r="O8" i="2"/>
  <c r="M10" i="2"/>
  <c r="O10" i="2"/>
  <c r="M12" i="2"/>
  <c r="O12" i="2"/>
  <c r="M14" i="2"/>
  <c r="O14" i="2"/>
  <c r="M16" i="2"/>
  <c r="O16" i="2"/>
  <c r="M18" i="2"/>
  <c r="O18" i="2"/>
  <c r="M20" i="2"/>
  <c r="O20" i="2"/>
  <c r="M89" i="2"/>
  <c r="O89" i="2"/>
  <c r="M91" i="2"/>
  <c r="O91" i="2"/>
  <c r="M93" i="2"/>
  <c r="O93" i="2"/>
  <c r="M95" i="2"/>
  <c r="O95" i="2"/>
  <c r="M97" i="2"/>
  <c r="O97" i="2"/>
  <c r="M99" i="2"/>
  <c r="O99" i="2"/>
  <c r="M101" i="2"/>
  <c r="O101" i="2"/>
  <c r="M103" i="2"/>
  <c r="O103" i="2"/>
  <c r="M107" i="2"/>
  <c r="M109" i="2"/>
  <c r="O109" i="2"/>
  <c r="M111" i="2"/>
  <c r="O111" i="2"/>
  <c r="M113" i="2"/>
  <c r="O113" i="2"/>
  <c r="M115" i="2"/>
  <c r="O115" i="2"/>
  <c r="M117" i="2"/>
  <c r="O117" i="2"/>
  <c r="M119" i="2"/>
  <c r="O119" i="2"/>
  <c r="M121" i="2"/>
  <c r="O121" i="2"/>
  <c r="P22" i="2"/>
  <c r="P24" i="2"/>
  <c r="P26" i="2"/>
  <c r="P28" i="2"/>
  <c r="P30" i="2"/>
  <c r="P32" i="2"/>
  <c r="P34" i="2"/>
  <c r="P36" i="2"/>
  <c r="P56" i="2"/>
  <c r="P60" i="2"/>
  <c r="P64" i="2"/>
  <c r="P68" i="2"/>
  <c r="P44" i="2"/>
  <c r="M44" i="2"/>
  <c r="O44" i="2"/>
  <c r="P73" i="2"/>
  <c r="P77" i="2"/>
  <c r="P81" i="2"/>
  <c r="P89" i="2"/>
  <c r="P91" i="2"/>
  <c r="P93" i="2"/>
  <c r="P95" i="2"/>
  <c r="P97" i="2"/>
  <c r="P99" i="2"/>
  <c r="P101" i="2"/>
  <c r="P103" i="2"/>
  <c r="P107" i="2"/>
  <c r="P109" i="2"/>
  <c r="P111" i="2"/>
  <c r="P113" i="2"/>
  <c r="P115" i="2"/>
  <c r="P117" i="2"/>
  <c r="P119" i="2"/>
  <c r="P121" i="2"/>
  <c r="P38" i="2"/>
  <c r="M38" i="2"/>
  <c r="O38" i="2"/>
  <c r="P40" i="2"/>
  <c r="M40" i="2"/>
  <c r="O40" i="2"/>
  <c r="M42" i="2"/>
  <c r="O42" i="2"/>
  <c r="M46" i="2"/>
  <c r="O46" i="2"/>
  <c r="P48" i="2"/>
  <c r="M48" i="2"/>
  <c r="O48" i="2"/>
  <c r="M50" i="2"/>
  <c r="O50" i="2"/>
  <c r="P83" i="2"/>
  <c r="P85" i="2"/>
  <c r="P87" i="2"/>
  <c r="M21" i="2"/>
  <c r="O21" i="2"/>
  <c r="M23" i="2"/>
  <c r="O23" i="2"/>
  <c r="M25" i="2"/>
  <c r="O25" i="2"/>
  <c r="M27" i="2"/>
  <c r="O27" i="2"/>
  <c r="M29" i="2"/>
  <c r="O29" i="2"/>
  <c r="M31" i="2"/>
  <c r="O31" i="2"/>
  <c r="M33" i="2"/>
  <c r="O33" i="2"/>
  <c r="M35" i="2"/>
  <c r="O35" i="2"/>
  <c r="M56" i="2"/>
  <c r="O56" i="2"/>
  <c r="M58" i="2"/>
  <c r="O58" i="2"/>
  <c r="M60" i="2"/>
  <c r="O60" i="2"/>
  <c r="M62" i="2"/>
  <c r="O62" i="2"/>
  <c r="M64" i="2"/>
  <c r="O64" i="2"/>
  <c r="M66" i="2"/>
  <c r="O66" i="2"/>
  <c r="M68" i="2"/>
  <c r="O68" i="2"/>
  <c r="M70" i="2"/>
  <c r="O70" i="2"/>
  <c r="M73" i="2"/>
  <c r="O73" i="2"/>
  <c r="M75" i="2"/>
  <c r="O75" i="2"/>
  <c r="M77" i="2"/>
  <c r="O77" i="2"/>
  <c r="M79" i="2"/>
  <c r="O79" i="2"/>
  <c r="M81" i="2"/>
  <c r="O81" i="2"/>
  <c r="M83" i="2"/>
  <c r="O83" i="2"/>
  <c r="M85" i="2"/>
  <c r="O85" i="2"/>
  <c r="M87" i="2"/>
  <c r="O87" i="2"/>
  <c r="M22" i="2"/>
  <c r="O22" i="2"/>
  <c r="M24" i="2"/>
  <c r="O24" i="2"/>
  <c r="M26" i="2"/>
  <c r="O26" i="2"/>
  <c r="M28" i="2"/>
  <c r="O28" i="2"/>
  <c r="M30" i="2"/>
  <c r="O30" i="2"/>
  <c r="M32" i="2"/>
  <c r="O32" i="2"/>
  <c r="M34" i="2"/>
  <c r="O34" i="2"/>
  <c r="M36" i="2"/>
  <c r="O36" i="2"/>
  <c r="M55" i="2"/>
  <c r="O55" i="2"/>
  <c r="M57" i="2"/>
  <c r="O57" i="2"/>
  <c r="M59" i="2"/>
  <c r="O59" i="2"/>
  <c r="M61" i="2"/>
  <c r="O61" i="2"/>
  <c r="M63" i="2"/>
  <c r="O63" i="2"/>
  <c r="M65" i="2"/>
  <c r="O65" i="2"/>
  <c r="M67" i="2"/>
  <c r="O67" i="2"/>
  <c r="M69" i="2"/>
  <c r="O69" i="2"/>
  <c r="M72" i="2"/>
  <c r="O72" i="2"/>
  <c r="M74" i="2"/>
  <c r="O74" i="2"/>
  <c r="M76" i="2"/>
  <c r="O76" i="2"/>
  <c r="M78" i="2"/>
  <c r="O78" i="2"/>
  <c r="M80" i="2"/>
  <c r="O80" i="2"/>
  <c r="M82" i="2"/>
  <c r="O82" i="2"/>
  <c r="M84" i="2"/>
  <c r="O84" i="2"/>
  <c r="M86" i="2"/>
  <c r="O86" i="2"/>
  <c r="M39" i="2"/>
  <c r="O39" i="2"/>
  <c r="M41" i="2"/>
  <c r="O41" i="2"/>
  <c r="P41" i="2"/>
  <c r="P42" i="2"/>
  <c r="M43" i="2"/>
  <c r="O43" i="2"/>
  <c r="M45" i="2"/>
  <c r="O45" i="2"/>
  <c r="P45" i="2"/>
  <c r="P46" i="2"/>
  <c r="M47" i="2"/>
  <c r="O47" i="2"/>
  <c r="M49" i="2"/>
  <c r="O49" i="2"/>
  <c r="P49" i="2"/>
  <c r="P50" i="2"/>
  <c r="M51" i="2"/>
  <c r="O51" i="2"/>
  <c r="M53" i="2"/>
  <c r="O53" i="2"/>
  <c r="P53" i="2"/>
  <c r="P39" i="2"/>
  <c r="P43" i="2"/>
  <c r="P47" i="2"/>
  <c r="P51" i="2"/>
  <c r="P16" i="1"/>
  <c r="O56" i="1"/>
  <c r="O27" i="1"/>
  <c r="O35" i="1"/>
  <c r="O73" i="1"/>
  <c r="O79" i="1"/>
  <c r="P101" i="1"/>
  <c r="P5" i="1"/>
  <c r="P6" i="1"/>
  <c r="O7" i="1"/>
  <c r="P9" i="1"/>
  <c r="P10" i="1"/>
  <c r="O11" i="1"/>
  <c r="P13" i="1"/>
  <c r="P14" i="1"/>
  <c r="O14" i="1"/>
  <c r="O15" i="1"/>
  <c r="P17" i="1"/>
  <c r="P18" i="1"/>
  <c r="O19" i="1"/>
  <c r="P21" i="1"/>
  <c r="O22" i="1"/>
  <c r="P24" i="1"/>
  <c r="P25" i="1"/>
  <c r="O26" i="1"/>
  <c r="P28" i="1"/>
  <c r="P29" i="1"/>
  <c r="O30" i="1"/>
  <c r="P32" i="1"/>
  <c r="P33" i="1"/>
  <c r="O34" i="1"/>
  <c r="P36" i="1"/>
  <c r="P40" i="1"/>
  <c r="P44" i="1"/>
  <c r="P48" i="1"/>
  <c r="P52" i="1"/>
  <c r="P56" i="1"/>
  <c r="P57" i="1"/>
  <c r="O58" i="1"/>
  <c r="P60" i="1"/>
  <c r="P61" i="1"/>
  <c r="O62" i="1"/>
  <c r="P64" i="1"/>
  <c r="P65" i="1"/>
  <c r="O66" i="1"/>
  <c r="P68" i="1"/>
  <c r="P69" i="1"/>
  <c r="O70" i="1"/>
  <c r="P76" i="1"/>
  <c r="P80" i="1"/>
  <c r="P84" i="1"/>
  <c r="O89" i="1"/>
  <c r="P91" i="1"/>
  <c r="P92" i="1"/>
  <c r="O92" i="1"/>
  <c r="O93" i="1"/>
  <c r="P95" i="1"/>
  <c r="P96" i="1"/>
  <c r="O96" i="1"/>
  <c r="O97" i="1"/>
  <c r="P99" i="1"/>
  <c r="P100" i="1"/>
  <c r="O100" i="1"/>
  <c r="O101" i="1"/>
  <c r="P103" i="1"/>
  <c r="P104" i="1"/>
  <c r="O104" i="1"/>
  <c r="O4" i="1"/>
  <c r="P22" i="1"/>
  <c r="P30" i="1"/>
  <c r="P38" i="1"/>
  <c r="O39" i="1"/>
  <c r="O43" i="1"/>
  <c r="O47" i="1"/>
  <c r="O51" i="1"/>
  <c r="O55" i="1"/>
  <c r="O59" i="1"/>
  <c r="P62" i="1"/>
  <c r="O63" i="1"/>
  <c r="P66" i="1"/>
  <c r="O67" i="1"/>
  <c r="P70" i="1"/>
  <c r="O75" i="1"/>
  <c r="O83" i="1"/>
  <c r="O87" i="1"/>
  <c r="P89" i="1"/>
  <c r="O90" i="1"/>
  <c r="P97" i="1"/>
  <c r="O102" i="1"/>
  <c r="O115" i="1"/>
  <c r="O8" i="1"/>
  <c r="O94" i="1"/>
  <c r="P4" i="1"/>
  <c r="O6" i="1"/>
  <c r="P8" i="1"/>
  <c r="O10" i="1"/>
  <c r="P12" i="1"/>
  <c r="O18" i="1"/>
  <c r="O21" i="1"/>
  <c r="P23" i="1"/>
  <c r="O25" i="1"/>
  <c r="P27" i="1"/>
  <c r="O29" i="1"/>
  <c r="P31" i="1"/>
  <c r="O33" i="1"/>
  <c r="P35" i="1"/>
  <c r="P46" i="1"/>
  <c r="O60" i="1"/>
  <c r="O81" i="1"/>
  <c r="O12" i="1"/>
  <c r="O16" i="1"/>
  <c r="O23" i="1"/>
  <c r="P26" i="1"/>
  <c r="O31" i="1"/>
  <c r="P34" i="1"/>
  <c r="O106" i="1"/>
  <c r="P107" i="1"/>
  <c r="P108" i="1"/>
  <c r="P109" i="1"/>
  <c r="O110" i="1"/>
  <c r="P111" i="1"/>
  <c r="P112" i="1"/>
  <c r="P113" i="1"/>
  <c r="O114" i="1"/>
  <c r="P115" i="1"/>
  <c r="P116" i="1"/>
  <c r="P117" i="1"/>
  <c r="O118" i="1"/>
  <c r="P119" i="1"/>
  <c r="P120" i="1"/>
  <c r="P121" i="1"/>
  <c r="O121" i="1"/>
  <c r="O107" i="1"/>
  <c r="O113" i="1"/>
  <c r="P39" i="1"/>
  <c r="O41" i="1"/>
  <c r="P43" i="1"/>
  <c r="O45" i="1"/>
  <c r="P47" i="1"/>
  <c r="O49" i="1"/>
  <c r="P51" i="1"/>
  <c r="O53" i="1"/>
  <c r="O57" i="1"/>
  <c r="P59" i="1"/>
  <c r="O61" i="1"/>
  <c r="P63" i="1"/>
  <c r="O65" i="1"/>
  <c r="P67" i="1"/>
  <c r="O68" i="1"/>
  <c r="O69" i="1"/>
  <c r="O77" i="1"/>
  <c r="O85" i="1"/>
  <c r="P90" i="1"/>
  <c r="P94" i="1"/>
  <c r="P98" i="1"/>
  <c r="P102" i="1"/>
  <c r="O108" i="1"/>
  <c r="O109" i="1"/>
  <c r="O112" i="1"/>
  <c r="O116" i="1"/>
  <c r="O117" i="1"/>
  <c r="O120" i="1"/>
  <c r="O5" i="1"/>
  <c r="P7" i="1"/>
  <c r="O9" i="1"/>
  <c r="P11" i="1"/>
  <c r="O13" i="1"/>
  <c r="P15" i="1"/>
  <c r="O17" i="1"/>
  <c r="P19" i="1"/>
  <c r="O24" i="1"/>
  <c r="O28" i="1"/>
  <c r="O32" i="1"/>
  <c r="O36" i="1"/>
  <c r="P42" i="1"/>
  <c r="P50" i="1"/>
  <c r="P58" i="1"/>
  <c r="O64" i="1"/>
  <c r="P93" i="1"/>
  <c r="O98" i="1"/>
  <c r="O111" i="1"/>
  <c r="O119" i="1"/>
  <c r="O40" i="1"/>
  <c r="P41" i="1"/>
  <c r="O44" i="1"/>
  <c r="P45" i="1"/>
  <c r="O48" i="1"/>
  <c r="P49" i="1"/>
  <c r="O52" i="1"/>
  <c r="P53" i="1"/>
  <c r="P55" i="1"/>
  <c r="O72" i="1"/>
  <c r="P73" i="1"/>
  <c r="P74" i="1"/>
  <c r="P75" i="1"/>
  <c r="O76" i="1"/>
  <c r="P77" i="1"/>
  <c r="P78" i="1"/>
  <c r="P79" i="1"/>
  <c r="O80" i="1"/>
  <c r="P81" i="1"/>
  <c r="P82" i="1"/>
  <c r="P83" i="1"/>
  <c r="O84" i="1"/>
  <c r="P85" i="1"/>
  <c r="P86" i="1"/>
  <c r="P87" i="1"/>
  <c r="O91" i="1"/>
  <c r="O95" i="1"/>
  <c r="O99" i="1"/>
  <c r="O103" i="1"/>
  <c r="P106" i="1"/>
  <c r="P110" i="1"/>
  <c r="P114" i="1"/>
  <c r="P118" i="1"/>
  <c r="O38" i="1"/>
  <c r="O42" i="1"/>
  <c r="O46" i="1"/>
  <c r="O50" i="1"/>
  <c r="P72" i="1"/>
  <c r="O74" i="1"/>
  <c r="O78" i="1"/>
  <c r="O82" i="1"/>
  <c r="O86" i="1"/>
  <c r="P289" i="1"/>
  <c r="O295" i="1"/>
  <c r="P282" i="1"/>
  <c r="O290" i="1"/>
  <c r="O288" i="1"/>
  <c r="O284" i="1"/>
  <c r="P296" i="1"/>
  <c r="P294" i="1"/>
  <c r="O283" i="1"/>
  <c r="P291" i="1"/>
  <c r="O286" i="1"/>
  <c r="O297" i="1"/>
  <c r="O293" i="1"/>
  <c r="P290" i="1"/>
  <c r="O285" i="1"/>
  <c r="P283" i="1"/>
  <c r="P284" i="1"/>
  <c r="J298" i="1"/>
  <c r="P288" i="1"/>
  <c r="F298" i="1"/>
  <c r="O296" i="1"/>
  <c r="P292" i="1"/>
  <c r="O289" i="1"/>
  <c r="P286" i="1"/>
  <c r="P297" i="1"/>
  <c r="P295" i="1"/>
  <c r="I298" i="1"/>
  <c r="O291" i="1"/>
  <c r="N259" i="13"/>
  <c r="P259" i="13"/>
  <c r="N262" i="13"/>
  <c r="P262" i="13"/>
  <c r="M248" i="13"/>
  <c r="M262" i="13"/>
  <c r="O262" i="13"/>
  <c r="M257" i="13"/>
  <c r="M254" i="13"/>
  <c r="O254" i="13"/>
  <c r="M249" i="13"/>
  <c r="N258" i="13"/>
  <c r="P258" i="13"/>
  <c r="N256" i="13"/>
  <c r="P256" i="13"/>
  <c r="M71" i="13"/>
  <c r="O71" i="13"/>
  <c r="N255" i="13"/>
  <c r="P255" i="13"/>
  <c r="N250" i="13"/>
  <c r="P250" i="13"/>
  <c r="M105" i="13"/>
  <c r="O105" i="13"/>
  <c r="N260" i="13"/>
  <c r="P260" i="13"/>
  <c r="N253" i="13"/>
  <c r="P253" i="13"/>
  <c r="M37" i="13"/>
  <c r="O37" i="13"/>
  <c r="M261" i="13"/>
  <c r="O261" i="13"/>
  <c r="M258" i="13"/>
  <c r="O258" i="13"/>
  <c r="M253" i="13"/>
  <c r="O253" i="13"/>
  <c r="M250" i="13"/>
  <c r="O250" i="13"/>
  <c r="N248" i="13"/>
  <c r="M88" i="13"/>
  <c r="O88" i="13"/>
  <c r="M122" i="13"/>
  <c r="O122" i="13"/>
  <c r="N254" i="13"/>
  <c r="P254" i="13"/>
  <c r="N252" i="13"/>
  <c r="P252" i="13"/>
  <c r="N249" i="13"/>
  <c r="P249" i="13"/>
  <c r="N264" i="13"/>
  <c r="P264" i="13"/>
  <c r="M259" i="13"/>
  <c r="O259" i="13"/>
  <c r="M256" i="13"/>
  <c r="O256" i="13"/>
  <c r="M251" i="13"/>
  <c r="O251" i="13"/>
  <c r="N251" i="13"/>
  <c r="P251" i="13"/>
  <c r="O257" i="13"/>
  <c r="O249" i="13"/>
  <c r="N263" i="13"/>
  <c r="P263" i="13"/>
  <c r="N122" i="13"/>
  <c r="P122" i="13"/>
  <c r="N257" i="13"/>
  <c r="P257" i="13"/>
  <c r="N261" i="13"/>
  <c r="P261" i="13"/>
  <c r="M263" i="13"/>
  <c r="O263" i="13"/>
  <c r="M260" i="13"/>
  <c r="O260" i="13"/>
  <c r="M255" i="13"/>
  <c r="O255" i="13"/>
  <c r="M252" i="13"/>
  <c r="O252" i="13"/>
  <c r="M54" i="13"/>
  <c r="O54" i="13"/>
  <c r="N248" i="12"/>
  <c r="P248" i="12"/>
  <c r="M253" i="12"/>
  <c r="O253" i="12"/>
  <c r="N263" i="12"/>
  <c r="P263" i="12"/>
  <c r="M251" i="12"/>
  <c r="O251" i="12"/>
  <c r="M88" i="12"/>
  <c r="O88" i="12"/>
  <c r="M71" i="12"/>
  <c r="O71" i="12"/>
  <c r="O260" i="12"/>
  <c r="M254" i="12"/>
  <c r="O254" i="12"/>
  <c r="M249" i="12"/>
  <c r="O249" i="12"/>
  <c r="M252" i="12"/>
  <c r="O252" i="12"/>
  <c r="M105" i="12"/>
  <c r="O105" i="12"/>
  <c r="N256" i="12"/>
  <c r="P256" i="12"/>
  <c r="M257" i="12"/>
  <c r="O257" i="12"/>
  <c r="O79" i="12"/>
  <c r="O55" i="12"/>
  <c r="N255" i="12"/>
  <c r="P255" i="12"/>
  <c r="O262" i="12"/>
  <c r="M54" i="12"/>
  <c r="O54" i="12"/>
  <c r="M248" i="12"/>
  <c r="O248" i="12"/>
  <c r="M256" i="12"/>
  <c r="O256" i="12"/>
  <c r="N250" i="12"/>
  <c r="P250" i="12"/>
  <c r="N260" i="12"/>
  <c r="P260" i="12"/>
  <c r="N252" i="12"/>
  <c r="P252" i="12"/>
  <c r="M263" i="12"/>
  <c r="O263" i="12"/>
  <c r="M258" i="12"/>
  <c r="O258" i="12"/>
  <c r="D264" i="12"/>
  <c r="N264" i="12"/>
  <c r="P264" i="12"/>
  <c r="M37" i="12"/>
  <c r="O37" i="12"/>
  <c r="O21" i="12"/>
  <c r="N259" i="12"/>
  <c r="P259" i="12"/>
  <c r="N253" i="12"/>
  <c r="P253" i="12"/>
  <c r="O107" i="12"/>
  <c r="M122" i="12"/>
  <c r="O122" i="12"/>
  <c r="N257" i="12"/>
  <c r="P257" i="12"/>
  <c r="N258" i="12"/>
  <c r="P258" i="12"/>
  <c r="N254" i="12"/>
  <c r="P254" i="12"/>
  <c r="N249" i="12"/>
  <c r="P249" i="12"/>
  <c r="M37" i="11"/>
  <c r="O37" i="11"/>
  <c r="O22" i="11"/>
  <c r="M105" i="11"/>
  <c r="O105" i="11"/>
  <c r="M88" i="11"/>
  <c r="O88" i="11"/>
  <c r="N262" i="11"/>
  <c r="P262" i="11"/>
  <c r="N263" i="11"/>
  <c r="M122" i="11"/>
  <c r="O122" i="11"/>
  <c r="M262" i="11"/>
  <c r="O262" i="11"/>
  <c r="M263" i="11"/>
  <c r="O263" i="11"/>
  <c r="P263" i="11"/>
  <c r="N122" i="11"/>
  <c r="P122" i="11"/>
  <c r="M54" i="11"/>
  <c r="O54" i="11"/>
  <c r="N264" i="11"/>
  <c r="P264" i="11"/>
  <c r="M71" i="11"/>
  <c r="O71" i="11"/>
  <c r="O55" i="11"/>
  <c r="M71" i="10"/>
  <c r="O71" i="10"/>
  <c r="N259" i="10"/>
  <c r="O258" i="10"/>
  <c r="O250" i="10"/>
  <c r="O256" i="10"/>
  <c r="P259" i="10"/>
  <c r="O263" i="10"/>
  <c r="O257" i="10"/>
  <c r="O252" i="10"/>
  <c r="M54" i="10"/>
  <c r="O54" i="10"/>
  <c r="O253" i="10"/>
  <c r="O255" i="10"/>
  <c r="P255" i="10"/>
  <c r="P256" i="10"/>
  <c r="P250" i="10"/>
  <c r="M105" i="10"/>
  <c r="O105" i="10"/>
  <c r="O260" i="10"/>
  <c r="O249" i="10"/>
  <c r="N261" i="10"/>
  <c r="P261" i="10"/>
  <c r="N251" i="10"/>
  <c r="P251" i="10"/>
  <c r="N248" i="10"/>
  <c r="P248" i="10"/>
  <c r="N257" i="10"/>
  <c r="P257" i="10"/>
  <c r="O262" i="10"/>
  <c r="O254" i="10"/>
  <c r="P258" i="10"/>
  <c r="N253" i="10"/>
  <c r="P253" i="10"/>
  <c r="N263" i="10"/>
  <c r="P263" i="10"/>
  <c r="N260" i="10"/>
  <c r="P260" i="10"/>
  <c r="N254" i="10"/>
  <c r="P254" i="10"/>
  <c r="O261" i="10"/>
  <c r="N249" i="10"/>
  <c r="P249" i="10"/>
  <c r="M122" i="10"/>
  <c r="O122" i="10"/>
  <c r="O248" i="10"/>
  <c r="M264" i="10"/>
  <c r="O264" i="10"/>
  <c r="D264" i="10"/>
  <c r="N264" i="10"/>
  <c r="P264" i="10"/>
  <c r="M37" i="10"/>
  <c r="O37" i="10"/>
  <c r="O21" i="10"/>
  <c r="M288" i="8"/>
  <c r="N277" i="8"/>
  <c r="P277" i="8"/>
  <c r="O280" i="8"/>
  <c r="N281" i="8"/>
  <c r="P281" i="8"/>
  <c r="O72" i="9"/>
  <c r="M88" i="9"/>
  <c r="O88" i="9"/>
  <c r="N257" i="9"/>
  <c r="P257" i="9"/>
  <c r="N255" i="9"/>
  <c r="P255" i="9"/>
  <c r="M263" i="9"/>
  <c r="O263" i="9"/>
  <c r="M259" i="9"/>
  <c r="O259" i="9"/>
  <c r="M255" i="9"/>
  <c r="O255" i="9"/>
  <c r="M248" i="9"/>
  <c r="M252" i="9"/>
  <c r="O252" i="9"/>
  <c r="M249" i="9"/>
  <c r="O249" i="9"/>
  <c r="N251" i="9"/>
  <c r="P251" i="9"/>
  <c r="N259" i="9"/>
  <c r="P259" i="9"/>
  <c r="N122" i="9"/>
  <c r="P122" i="9"/>
  <c r="M251" i="9"/>
  <c r="O251" i="9"/>
  <c r="M257" i="9"/>
  <c r="O257" i="9"/>
  <c r="M261" i="9"/>
  <c r="O261" i="9"/>
  <c r="N248" i="9"/>
  <c r="P248" i="9"/>
  <c r="O21" i="9"/>
  <c r="M37" i="9"/>
  <c r="O37" i="9"/>
  <c r="N263" i="9"/>
  <c r="P263" i="9"/>
  <c r="M254" i="9"/>
  <c r="O254" i="9"/>
  <c r="M54" i="9"/>
  <c r="O54" i="9"/>
  <c r="M253" i="9"/>
  <c r="O253" i="9"/>
  <c r="D264" i="9"/>
  <c r="N264" i="9"/>
  <c r="P264" i="9"/>
  <c r="M284" i="8"/>
  <c r="O284" i="8"/>
  <c r="M290" i="8"/>
  <c r="O290" i="8"/>
  <c r="N289" i="8"/>
  <c r="P289" i="8"/>
  <c r="N286" i="8"/>
  <c r="P286" i="8"/>
  <c r="M117" i="8"/>
  <c r="O117" i="8"/>
  <c r="M60" i="8"/>
  <c r="O60" i="8"/>
  <c r="M276" i="8"/>
  <c r="O276" i="8"/>
  <c r="M291" i="8"/>
  <c r="O291" i="8"/>
  <c r="M287" i="8"/>
  <c r="O287" i="8"/>
  <c r="M278" i="8"/>
  <c r="O278" i="8"/>
  <c r="O45" i="8"/>
  <c r="M283" i="8"/>
  <c r="O283" i="8"/>
  <c r="M79" i="8"/>
  <c r="O79" i="8"/>
  <c r="N280" i="8"/>
  <c r="P280" i="8"/>
  <c r="M282" i="8"/>
  <c r="O282" i="8"/>
  <c r="N278" i="8"/>
  <c r="P278" i="8"/>
  <c r="N290" i="8"/>
  <c r="P290" i="8"/>
  <c r="N279" i="8"/>
  <c r="P279" i="8"/>
  <c r="M286" i="8"/>
  <c r="N282" i="8"/>
  <c r="P282" i="8"/>
  <c r="M279" i="8"/>
  <c r="O279" i="8"/>
  <c r="N284" i="8"/>
  <c r="P284" i="8"/>
  <c r="M136" i="8"/>
  <c r="O136" i="8"/>
  <c r="N283" i="8"/>
  <c r="P283" i="8"/>
  <c r="O288" i="8"/>
  <c r="O82" i="8"/>
  <c r="M98" i="8"/>
  <c r="O98" i="8"/>
  <c r="N287" i="8"/>
  <c r="P287" i="8"/>
  <c r="N136" i="8"/>
  <c r="P136" i="8"/>
  <c r="O286" i="8"/>
  <c r="N285" i="8"/>
  <c r="P285" i="8"/>
  <c r="O25" i="8"/>
  <c r="M41" i="8"/>
  <c r="O41" i="8"/>
  <c r="N291" i="8"/>
  <c r="P291" i="8"/>
  <c r="M277" i="8"/>
  <c r="O277" i="8"/>
  <c r="M289" i="8"/>
  <c r="O289" i="8"/>
  <c r="M285" i="8"/>
  <c r="O285" i="8"/>
  <c r="N276" i="8"/>
  <c r="P276" i="8"/>
  <c r="N288" i="8"/>
  <c r="P288" i="8"/>
  <c r="M281" i="8"/>
  <c r="O281" i="8"/>
  <c r="D292" i="8"/>
  <c r="N292" i="8"/>
  <c r="P292" i="8"/>
  <c r="M254" i="7"/>
  <c r="O254" i="7"/>
  <c r="M248" i="7"/>
  <c r="O248" i="7"/>
  <c r="M251" i="7"/>
  <c r="O251" i="7"/>
  <c r="N262" i="7"/>
  <c r="P262" i="7"/>
  <c r="N122" i="7"/>
  <c r="P122" i="7"/>
  <c r="M258" i="7"/>
  <c r="O258" i="7"/>
  <c r="N254" i="7"/>
  <c r="P254" i="7"/>
  <c r="N256" i="7"/>
  <c r="P256" i="7"/>
  <c r="M71" i="7"/>
  <c r="O71" i="7"/>
  <c r="N250" i="7"/>
  <c r="P250" i="7"/>
  <c r="M250" i="7"/>
  <c r="M261" i="7"/>
  <c r="O261" i="7"/>
  <c r="M263" i="7"/>
  <c r="O263" i="7"/>
  <c r="M259" i="7"/>
  <c r="O259" i="7"/>
  <c r="M255" i="7"/>
  <c r="O255" i="7"/>
  <c r="O250" i="7"/>
  <c r="M105" i="7"/>
  <c r="O105" i="7"/>
  <c r="M256" i="7"/>
  <c r="O256" i="7"/>
  <c r="D264" i="7"/>
  <c r="N264" i="7"/>
  <c r="P264" i="7"/>
  <c r="N249" i="7"/>
  <c r="P249" i="7"/>
  <c r="N261" i="7"/>
  <c r="N253" i="7"/>
  <c r="P253" i="7"/>
  <c r="M252" i="7"/>
  <c r="O252" i="7"/>
  <c r="M249" i="7"/>
  <c r="O249" i="7"/>
  <c r="M54" i="7"/>
  <c r="O54" i="7"/>
  <c r="M260" i="7"/>
  <c r="O260" i="7"/>
  <c r="N252" i="7"/>
  <c r="P252" i="7"/>
  <c r="N259" i="7"/>
  <c r="P259" i="7"/>
  <c r="N248" i="7"/>
  <c r="P248" i="7"/>
  <c r="N263" i="7"/>
  <c r="P263" i="7"/>
  <c r="N260" i="7"/>
  <c r="P260" i="7"/>
  <c r="P261" i="7"/>
  <c r="N258" i="7"/>
  <c r="P258" i="7"/>
  <c r="O72" i="7"/>
  <c r="M88" i="7"/>
  <c r="O88" i="7"/>
  <c r="M253" i="7"/>
  <c r="O253" i="7"/>
  <c r="O21" i="7"/>
  <c r="M37" i="7"/>
  <c r="O37" i="7"/>
  <c r="N257" i="7"/>
  <c r="P257" i="7"/>
  <c r="M122" i="7"/>
  <c r="O122" i="7"/>
  <c r="M257" i="7"/>
  <c r="O257" i="7"/>
  <c r="N255" i="7"/>
  <c r="P255" i="7"/>
  <c r="N251" i="7"/>
  <c r="P251" i="7"/>
  <c r="N22" i="6"/>
  <c r="M22" i="6"/>
  <c r="N122" i="6"/>
  <c r="N258" i="6"/>
  <c r="P258" i="6"/>
  <c r="N250" i="6"/>
  <c r="J249" i="6"/>
  <c r="N261" i="6"/>
  <c r="P261" i="6"/>
  <c r="N253" i="6"/>
  <c r="P253" i="6"/>
  <c r="G249" i="6"/>
  <c r="M88" i="6"/>
  <c r="O88" i="6"/>
  <c r="H249" i="6"/>
  <c r="M249" i="6"/>
  <c r="O249" i="6"/>
  <c r="F249" i="6"/>
  <c r="M254" i="6"/>
  <c r="O254" i="6"/>
  <c r="M250" i="6"/>
  <c r="O250" i="6"/>
  <c r="M5" i="6"/>
  <c r="M71" i="6"/>
  <c r="O71" i="6"/>
  <c r="N5" i="6"/>
  <c r="M262" i="6"/>
  <c r="O262" i="6"/>
  <c r="D249" i="6"/>
  <c r="N249" i="6"/>
  <c r="P249" i="6"/>
  <c r="M258" i="6"/>
  <c r="P250" i="6"/>
  <c r="P122" i="6"/>
  <c r="N248" i="6"/>
  <c r="N263" i="6"/>
  <c r="P263" i="6"/>
  <c r="N255" i="6"/>
  <c r="P255" i="6"/>
  <c r="M251" i="6"/>
  <c r="O251" i="6"/>
  <c r="M105" i="6"/>
  <c r="O105" i="6"/>
  <c r="O258" i="6"/>
  <c r="M261" i="6"/>
  <c r="O261" i="6"/>
  <c r="M253" i="6"/>
  <c r="O253" i="6"/>
  <c r="M252" i="6"/>
  <c r="O252" i="6"/>
  <c r="N260" i="6"/>
  <c r="P260" i="6"/>
  <c r="N252" i="6"/>
  <c r="P252" i="6"/>
  <c r="M260" i="6"/>
  <c r="O260" i="6"/>
  <c r="N262" i="6"/>
  <c r="P262" i="6"/>
  <c r="N254" i="6"/>
  <c r="P254" i="6"/>
  <c r="N257" i="6"/>
  <c r="P257" i="6"/>
  <c r="M259" i="6"/>
  <c r="O259" i="6"/>
  <c r="M248" i="6"/>
  <c r="M255" i="6"/>
  <c r="O255" i="6"/>
  <c r="M263" i="6"/>
  <c r="O263" i="6"/>
  <c r="M122" i="6"/>
  <c r="O122" i="6"/>
  <c r="N264" i="6"/>
  <c r="P264" i="6"/>
  <c r="N259" i="6"/>
  <c r="P259" i="6"/>
  <c r="N256" i="6"/>
  <c r="P256" i="6"/>
  <c r="N251" i="6"/>
  <c r="P251" i="6"/>
  <c r="M256" i="6"/>
  <c r="O256" i="6"/>
  <c r="M54" i="6"/>
  <c r="O54" i="6"/>
  <c r="M37" i="6"/>
  <c r="O37" i="6"/>
  <c r="M257" i="6"/>
  <c r="O257" i="6"/>
  <c r="N262" i="5"/>
  <c r="P262" i="5"/>
  <c r="N261" i="5"/>
  <c r="P261" i="5"/>
  <c r="N263" i="5"/>
  <c r="P263" i="5"/>
  <c r="M251" i="5"/>
  <c r="O251" i="5"/>
  <c r="N253" i="5"/>
  <c r="P253" i="5"/>
  <c r="N251" i="5"/>
  <c r="P251" i="5"/>
  <c r="M88" i="5"/>
  <c r="O88" i="5"/>
  <c r="N252" i="5"/>
  <c r="P252" i="5"/>
  <c r="N250" i="5"/>
  <c r="P250" i="5"/>
  <c r="M248" i="5"/>
  <c r="O248" i="5"/>
  <c r="M258" i="5"/>
  <c r="O258" i="5"/>
  <c r="M54" i="5"/>
  <c r="O54" i="5"/>
  <c r="M263" i="5"/>
  <c r="O263" i="5"/>
  <c r="M105" i="5"/>
  <c r="O105" i="5"/>
  <c r="M249" i="5"/>
  <c r="O249" i="5"/>
  <c r="N255" i="5"/>
  <c r="P255" i="5"/>
  <c r="M253" i="5"/>
  <c r="O253" i="5"/>
  <c r="N254" i="5"/>
  <c r="P254" i="5"/>
  <c r="N259" i="5"/>
  <c r="P259" i="5"/>
  <c r="N257" i="5"/>
  <c r="P257" i="5"/>
  <c r="M71" i="5"/>
  <c r="O71" i="5"/>
  <c r="N122" i="5"/>
  <c r="P122" i="5"/>
  <c r="N256" i="5"/>
  <c r="P256" i="5"/>
  <c r="M37" i="5"/>
  <c r="O37" i="5"/>
  <c r="M260" i="5"/>
  <c r="O260" i="5"/>
  <c r="M257" i="5"/>
  <c r="O257" i="5"/>
  <c r="D264" i="5"/>
  <c r="N264" i="5"/>
  <c r="P264" i="5"/>
  <c r="N260" i="5"/>
  <c r="P260" i="5"/>
  <c r="M252" i="5"/>
  <c r="O252" i="5"/>
  <c r="M262" i="5"/>
  <c r="O262" i="5"/>
  <c r="M259" i="5"/>
  <c r="O259" i="5"/>
  <c r="M122" i="5"/>
  <c r="O122" i="5"/>
  <c r="O106" i="5"/>
  <c r="N258" i="5"/>
  <c r="P258" i="5"/>
  <c r="M255" i="5"/>
  <c r="O255" i="5"/>
  <c r="M256" i="5"/>
  <c r="O256" i="5"/>
  <c r="M254" i="5"/>
  <c r="O254" i="5"/>
  <c r="N249" i="5"/>
  <c r="P249" i="5"/>
  <c r="M250" i="5"/>
  <c r="O250" i="5"/>
  <c r="N248" i="5"/>
  <c r="P248" i="5"/>
  <c r="N265" i="2"/>
  <c r="N262" i="2"/>
  <c r="M267" i="2"/>
  <c r="N264" i="2"/>
  <c r="N263" i="2"/>
  <c r="P263" i="2"/>
  <c r="N260" i="2"/>
  <c r="N258" i="2"/>
  <c r="P258" i="2"/>
  <c r="N259" i="2"/>
  <c r="N253" i="2"/>
  <c r="P253" i="2"/>
  <c r="N267" i="2"/>
  <c r="N254" i="2"/>
  <c r="N268" i="2"/>
  <c r="N256" i="2"/>
  <c r="P256" i="2"/>
  <c r="N255" i="2"/>
  <c r="N257" i="2"/>
  <c r="P257" i="2"/>
  <c r="N257" i="4"/>
  <c r="M105" i="4"/>
  <c r="O105" i="4"/>
  <c r="M260" i="4"/>
  <c r="N259" i="4"/>
  <c r="P259" i="4"/>
  <c r="O91" i="4"/>
  <c r="M71" i="4"/>
  <c r="O71" i="4"/>
  <c r="N260" i="4"/>
  <c r="P260" i="4"/>
  <c r="N258" i="4"/>
  <c r="P258" i="4"/>
  <c r="N253" i="4"/>
  <c r="P253" i="4"/>
  <c r="M256" i="4"/>
  <c r="O256" i="4"/>
  <c r="M88" i="4"/>
  <c r="O88" i="4"/>
  <c r="N122" i="4"/>
  <c r="P122" i="4"/>
  <c r="M263" i="4"/>
  <c r="O263" i="4"/>
  <c r="M258" i="4"/>
  <c r="O258" i="4"/>
  <c r="M253" i="4"/>
  <c r="O253" i="4"/>
  <c r="M250" i="4"/>
  <c r="O250" i="4"/>
  <c r="M37" i="4"/>
  <c r="O37" i="4"/>
  <c r="N262" i="4"/>
  <c r="P262" i="4"/>
  <c r="N251" i="4"/>
  <c r="P251" i="4"/>
  <c r="M261" i="4"/>
  <c r="O261" i="4"/>
  <c r="M259" i="4"/>
  <c r="O259" i="4"/>
  <c r="M251" i="4"/>
  <c r="O251" i="4"/>
  <c r="M249" i="4"/>
  <c r="O249" i="4"/>
  <c r="D264" i="4"/>
  <c r="N264" i="4"/>
  <c r="P264" i="4"/>
  <c r="N252" i="4"/>
  <c r="P252" i="4"/>
  <c r="N249" i="4"/>
  <c r="P249" i="4"/>
  <c r="M54" i="4"/>
  <c r="O54" i="4"/>
  <c r="N263" i="4"/>
  <c r="P263" i="4"/>
  <c r="N255" i="4"/>
  <c r="P255" i="4"/>
  <c r="M252" i="4"/>
  <c r="O252" i="4"/>
  <c r="N248" i="4"/>
  <c r="P248" i="4"/>
  <c r="M257" i="4"/>
  <c r="O257" i="4"/>
  <c r="O248" i="4"/>
  <c r="M254" i="4"/>
  <c r="O254" i="4"/>
  <c r="O106" i="4"/>
  <c r="M122" i="4"/>
  <c r="O122" i="4"/>
  <c r="M262" i="4"/>
  <c r="O262" i="4"/>
  <c r="M255" i="4"/>
  <c r="O255" i="4"/>
  <c r="O260" i="4"/>
  <c r="N256" i="4"/>
  <c r="P256" i="4"/>
  <c r="P257" i="4"/>
  <c r="N250" i="4"/>
  <c r="P250" i="4"/>
  <c r="N254" i="4"/>
  <c r="P254" i="4"/>
  <c r="N260" i="3"/>
  <c r="P260" i="3"/>
  <c r="N256" i="3"/>
  <c r="P256" i="3"/>
  <c r="M248" i="3"/>
  <c r="O248" i="3"/>
  <c r="M257" i="3"/>
  <c r="O257" i="3"/>
  <c r="M71" i="3"/>
  <c r="O71" i="3"/>
  <c r="M261" i="3"/>
  <c r="O261" i="3"/>
  <c r="M259" i="3"/>
  <c r="O259" i="3"/>
  <c r="M255" i="3"/>
  <c r="O255" i="3"/>
  <c r="M263" i="3"/>
  <c r="O263" i="3"/>
  <c r="M122" i="3"/>
  <c r="O122" i="3"/>
  <c r="M262" i="3"/>
  <c r="O262" i="3"/>
  <c r="N259" i="3"/>
  <c r="P259" i="3"/>
  <c r="N257" i="3"/>
  <c r="P257" i="3"/>
  <c r="N254" i="3"/>
  <c r="P254" i="3"/>
  <c r="M252" i="3"/>
  <c r="O252" i="3"/>
  <c r="M260" i="3"/>
  <c r="O260" i="3"/>
  <c r="N252" i="3"/>
  <c r="P252" i="3"/>
  <c r="N262" i="3"/>
  <c r="P262" i="3"/>
  <c r="M88" i="3"/>
  <c r="O88" i="3"/>
  <c r="M37" i="3"/>
  <c r="O37" i="3"/>
  <c r="M105" i="3"/>
  <c r="O105" i="3"/>
  <c r="N263" i="3"/>
  <c r="P263" i="3"/>
  <c r="M258" i="3"/>
  <c r="O258" i="3"/>
  <c r="M256" i="3"/>
  <c r="O256" i="3"/>
  <c r="N253" i="3"/>
  <c r="P253" i="3"/>
  <c r="M251" i="3"/>
  <c r="O251" i="3"/>
  <c r="N250" i="3"/>
  <c r="P250" i="3"/>
  <c r="M249" i="3"/>
  <c r="O249" i="3"/>
  <c r="O55" i="3"/>
  <c r="M54" i="3"/>
  <c r="O54" i="3"/>
  <c r="N261" i="3"/>
  <c r="P261" i="3"/>
  <c r="N258" i="3"/>
  <c r="P258" i="3"/>
  <c r="M254" i="3"/>
  <c r="O254" i="3"/>
  <c r="N251" i="3"/>
  <c r="P251" i="3"/>
  <c r="N264" i="3"/>
  <c r="P264" i="3"/>
  <c r="N248" i="3"/>
  <c r="P248" i="3"/>
  <c r="M253" i="3"/>
  <c r="O253" i="3"/>
  <c r="N249" i="3"/>
  <c r="P249" i="3"/>
  <c r="P255" i="2"/>
  <c r="O265" i="2"/>
  <c r="P267" i="2"/>
  <c r="P259" i="2"/>
  <c r="P262" i="2"/>
  <c r="O267" i="2"/>
  <c r="O254" i="2"/>
  <c r="M256" i="2"/>
  <c r="O256" i="2"/>
  <c r="P252" i="2"/>
  <c r="M122" i="2"/>
  <c r="O122" i="2"/>
  <c r="O107" i="2"/>
  <c r="P260" i="2"/>
  <c r="G298" i="1"/>
  <c r="K298" i="1"/>
  <c r="D298" i="1"/>
  <c r="H298" i="1"/>
  <c r="E298" i="1"/>
  <c r="M260" i="2"/>
  <c r="O260" i="2"/>
  <c r="M105" i="2"/>
  <c r="O105" i="2"/>
  <c r="P264" i="2"/>
  <c r="M54" i="2"/>
  <c r="O54" i="2"/>
  <c r="P105" i="2"/>
  <c r="P265" i="2"/>
  <c r="P261" i="2"/>
  <c r="M262" i="2"/>
  <c r="O262" i="2"/>
  <c r="M252" i="2"/>
  <c r="O252" i="2"/>
  <c r="M263" i="2"/>
  <c r="O263" i="2"/>
  <c r="M259" i="2"/>
  <c r="O259" i="2"/>
  <c r="P254" i="2"/>
  <c r="M37" i="2"/>
  <c r="O37" i="2"/>
  <c r="M264" i="2"/>
  <c r="O264" i="2"/>
  <c r="P266" i="2"/>
  <c r="M255" i="2"/>
  <c r="O255" i="2"/>
  <c r="M253" i="2"/>
  <c r="O253" i="2"/>
  <c r="P122" i="2"/>
  <c r="M71" i="2"/>
  <c r="O71" i="2"/>
  <c r="M88" i="2"/>
  <c r="O88" i="2"/>
  <c r="P54" i="2"/>
  <c r="P88" i="2"/>
  <c r="P71" i="2"/>
  <c r="P37" i="2"/>
  <c r="P88" i="1"/>
  <c r="P37" i="1"/>
  <c r="O37" i="1"/>
  <c r="P54" i="1"/>
  <c r="O20" i="1"/>
  <c r="O71" i="1"/>
  <c r="P122" i="1"/>
  <c r="O105" i="1"/>
  <c r="O122" i="1"/>
  <c r="P105" i="1"/>
  <c r="P20" i="1"/>
  <c r="O88" i="1"/>
  <c r="P71" i="1"/>
  <c r="O54" i="1"/>
  <c r="P298" i="1"/>
  <c r="P287" i="1"/>
  <c r="O298" i="1"/>
  <c r="O294" i="1"/>
  <c r="M264" i="13"/>
  <c r="O264" i="13"/>
  <c r="M264" i="12"/>
  <c r="O264" i="12"/>
  <c r="M264" i="11"/>
  <c r="O264" i="11"/>
  <c r="O248" i="9"/>
  <c r="M264" i="9"/>
  <c r="O264" i="9"/>
  <c r="M292" i="8"/>
  <c r="O292" i="8"/>
  <c r="M264" i="7"/>
  <c r="O264" i="7"/>
  <c r="M264" i="6"/>
  <c r="O264" i="6"/>
  <c r="M264" i="5"/>
  <c r="O264" i="5"/>
  <c r="M264" i="4"/>
  <c r="O264" i="4"/>
  <c r="M264" i="3"/>
  <c r="O264" i="3"/>
  <c r="P268" i="2"/>
  <c r="M268" i="2"/>
  <c r="O268" i="2"/>
</calcChain>
</file>

<file path=xl/sharedStrings.xml><?xml version="1.0" encoding="utf-8"?>
<sst xmlns="http://schemas.openxmlformats.org/spreadsheetml/2006/main" count="7410" uniqueCount="183">
  <si>
    <t>Items onderdrukken - totaal is null (rijen en kolommen)</t>
  </si>
  <si>
    <t>Bezoeken</t>
  </si>
  <si>
    <t>2015</t>
  </si>
  <si>
    <t>Black Favorites card</t>
  </si>
  <si>
    <t>Dagkaart</t>
  </si>
  <si>
    <t>Diamond Favorites card</t>
  </si>
  <si>
    <t>Diamond+ Favorites card</t>
  </si>
  <si>
    <t>Gratis dagkaart</t>
  </si>
  <si>
    <t>Introduceekaart</t>
  </si>
  <si>
    <t>Platinum Favorites card</t>
  </si>
  <si>
    <t>All</t>
  </si>
  <si>
    <t>Amsterdam</t>
  </si>
  <si>
    <t>Maandag</t>
  </si>
  <si>
    <t>&lt;10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</si>
  <si>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</si>
  <si>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</si>
  <si>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</si>
  <si>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</si>
  <si>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</si>
  <si>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</si>
  <si>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</si>
  <si>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</si>
  <si>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</si>
  <si>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</si>
  <si>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</si>
  <si>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</si>
  <si>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23-00</t>
  </si>
  <si>
    <t>00-01</t>
  </si>
  <si>
    <t>01-02</t>
  </si>
  <si>
    <t>02-03</t>
  </si>
  <si>
    <t>&gt;04</t>
  </si>
  <si>
    <t>Dinsdag</t>
  </si>
  <si>
    <t>Woensdag</t>
  </si>
  <si>
    <t>Donderdag</t>
  </si>
  <si>
    <t>Vrijdag</t>
  </si>
  <si>
    <t>03-04</t>
  </si>
  <si>
    <t>Zaterdag</t>
  </si>
  <si>
    <t>Zondag</t>
  </si>
  <si>
    <r>
      <rPr>
        <sz val="10"/>
        <color theme="1"/>
        <rFont val="Tahoma"/>
        <family val="2"/>
      </rPr>
      <t xml:space="preserve"> - </t>
    </r>
    <r>
      <rPr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 xml:space="preserve"> - </t>
    </r>
  </si>
  <si>
    <t xml:space="preserve">Bezoeken gemiddeld per dag </t>
  </si>
  <si>
    <t>daglaart</t>
  </si>
  <si>
    <t>FAV  card</t>
  </si>
  <si>
    <t xml:space="preserve">Woensdag </t>
  </si>
  <si>
    <t xml:space="preserve">Maandag </t>
  </si>
  <si>
    <t>Breda</t>
  </si>
  <si>
    <t>Totaal gem</t>
  </si>
  <si>
    <t>GEMIDDELD</t>
  </si>
  <si>
    <t>Dag %</t>
  </si>
  <si>
    <t>FAV %</t>
  </si>
  <si>
    <t>dagkaart</t>
  </si>
  <si>
    <t xml:space="preserve">BREDA </t>
  </si>
  <si>
    <t>AMSTERDAM</t>
  </si>
  <si>
    <t>EINDHOVEN</t>
  </si>
  <si>
    <t>Eindhoven</t>
  </si>
  <si>
    <r>
      <rPr>
        <b/>
        <sz val="10"/>
        <color theme="1"/>
        <rFont val="Tahoma"/>
        <family val="2"/>
      </rPr>
      <t>Zondag</t>
    </r>
    <r>
      <rPr>
        <sz val="10"/>
        <color theme="1"/>
        <rFont val="Tahoma"/>
        <family val="2"/>
      </rPr>
      <t xml:space="preserve"> </t>
    </r>
  </si>
  <si>
    <t xml:space="preserve">Enschede </t>
  </si>
  <si>
    <t xml:space="preserve">Eindhoven </t>
  </si>
  <si>
    <t xml:space="preserve">Amsterdam </t>
  </si>
  <si>
    <t xml:space="preserve">2015  Bezoeken gemiddeld per dag per blokuur per entreesoort </t>
  </si>
  <si>
    <t xml:space="preserve">2015 Bezoeken gemiddeld per dag per blokuur per entreesoort </t>
  </si>
  <si>
    <t>Enschede</t>
  </si>
  <si>
    <t xml:space="preserve">Vrijdag </t>
  </si>
  <si>
    <t xml:space="preserve">Zondag </t>
  </si>
  <si>
    <t>Groningen</t>
  </si>
  <si>
    <t xml:space="preserve">Groningen </t>
  </si>
  <si>
    <t>ENSCHEDE</t>
  </si>
  <si>
    <t xml:space="preserve">Leeuwarden </t>
  </si>
  <si>
    <t>Leeuwarden</t>
  </si>
  <si>
    <t>Nijmegen</t>
  </si>
  <si>
    <t xml:space="preserve">Nijmegen </t>
  </si>
  <si>
    <t xml:space="preserve">Donderdag </t>
  </si>
  <si>
    <t>Rotterdam</t>
  </si>
  <si>
    <t xml:space="preserve">Rotterdam </t>
  </si>
  <si>
    <t>Scheveningen</t>
  </si>
  <si>
    <t xml:space="preserve">Scheveningen </t>
  </si>
  <si>
    <t xml:space="preserve">Breda </t>
  </si>
  <si>
    <t>10-11</t>
  </si>
  <si>
    <t xml:space="preserve">Utrecht </t>
  </si>
  <si>
    <r>
      <rPr>
        <b/>
        <sz val="12"/>
        <color theme="1"/>
        <rFont val="Tahoma"/>
        <family val="2"/>
      </rPr>
      <t>Utrecht</t>
    </r>
    <r>
      <rPr>
        <b/>
        <sz val="8"/>
        <color theme="1"/>
        <rFont val="Tahoma"/>
        <family val="2"/>
      </rPr>
      <t xml:space="preserve"> </t>
    </r>
  </si>
  <si>
    <t>Utrecht</t>
  </si>
  <si>
    <t>zaterdag</t>
  </si>
  <si>
    <t xml:space="preserve">zondag </t>
  </si>
  <si>
    <t>Valkenburg</t>
  </si>
  <si>
    <t xml:space="preserve">VENLO </t>
  </si>
  <si>
    <t xml:space="preserve">Venlo </t>
  </si>
  <si>
    <t>Venlo</t>
  </si>
  <si>
    <t>Zandvoort</t>
  </si>
  <si>
    <t>ZANDVOORT</t>
  </si>
  <si>
    <t xml:space="preserve">vrijdag </t>
  </si>
  <si>
    <t xml:space="preserve">zaterdag </t>
  </si>
  <si>
    <t xml:space="preserve">zpmdag </t>
  </si>
  <si>
    <t xml:space="preserve">TOTAAL </t>
  </si>
  <si>
    <t>DAGKAART</t>
  </si>
  <si>
    <t>FAV CARD</t>
  </si>
  <si>
    <t>DAG %</t>
  </si>
  <si>
    <t xml:space="preserve">BLOKTIJD </t>
  </si>
  <si>
    <t xml:space="preserve">Vestigingen gemiddeld per dag </t>
  </si>
  <si>
    <t>27-12-2014</t>
  </si>
  <si>
    <t xml:space="preserve">Valkenburg </t>
  </si>
  <si>
    <t>Bezoeken zaterdag piekdag 27 december 2014</t>
  </si>
  <si>
    <t xml:space="preserve">Zandvoort </t>
  </si>
  <si>
    <t>Schiphol</t>
  </si>
  <si>
    <t>2015 geextrapoleerd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</si>
  <si>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</si>
  <si>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</si>
  <si>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</si>
  <si>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</si>
  <si>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</si>
  <si>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</si>
  <si>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</si>
  <si>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</si>
  <si>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</si>
  <si>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</si>
  <si>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 xml:space="preserve">bezoeken p/jaar </t>
  </si>
  <si>
    <t>% verschil 2007/2015 extrap</t>
  </si>
  <si>
    <t xml:space="preserve">% tov verleden jaar </t>
  </si>
  <si>
    <t>21-12-2007</t>
  </si>
  <si>
    <t>22-12-2007</t>
  </si>
  <si>
    <t>23-12-2007</t>
  </si>
  <si>
    <t>24-12-2007</t>
  </si>
  <si>
    <t>25-12-2007</t>
  </si>
  <si>
    <t>26-12-2007</t>
  </si>
  <si>
    <t>27-12-2007</t>
  </si>
  <si>
    <t>28-12-2007</t>
  </si>
  <si>
    <t>29-12-2007</t>
  </si>
  <si>
    <t>30-12-2007</t>
  </si>
  <si>
    <t>BVC</t>
  </si>
  <si>
    <t xml:space="preserve">per uur </t>
  </si>
  <si>
    <t>gemiddeld</t>
  </si>
  <si>
    <t>Gemiddeld per zaterdag 2015</t>
  </si>
  <si>
    <t>120 per lane</t>
  </si>
  <si>
    <t xml:space="preserve">FAV card </t>
  </si>
  <si>
    <t>Totaal bezoek</t>
  </si>
  <si>
    <t>Prijs</t>
  </si>
  <si>
    <t xml:space="preserve">Prijs per zelfregistratieoplossing </t>
  </si>
  <si>
    <t>Prijs per versnelde toegangsoplossing</t>
  </si>
  <si>
    <t xml:space="preserve">* incl. alle kosten, bijvoorbeeld implementatiekosten, plaatsingskosten, hardware, software en onderhoud (gebaseerd op overeenkomst voor vijf jaar). </t>
  </si>
  <si>
    <t>Versnelde toegang oplossing**</t>
  </si>
  <si>
    <t>&lt;- Prijs in te vullen door inschrijver</t>
  </si>
  <si>
    <t>Drukste dag in 2014: 27-12-2014</t>
  </si>
  <si>
    <t xml:space="preserve">19.00-20,00 uur </t>
  </si>
  <si>
    <t xml:space="preserve">TOTAAL BEZOEKEN </t>
  </si>
  <si>
    <t>LOYALTY CARD</t>
  </si>
  <si>
    <t>LOYALTY %</t>
  </si>
  <si>
    <t xml:space="preserve">40 per oplossing </t>
  </si>
  <si>
    <t xml:space="preserve">inschatting </t>
  </si>
  <si>
    <t>** De genoemde aantallen zijn gebaseerd op een aanname van Holland Casino van de zaterdagen (zie tabbald Informatie per vestiging). Gegadigde is vrij om hier naar eigen inzicht aanpassing in te doen.</t>
  </si>
  <si>
    <t>120 per oplossing</t>
  </si>
  <si>
    <t>40 per oplossing</t>
  </si>
  <si>
    <t>Amsterdam 2***</t>
  </si>
  <si>
    <t xml:space="preserve">*** Deze vestiging is nog niet operationeel. Voorlopige planning opening december 2016. </t>
  </si>
  <si>
    <t>20,00-21,00 uur</t>
  </si>
  <si>
    <t>21,00-22,00 uur</t>
  </si>
  <si>
    <t>22,00-23,00 uur</t>
  </si>
  <si>
    <t>23,00-00,00 uur</t>
  </si>
  <si>
    <t>Prijzenblad</t>
  </si>
  <si>
    <t>a.</t>
  </si>
  <si>
    <t>b.</t>
  </si>
  <si>
    <t>Gebruikskosten platform
(onderhoud en beheer inbegrepen)</t>
  </si>
  <si>
    <t>=</t>
  </si>
  <si>
    <t>Kansen(dossier)</t>
  </si>
  <si>
    <t>Nr</t>
  </si>
  <si>
    <t>Kans</t>
  </si>
  <si>
    <t>Kosten</t>
  </si>
  <si>
    <t>Uurtarieven</t>
  </si>
  <si>
    <t>Rol</t>
  </si>
  <si>
    <t>Omschrijving betrokken functies</t>
  </si>
  <si>
    <t>Uurtarief</t>
  </si>
  <si>
    <r>
      <t xml:space="preserve">Deel 3 - Prijzen worden </t>
    </r>
    <r>
      <rPr>
        <b/>
        <sz val="12"/>
        <color rgb="FFFF0000"/>
        <rFont val="Georgia"/>
        <family val="1"/>
      </rPr>
      <t>niet</t>
    </r>
    <r>
      <rPr>
        <b/>
        <sz val="12"/>
        <color theme="1"/>
        <rFont val="Georgia"/>
        <family val="1"/>
      </rPr>
      <t xml:space="preserve"> beoordeeld (blauwe velden invullen)</t>
    </r>
  </si>
  <si>
    <t>c. Overige kosten</t>
  </si>
  <si>
    <t>aantal</t>
  </si>
  <si>
    <t>per jaar</t>
  </si>
  <si>
    <t>Totaalprijs per vijf jaar</t>
  </si>
  <si>
    <t>prijs per stuk per jaar</t>
  </si>
  <si>
    <t>Initiële kosten ten behoeve van de pilot</t>
  </si>
  <si>
    <t>Eenmalige kosten</t>
  </si>
  <si>
    <t>Kosten over vijf jaar</t>
  </si>
  <si>
    <t>NB: De ruimte hier is bedoeld om die kosten op te nemen die niet passen in de prijs per stuk per vijf jaar</t>
  </si>
  <si>
    <t>Behorende bij de europese aanbesteding zelfregistratie en versnelde toegang</t>
  </si>
  <si>
    <r>
      <t xml:space="preserve">Totaal Deel 1   </t>
    </r>
    <r>
      <rPr>
        <b/>
        <i/>
        <sz val="12"/>
        <color rgb="FFFF0000"/>
        <rFont val="Georgia"/>
        <family val="1"/>
      </rPr>
      <t>&gt;&gt; te beoordelen bedrag ; niet hoger dan de opgegeven plafondprijs&gt;&gt;</t>
    </r>
  </si>
  <si>
    <r>
      <t>Deel 1 - Prijzen worden beoordeeld (blauwe velden invullen,</t>
    </r>
    <r>
      <rPr>
        <b/>
        <sz val="12"/>
        <color rgb="FFFF0000"/>
        <rFont val="Georgia"/>
        <family val="1"/>
      </rPr>
      <t xml:space="preserve">  we verzoeken u dit te specificeren op het volgende tabblad in een eigen format</t>
    </r>
    <r>
      <rPr>
        <b/>
        <sz val="12"/>
        <color theme="1"/>
        <rFont val="Georgia"/>
        <family val="1"/>
      </rPr>
      <t xml:space="preserve"> )</t>
    </r>
  </si>
  <si>
    <t>Lokatie</t>
  </si>
  <si>
    <t>Zelf-registratie oplossing**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</si>
</sst>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€&quot;\ * #,##0.00_ ;_ &quot;€&quot;\ * \-#,##0.00_ ;_ &quot;€&quot;\ * &quot;-&quot;??_ ;_ @_ "/>
    <numFmt numFmtId="164" formatCode="d\-mmm\-yyyy"/>
    <numFmt numFmtId="165" formatCode="&quot;€&quot;\ #,##0"/>
    <numFmt numFmtId="166" formatCode="&quot;€&quot;\ #,##0.00"/>
    <numFmt numFmtId="167" formatCode="0.0"/>
    <numFmt numFmtId="168" formatCode="_ [$€-413]\ * #,##0.00_ ;_ [$€-413]\ * \-#,##0.00_ ;_ [$€-413]\ * &quot;-&quot;??_ ;_ @_ "/>
  </numFmts>
  <fonts count="28" x14ac:knownFonts="1">
    <font>
      <sz val="10"/>
      <color theme="1"/>
      <name val="Tahoma"/>
      <family val="2"/>
    </font>
    <font>
      <u/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i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4"/>
      <color theme="1"/>
      <name val="Tahoma"/>
      <family val="2"/>
    </font>
    <font>
      <b/>
      <i/>
      <sz val="14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1"/>
      <color rgb="FF006100"/>
      <name val="Calibri"/>
      <family val="2"/>
      <scheme val="minor"/>
    </font>
    <font>
      <sz val="9"/>
      <color theme="1"/>
      <name val="Georgia"/>
      <family val="1"/>
    </font>
    <font>
      <b/>
      <sz val="18"/>
      <name val="Georgia"/>
      <family val="1"/>
    </font>
    <font>
      <b/>
      <sz val="12"/>
      <color theme="1"/>
      <name val="Georgia"/>
      <family val="1"/>
    </font>
    <font>
      <b/>
      <sz val="9"/>
      <color theme="1"/>
      <name val="Georgia"/>
      <family val="1"/>
    </font>
    <font>
      <b/>
      <sz val="12"/>
      <color rgb="FFFF0000"/>
      <name val="Georgia"/>
      <family val="1"/>
    </font>
    <font>
      <b/>
      <sz val="11"/>
      <color theme="1"/>
      <name val="Georgia"/>
      <family val="1"/>
    </font>
    <font>
      <sz val="9"/>
      <color rgb="FF006100"/>
      <name val="Georgia"/>
      <family val="1"/>
    </font>
    <font>
      <b/>
      <i/>
      <sz val="12"/>
      <color rgb="FFFF0000"/>
      <name val="Georgia"/>
      <family val="1"/>
    </font>
    <font>
      <b/>
      <u/>
      <sz val="9"/>
      <color theme="1"/>
      <name val="Georgia"/>
      <family val="1"/>
    </font>
    <font>
      <sz val="10"/>
      <color theme="1"/>
      <name val="Georgia"/>
      <family val="1"/>
    </font>
    <font>
      <sz val="11"/>
      <color theme="1"/>
      <name val="Georgia"/>
      <family val="1"/>
    </font>
    <font>
      <i/>
      <sz val="12"/>
      <color theme="1"/>
      <name val="Georgia"/>
      <family val="1"/>
    </font>
  </fonts>
  <fills count="2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1F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FD2E2"/>
      </patternFill>
    </fill>
    <fill>
      <patternFill patternType="solid">
        <fgColor theme="5"/>
        <bgColor indexed="64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indexed="64"/>
      </left>
      <right style="medium">
        <color rgb="FFCFCFCF"/>
      </right>
      <top style="medium">
        <color indexed="64"/>
      </top>
      <bottom style="medium">
        <color rgb="FFCFCFC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CFCFCF"/>
      </right>
      <top style="medium">
        <color indexed="64"/>
      </top>
      <bottom/>
      <diagonal/>
    </border>
    <border>
      <left style="medium">
        <color rgb="FF93B1CD"/>
      </left>
      <right style="medium">
        <color rgb="FF93B1CD"/>
      </right>
      <top style="medium">
        <color indexed="64"/>
      </top>
      <bottom style="medium">
        <color rgb="FF93B1CD"/>
      </bottom>
      <diagonal/>
    </border>
    <border>
      <left/>
      <right/>
      <top style="medium">
        <color indexed="64"/>
      </top>
      <bottom style="medium">
        <color rgb="FF93B1CD"/>
      </bottom>
      <diagonal/>
    </border>
    <border>
      <left/>
      <right style="medium">
        <color indexed="64"/>
      </right>
      <top style="medium">
        <color indexed="64"/>
      </top>
      <bottom style="medium">
        <color rgb="FF93B1CD"/>
      </bottom>
      <diagonal/>
    </border>
    <border>
      <left style="medium">
        <color rgb="FFA2C4E0"/>
      </left>
      <right style="medium">
        <color indexed="64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indexed="64"/>
      </bottom>
      <diagonal/>
    </border>
    <border>
      <left style="medium">
        <color rgb="FFA2C4E0"/>
      </left>
      <right style="medium">
        <color indexed="64"/>
      </right>
      <top style="medium">
        <color rgb="FFA2C4E0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  <border>
      <left/>
      <right style="medium">
        <color rgb="FF93B1CD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93B1CD"/>
      </left>
      <right style="medium">
        <color indexed="64"/>
      </right>
      <top style="medium">
        <color rgb="FF93B1CD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93B1CD"/>
      </right>
      <top style="medium">
        <color indexed="64"/>
      </top>
      <bottom/>
      <diagonal/>
    </border>
    <border>
      <left style="medium">
        <color rgb="FFA2C4E0"/>
      </left>
      <right style="medium">
        <color rgb="FFA2C4E0"/>
      </right>
      <top style="medium">
        <color indexed="64"/>
      </top>
      <bottom style="medium">
        <color rgb="FFA2C4E0"/>
      </bottom>
      <diagonal/>
    </border>
    <border>
      <left style="medium">
        <color rgb="FFA2C4E0"/>
      </left>
      <right style="medium">
        <color indexed="64"/>
      </right>
      <top style="medium">
        <color indexed="64"/>
      </top>
      <bottom style="medium">
        <color rgb="FFA2C4E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indexed="64"/>
      </right>
      <top style="medium">
        <color indexed="64"/>
      </top>
      <bottom style="medium">
        <color rgb="FF93B1CD"/>
      </bottom>
      <diagonal/>
    </border>
    <border>
      <left style="medium">
        <color rgb="FF93B1CD"/>
      </left>
      <right style="medium">
        <color indexed="64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indexed="64"/>
      </right>
      <top style="medium">
        <color rgb="FF93B1CD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93B1CD"/>
      </right>
      <top style="medium">
        <color indexed="64"/>
      </top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indexed="64"/>
      </top>
      <bottom style="medium">
        <color indexed="64"/>
      </bottom>
      <diagonal/>
    </border>
    <border>
      <left style="medium">
        <color rgb="FF93B1C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93B1CD"/>
      </right>
      <top style="medium">
        <color indexed="64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indexed="64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93B1CD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9" borderId="0" applyNumberFormat="0" applyBorder="0" applyAlignment="0" applyProtection="0"/>
  </cellStyleXfs>
  <cellXfs count="339">
    <xf numFmtId="0" fontId="0" fillId="0" borderId="0" xfId="0"/>
    <xf numFmtId="0" fontId="1" fillId="0" borderId="0" xfId="0" applyFont="1" applyBorder="1" applyAlignment="1">
      <alignment vertical="center" indent="1"/>
    </xf>
    <xf numFmtId="0" fontId="2" fillId="2" borderId="10" xfId="0" applyFont="1" applyFill="1" applyBorder="1" applyAlignment="1">
      <alignment vertical="top"/>
    </xf>
    <xf numFmtId="0" fontId="0" fillId="2" borderId="13" xfId="0" applyFill="1" applyBorder="1"/>
    <xf numFmtId="0" fontId="0" fillId="2" borderId="14" xfId="0" applyFill="1" applyBorder="1"/>
    <xf numFmtId="3" fontId="2" fillId="2" borderId="14" xfId="0" applyNumberFormat="1" applyFont="1" applyFill="1" applyBorder="1" applyAlignment="1">
      <alignment horizontal="right" vertical="top"/>
    </xf>
    <xf numFmtId="0" fontId="2" fillId="0" borderId="7" xfId="0" applyFont="1" applyBorder="1" applyAlignment="1">
      <alignment horizontal="center" vertical="top"/>
    </xf>
    <xf numFmtId="0" fontId="2" fillId="2" borderId="10" xfId="0" applyFont="1" applyFill="1" applyBorder="1" applyAlignment="1">
      <alignment vertical="top"/>
    </xf>
    <xf numFmtId="164" fontId="4" fillId="0" borderId="0" xfId="0" applyNumberFormat="1" applyFont="1" applyAlignment="1">
      <alignment horizontal="left" vertical="top"/>
    </xf>
    <xf numFmtId="0" fontId="0" fillId="0" borderId="0" xfId="0"/>
    <xf numFmtId="0" fontId="0" fillId="3" borderId="0" xfId="0" applyFill="1"/>
    <xf numFmtId="0" fontId="2" fillId="3" borderId="10" xfId="0" applyFont="1" applyFill="1" applyBorder="1" applyAlignment="1">
      <alignment vertical="top"/>
    </xf>
    <xf numFmtId="0" fontId="0" fillId="3" borderId="14" xfId="0" applyFill="1" applyBorder="1"/>
    <xf numFmtId="3" fontId="2" fillId="3" borderId="14" xfId="0" applyNumberFormat="1" applyFont="1" applyFill="1" applyBorder="1" applyAlignment="1">
      <alignment horizontal="right" vertical="top"/>
    </xf>
    <xf numFmtId="0" fontId="0" fillId="0" borderId="0" xfId="0" applyFill="1"/>
    <xf numFmtId="0" fontId="2" fillId="0" borderId="10" xfId="0" applyFont="1" applyFill="1" applyBorder="1" applyAlignment="1">
      <alignment vertical="top"/>
    </xf>
    <xf numFmtId="0" fontId="0" fillId="0" borderId="14" xfId="0" applyFill="1" applyBorder="1"/>
    <xf numFmtId="3" fontId="2" fillId="0" borderId="14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0" fontId="0" fillId="5" borderId="0" xfId="0" applyFill="1"/>
    <xf numFmtId="0" fontId="2" fillId="5" borderId="10" xfId="0" applyFont="1" applyFill="1" applyBorder="1" applyAlignment="1">
      <alignment vertical="top"/>
    </xf>
    <xf numFmtId="3" fontId="2" fillId="5" borderId="14" xfId="0" applyNumberFormat="1" applyFont="1" applyFill="1" applyBorder="1" applyAlignment="1">
      <alignment horizontal="right" vertical="top"/>
    </xf>
    <xf numFmtId="0" fontId="2" fillId="7" borderId="10" xfId="0" applyFont="1" applyFill="1" applyBorder="1" applyAlignment="1">
      <alignment vertical="top"/>
    </xf>
    <xf numFmtId="0" fontId="0" fillId="7" borderId="14" xfId="0" applyFill="1" applyBorder="1"/>
    <xf numFmtId="3" fontId="2" fillId="7" borderId="14" xfId="0" applyNumberFormat="1" applyFont="1" applyFill="1" applyBorder="1" applyAlignment="1">
      <alignment horizontal="right" vertical="top"/>
    </xf>
    <xf numFmtId="1" fontId="0" fillId="7" borderId="14" xfId="0" applyNumberFormat="1" applyFill="1" applyBorder="1"/>
    <xf numFmtId="1" fontId="3" fillId="7" borderId="14" xfId="0" applyNumberFormat="1" applyFont="1" applyFill="1" applyBorder="1"/>
    <xf numFmtId="1" fontId="0" fillId="3" borderId="14" xfId="0" applyNumberFormat="1" applyFill="1" applyBorder="1"/>
    <xf numFmtId="1" fontId="3" fillId="3" borderId="14" xfId="0" applyNumberFormat="1" applyFont="1" applyFill="1" applyBorder="1"/>
    <xf numFmtId="3" fontId="0" fillId="2" borderId="14" xfId="0" applyNumberFormat="1" applyFill="1" applyBorder="1"/>
    <xf numFmtId="1" fontId="0" fillId="0" borderId="14" xfId="0" applyNumberFormat="1" applyFill="1" applyBorder="1"/>
    <xf numFmtId="1" fontId="0" fillId="2" borderId="14" xfId="0" applyNumberFormat="1" applyFill="1" applyBorder="1"/>
    <xf numFmtId="1" fontId="3" fillId="0" borderId="14" xfId="0" applyNumberFormat="1" applyFont="1" applyFill="1" applyBorder="1"/>
    <xf numFmtId="0" fontId="0" fillId="10" borderId="14" xfId="0" applyFill="1" applyBorder="1"/>
    <xf numFmtId="0" fontId="0" fillId="2" borderId="14" xfId="0" applyFont="1" applyFill="1" applyBorder="1"/>
    <xf numFmtId="0" fontId="0" fillId="0" borderId="14" xfId="0" applyFont="1" applyFill="1" applyBorder="1"/>
    <xf numFmtId="3" fontId="5" fillId="2" borderId="14" xfId="0" applyNumberFormat="1" applyFont="1" applyFill="1" applyBorder="1" applyAlignment="1">
      <alignment horizontal="right" vertical="top"/>
    </xf>
    <xf numFmtId="3" fontId="5" fillId="5" borderId="14" xfId="0" applyNumberFormat="1" applyFont="1" applyFill="1" applyBorder="1" applyAlignment="1">
      <alignment horizontal="right" vertical="top"/>
    </xf>
    <xf numFmtId="3" fontId="5" fillId="0" borderId="14" xfId="0" applyNumberFormat="1" applyFont="1" applyFill="1" applyBorder="1" applyAlignment="1">
      <alignment horizontal="right" vertical="top"/>
    </xf>
    <xf numFmtId="1" fontId="2" fillId="7" borderId="14" xfId="0" applyNumberFormat="1" applyFont="1" applyFill="1" applyBorder="1" applyAlignment="1">
      <alignment horizontal="right" vertical="top"/>
    </xf>
    <xf numFmtId="1" fontId="0" fillId="2" borderId="14" xfId="0" applyNumberFormat="1" applyFont="1" applyFill="1" applyBorder="1"/>
    <xf numFmtId="1" fontId="0" fillId="0" borderId="14" xfId="0" applyNumberFormat="1" applyFont="1" applyFill="1" applyBorder="1"/>
    <xf numFmtId="1" fontId="5" fillId="2" borderId="14" xfId="0" applyNumberFormat="1" applyFont="1" applyFill="1" applyBorder="1" applyAlignment="1">
      <alignment horizontal="right" vertical="top"/>
    </xf>
    <xf numFmtId="1" fontId="5" fillId="0" borderId="14" xfId="0" applyNumberFormat="1" applyFont="1" applyFill="1" applyBorder="1" applyAlignment="1">
      <alignment horizontal="right" vertical="top"/>
    </xf>
    <xf numFmtId="1" fontId="5" fillId="5" borderId="14" xfId="0" applyNumberFormat="1" applyFont="1" applyFill="1" applyBorder="1" applyAlignment="1">
      <alignment horizontal="right" vertical="top"/>
    </xf>
    <xf numFmtId="1" fontId="2" fillId="2" borderId="14" xfId="0" applyNumberFormat="1" applyFont="1" applyFill="1" applyBorder="1" applyAlignment="1">
      <alignment horizontal="right" vertical="top"/>
    </xf>
    <xf numFmtId="1" fontId="2" fillId="0" borderId="14" xfId="0" applyNumberFormat="1" applyFont="1" applyFill="1" applyBorder="1" applyAlignment="1">
      <alignment horizontal="right" vertical="top"/>
    </xf>
    <xf numFmtId="1" fontId="2" fillId="5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1" fontId="2" fillId="3" borderId="14" xfId="0" applyNumberFormat="1" applyFont="1" applyFill="1" applyBorder="1" applyAlignment="1">
      <alignment horizontal="right" vertical="top"/>
    </xf>
    <xf numFmtId="3" fontId="3" fillId="2" borderId="14" xfId="0" applyNumberFormat="1" applyFont="1" applyFill="1" applyBorder="1"/>
    <xf numFmtId="3" fontId="3" fillId="12" borderId="14" xfId="0" applyNumberFormat="1" applyFont="1" applyFill="1" applyBorder="1"/>
    <xf numFmtId="3" fontId="0" fillId="3" borderId="14" xfId="0" applyNumberFormat="1" applyFill="1" applyBorder="1"/>
    <xf numFmtId="3" fontId="3" fillId="3" borderId="14" xfId="0" applyNumberFormat="1" applyFont="1" applyFill="1" applyBorder="1"/>
    <xf numFmtId="3" fontId="0" fillId="6" borderId="14" xfId="0" applyNumberFormat="1" applyFill="1" applyBorder="1"/>
    <xf numFmtId="9" fontId="2" fillId="2" borderId="10" xfId="0" applyNumberFormat="1" applyFont="1" applyFill="1" applyBorder="1" applyAlignment="1">
      <alignment vertical="top"/>
    </xf>
    <xf numFmtId="3" fontId="2" fillId="8" borderId="14" xfId="0" applyNumberFormat="1" applyFont="1" applyFill="1" applyBorder="1" applyAlignment="1">
      <alignment horizontal="right" vertical="top"/>
    </xf>
    <xf numFmtId="9" fontId="2" fillId="8" borderId="10" xfId="0" applyNumberFormat="1" applyFont="1" applyFill="1" applyBorder="1" applyAlignment="1">
      <alignment vertical="top"/>
    </xf>
    <xf numFmtId="0" fontId="2" fillId="8" borderId="10" xfId="0" applyFont="1" applyFill="1" applyBorder="1" applyAlignment="1">
      <alignment vertical="top"/>
    </xf>
    <xf numFmtId="9" fontId="2" fillId="4" borderId="10" xfId="0" applyNumberFormat="1" applyFont="1" applyFill="1" applyBorder="1" applyAlignment="1">
      <alignment vertical="top"/>
    </xf>
    <xf numFmtId="0" fontId="0" fillId="0" borderId="0" xfId="0" applyBorder="1"/>
    <xf numFmtId="0" fontId="2" fillId="2" borderId="0" xfId="0" applyFont="1" applyFill="1" applyBorder="1" applyAlignment="1">
      <alignment vertical="top"/>
    </xf>
    <xf numFmtId="0" fontId="10" fillId="0" borderId="0" xfId="0" applyFont="1" applyBorder="1"/>
    <xf numFmtId="1" fontId="5" fillId="3" borderId="14" xfId="0" applyNumberFormat="1" applyFont="1" applyFill="1" applyBorder="1" applyAlignment="1">
      <alignment horizontal="right"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12" borderId="10" xfId="0" applyFont="1" applyFill="1" applyBorder="1" applyAlignment="1">
      <alignment vertical="top"/>
    </xf>
    <xf numFmtId="0" fontId="0" fillId="12" borderId="0" xfId="0" applyFill="1"/>
    <xf numFmtId="3" fontId="2" fillId="12" borderId="14" xfId="0" applyNumberFormat="1" applyFont="1" applyFill="1" applyBorder="1" applyAlignment="1">
      <alignment horizontal="right" vertical="top"/>
    </xf>
    <xf numFmtId="9" fontId="2" fillId="12" borderId="10" xfId="0" applyNumberFormat="1" applyFont="1" applyFill="1" applyBorder="1" applyAlignment="1">
      <alignment vertical="top"/>
    </xf>
    <xf numFmtId="9" fontId="2" fillId="3" borderId="10" xfId="0" applyNumberFormat="1" applyFont="1" applyFill="1" applyBorder="1" applyAlignment="1">
      <alignment vertical="top"/>
    </xf>
    <xf numFmtId="9" fontId="2" fillId="9" borderId="10" xfId="0" applyNumberFormat="1" applyFont="1" applyFill="1" applyBorder="1" applyAlignment="1">
      <alignment vertical="top"/>
    </xf>
    <xf numFmtId="0" fontId="2" fillId="14" borderId="10" xfId="0" applyFont="1" applyFill="1" applyBorder="1" applyAlignment="1">
      <alignment vertical="top"/>
    </xf>
    <xf numFmtId="3" fontId="2" fillId="14" borderId="14" xfId="0" applyNumberFormat="1" applyFont="1" applyFill="1" applyBorder="1" applyAlignment="1">
      <alignment horizontal="right" vertical="top"/>
    </xf>
    <xf numFmtId="0" fontId="0" fillId="14" borderId="14" xfId="0" applyFill="1" applyBorder="1"/>
    <xf numFmtId="3" fontId="2" fillId="14" borderId="21" xfId="0" applyNumberFormat="1" applyFont="1" applyFill="1" applyBorder="1" applyAlignment="1">
      <alignment horizontal="right" vertical="top"/>
    </xf>
    <xf numFmtId="0" fontId="2" fillId="10" borderId="10" xfId="0" applyFont="1" applyFill="1" applyBorder="1" applyAlignment="1">
      <alignment vertical="top"/>
    </xf>
    <xf numFmtId="3" fontId="2" fillId="10" borderId="14" xfId="0" applyNumberFormat="1" applyFont="1" applyFill="1" applyBorder="1" applyAlignment="1">
      <alignment horizontal="right" vertical="top"/>
    </xf>
    <xf numFmtId="3" fontId="2" fillId="10" borderId="21" xfId="0" applyNumberFormat="1" applyFont="1" applyFill="1" applyBorder="1" applyAlignment="1">
      <alignment horizontal="right" vertical="top"/>
    </xf>
    <xf numFmtId="3" fontId="2" fillId="3" borderId="21" xfId="0" applyNumberFormat="1" applyFont="1" applyFill="1" applyBorder="1" applyAlignment="1">
      <alignment horizontal="right" vertical="top"/>
    </xf>
    <xf numFmtId="3" fontId="2" fillId="15" borderId="21" xfId="0" applyNumberFormat="1" applyFont="1" applyFill="1" applyBorder="1" applyAlignment="1">
      <alignment horizontal="right" vertical="top"/>
    </xf>
    <xf numFmtId="0" fontId="2" fillId="14" borderId="22" xfId="0" applyFont="1" applyFill="1" applyBorder="1" applyAlignment="1">
      <alignment vertical="top"/>
    </xf>
    <xf numFmtId="3" fontId="2" fillId="14" borderId="23" xfId="0" applyNumberFormat="1" applyFont="1" applyFill="1" applyBorder="1" applyAlignment="1">
      <alignment horizontal="right" vertical="top"/>
    </xf>
    <xf numFmtId="3" fontId="2" fillId="14" borderId="24" xfId="0" applyNumberFormat="1" applyFont="1" applyFill="1" applyBorder="1" applyAlignment="1">
      <alignment horizontal="right" vertical="top"/>
    </xf>
    <xf numFmtId="3" fontId="2" fillId="9" borderId="21" xfId="0" applyNumberFormat="1" applyFont="1" applyFill="1" applyBorder="1" applyAlignment="1">
      <alignment horizontal="right" vertical="top"/>
    </xf>
    <xf numFmtId="0" fontId="2" fillId="2" borderId="28" xfId="0" applyFont="1" applyFill="1" applyBorder="1" applyAlignment="1">
      <alignment vertical="top"/>
    </xf>
    <xf numFmtId="0" fontId="2" fillId="14" borderId="18" xfId="0" applyFont="1" applyFill="1" applyBorder="1" applyAlignment="1">
      <alignment vertical="top"/>
    </xf>
    <xf numFmtId="3" fontId="2" fillId="14" borderId="31" xfId="0" applyNumberFormat="1" applyFont="1" applyFill="1" applyBorder="1" applyAlignment="1">
      <alignment horizontal="right" vertical="top"/>
    </xf>
    <xf numFmtId="0" fontId="0" fillId="14" borderId="31" xfId="0" applyFill="1" applyBorder="1"/>
    <xf numFmtId="3" fontId="2" fillId="14" borderId="32" xfId="0" applyNumberFormat="1" applyFont="1" applyFill="1" applyBorder="1" applyAlignment="1">
      <alignment horizontal="right" vertical="top"/>
    </xf>
    <xf numFmtId="3" fontId="2" fillId="9" borderId="24" xfId="0" applyNumberFormat="1" applyFont="1" applyFill="1" applyBorder="1" applyAlignment="1">
      <alignment horizontal="right" vertical="top"/>
    </xf>
    <xf numFmtId="0" fontId="2" fillId="10" borderId="18" xfId="0" applyFont="1" applyFill="1" applyBorder="1" applyAlignment="1">
      <alignment vertical="top"/>
    </xf>
    <xf numFmtId="3" fontId="2" fillId="10" borderId="31" xfId="0" applyNumberFormat="1" applyFont="1" applyFill="1" applyBorder="1" applyAlignment="1">
      <alignment horizontal="right" vertical="top"/>
    </xf>
    <xf numFmtId="3" fontId="2" fillId="10" borderId="32" xfId="0" applyNumberFormat="1" applyFont="1" applyFill="1" applyBorder="1" applyAlignment="1">
      <alignment horizontal="right" vertical="top"/>
    </xf>
    <xf numFmtId="0" fontId="2" fillId="10" borderId="22" xfId="0" applyFont="1" applyFill="1" applyBorder="1" applyAlignment="1">
      <alignment vertical="top"/>
    </xf>
    <xf numFmtId="3" fontId="2" fillId="10" borderId="23" xfId="0" applyNumberFormat="1" applyFont="1" applyFill="1" applyBorder="1" applyAlignment="1">
      <alignment horizontal="right" vertical="top"/>
    </xf>
    <xf numFmtId="0" fontId="0" fillId="10" borderId="23" xfId="0" applyFill="1" applyBorder="1"/>
    <xf numFmtId="3" fontId="2" fillId="10" borderId="24" xfId="0" applyNumberFormat="1" applyFont="1" applyFill="1" applyBorder="1" applyAlignment="1">
      <alignment horizontal="right" vertical="top"/>
    </xf>
    <xf numFmtId="0" fontId="2" fillId="3" borderId="18" xfId="0" applyFont="1" applyFill="1" applyBorder="1" applyAlignment="1">
      <alignment vertical="top"/>
    </xf>
    <xf numFmtId="3" fontId="2" fillId="3" borderId="31" xfId="0" applyNumberFormat="1" applyFont="1" applyFill="1" applyBorder="1" applyAlignment="1">
      <alignment horizontal="right" vertical="top"/>
    </xf>
    <xf numFmtId="0" fontId="0" fillId="3" borderId="31" xfId="0" applyFill="1" applyBorder="1"/>
    <xf numFmtId="3" fontId="2" fillId="3" borderId="32" xfId="0" applyNumberFormat="1" applyFont="1" applyFill="1" applyBorder="1" applyAlignment="1">
      <alignment horizontal="right" vertical="top"/>
    </xf>
    <xf numFmtId="0" fontId="2" fillId="3" borderId="22" xfId="0" applyFont="1" applyFill="1" applyBorder="1" applyAlignment="1">
      <alignment vertical="top"/>
    </xf>
    <xf numFmtId="3" fontId="2" fillId="3" borderId="23" xfId="0" applyNumberFormat="1" applyFont="1" applyFill="1" applyBorder="1" applyAlignment="1">
      <alignment horizontal="right" vertical="top"/>
    </xf>
    <xf numFmtId="0" fontId="0" fillId="3" borderId="23" xfId="0" applyFill="1" applyBorder="1"/>
    <xf numFmtId="3" fontId="2" fillId="3" borderId="24" xfId="0" applyNumberFormat="1" applyFont="1" applyFill="1" applyBorder="1" applyAlignment="1">
      <alignment horizontal="right" vertical="top"/>
    </xf>
    <xf numFmtId="0" fontId="0" fillId="14" borderId="23" xfId="0" applyFill="1" applyBorder="1"/>
    <xf numFmtId="0" fontId="0" fillId="10" borderId="31" xfId="0" applyFill="1" applyBorder="1"/>
    <xf numFmtId="3" fontId="2" fillId="15" borderId="32" xfId="0" applyNumberFormat="1" applyFont="1" applyFill="1" applyBorder="1" applyAlignment="1">
      <alignment horizontal="right" vertical="top"/>
    </xf>
    <xf numFmtId="3" fontId="2" fillId="15" borderId="24" xfId="0" applyNumberFormat="1" applyFont="1" applyFill="1" applyBorder="1" applyAlignment="1">
      <alignment horizontal="right" vertical="top"/>
    </xf>
    <xf numFmtId="0" fontId="0" fillId="0" borderId="0" xfId="0"/>
    <xf numFmtId="9" fontId="2" fillId="2" borderId="14" xfId="0" applyNumberFormat="1" applyFont="1" applyFill="1" applyBorder="1" applyAlignment="1">
      <alignment horizontal="right" vertical="top"/>
    </xf>
    <xf numFmtId="9" fontId="2" fillId="16" borderId="14" xfId="0" applyNumberFormat="1" applyFont="1" applyFill="1" applyBorder="1" applyAlignment="1">
      <alignment horizontal="right" vertical="top"/>
    </xf>
    <xf numFmtId="0" fontId="5" fillId="17" borderId="10" xfId="0" applyFont="1" applyFill="1" applyBorder="1" applyAlignment="1">
      <alignment vertical="top"/>
    </xf>
    <xf numFmtId="3" fontId="2" fillId="18" borderId="14" xfId="0" applyNumberFormat="1" applyFont="1" applyFill="1" applyBorder="1" applyAlignment="1">
      <alignment horizontal="right" vertical="top"/>
    </xf>
    <xf numFmtId="3" fontId="5" fillId="0" borderId="35" xfId="0" applyNumberFormat="1" applyFont="1" applyBorder="1" applyAlignment="1">
      <alignment horizontal="right" vertical="top"/>
    </xf>
    <xf numFmtId="3" fontId="13" fillId="9" borderId="35" xfId="0" applyNumberFormat="1" applyFont="1" applyFill="1" applyBorder="1" applyAlignment="1">
      <alignment horizontal="right" vertical="top"/>
    </xf>
    <xf numFmtId="3" fontId="5" fillId="12" borderId="35" xfId="0" applyNumberFormat="1" applyFont="1" applyFill="1" applyBorder="1" applyAlignment="1">
      <alignment horizontal="right" vertical="top"/>
    </xf>
    <xf numFmtId="3" fontId="14" fillId="9" borderId="14" xfId="0" applyNumberFormat="1" applyFont="1" applyFill="1" applyBorder="1" applyAlignment="1">
      <alignment horizontal="right" vertical="top"/>
    </xf>
    <xf numFmtId="1" fontId="0" fillId="3" borderId="14" xfId="0" applyNumberFormat="1" applyFont="1" applyFill="1" applyBorder="1"/>
    <xf numFmtId="1" fontId="0" fillId="3" borderId="31" xfId="0" applyNumberFormat="1" applyFont="1" applyFill="1" applyBorder="1"/>
    <xf numFmtId="9" fontId="2" fillId="3" borderId="18" xfId="0" applyNumberFormat="1" applyFont="1" applyFill="1" applyBorder="1" applyAlignment="1">
      <alignment vertical="top"/>
    </xf>
    <xf numFmtId="9" fontId="2" fillId="3" borderId="36" xfId="0" applyNumberFormat="1" applyFont="1" applyFill="1" applyBorder="1" applyAlignment="1">
      <alignment vertical="top"/>
    </xf>
    <xf numFmtId="9" fontId="2" fillId="3" borderId="37" xfId="0" applyNumberFormat="1" applyFont="1" applyFill="1" applyBorder="1" applyAlignment="1">
      <alignment vertical="top"/>
    </xf>
    <xf numFmtId="1" fontId="0" fillId="3" borderId="23" xfId="0" applyNumberFormat="1" applyFont="1" applyFill="1" applyBorder="1"/>
    <xf numFmtId="9" fontId="2" fillId="3" borderId="22" xfId="0" applyNumberFormat="1" applyFont="1" applyFill="1" applyBorder="1" applyAlignment="1">
      <alignment vertical="top"/>
    </xf>
    <xf numFmtId="9" fontId="2" fillId="3" borderId="38" xfId="0" applyNumberFormat="1" applyFont="1" applyFill="1" applyBorder="1" applyAlignment="1">
      <alignment vertical="top"/>
    </xf>
    <xf numFmtId="0" fontId="3" fillId="0" borderId="0" xfId="0" applyFont="1"/>
    <xf numFmtId="0" fontId="3" fillId="3" borderId="0" xfId="0" applyFont="1" applyFill="1"/>
    <xf numFmtId="1" fontId="3" fillId="3" borderId="31" xfId="0" applyNumberFormat="1" applyFont="1" applyFill="1" applyBorder="1"/>
    <xf numFmtId="1" fontId="3" fillId="3" borderId="23" xfId="0" applyNumberFormat="1" applyFont="1" applyFill="1" applyBorder="1"/>
    <xf numFmtId="0" fontId="2" fillId="3" borderId="43" xfId="0" applyFont="1" applyFill="1" applyBorder="1" applyAlignment="1">
      <alignment vertical="top"/>
    </xf>
    <xf numFmtId="0" fontId="2" fillId="3" borderId="44" xfId="0" applyFont="1" applyFill="1" applyBorder="1" applyAlignment="1">
      <alignment vertical="top"/>
    </xf>
    <xf numFmtId="0" fontId="2" fillId="3" borderId="45" xfId="0" applyFont="1" applyFill="1" applyBorder="1" applyAlignment="1">
      <alignment vertical="top"/>
    </xf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46" xfId="0" applyBorder="1"/>
    <xf numFmtId="0" fontId="3" fillId="4" borderId="46" xfId="0" applyFont="1" applyFill="1" applyBorder="1"/>
    <xf numFmtId="0" fontId="2" fillId="4" borderId="46" xfId="0" applyFont="1" applyFill="1" applyBorder="1" applyAlignment="1">
      <alignment vertical="top"/>
    </xf>
    <xf numFmtId="167" fontId="0" fillId="3" borderId="47" xfId="0" applyNumberFormat="1" applyFont="1" applyFill="1" applyBorder="1"/>
    <xf numFmtId="167" fontId="0" fillId="0" borderId="46" xfId="0" applyNumberFormat="1" applyBorder="1"/>
    <xf numFmtId="167" fontId="0" fillId="12" borderId="47" xfId="0" applyNumberFormat="1" applyFont="1" applyFill="1" applyBorder="1"/>
    <xf numFmtId="1" fontId="0" fillId="0" borderId="46" xfId="0" applyNumberFormat="1" applyBorder="1"/>
    <xf numFmtId="0" fontId="3" fillId="18" borderId="46" xfId="0" applyFont="1" applyFill="1" applyBorder="1"/>
    <xf numFmtId="0" fontId="2" fillId="18" borderId="46" xfId="0" applyFont="1" applyFill="1" applyBorder="1" applyAlignment="1">
      <alignment vertical="top"/>
    </xf>
    <xf numFmtId="3" fontId="0" fillId="3" borderId="0" xfId="0" applyNumberFormat="1" applyFill="1"/>
    <xf numFmtId="166" fontId="3" fillId="3" borderId="0" xfId="0" applyNumberFormat="1" applyFont="1" applyFill="1" applyBorder="1"/>
    <xf numFmtId="0" fontId="2" fillId="0" borderId="18" xfId="0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0" fontId="0" fillId="0" borderId="0" xfId="0"/>
    <xf numFmtId="9" fontId="2" fillId="3" borderId="49" xfId="0" applyNumberFormat="1" applyFont="1" applyFill="1" applyBorder="1" applyAlignment="1">
      <alignment vertical="top"/>
    </xf>
    <xf numFmtId="9" fontId="2" fillId="3" borderId="9" xfId="0" applyNumberFormat="1" applyFont="1" applyFill="1" applyBorder="1" applyAlignment="1">
      <alignment vertical="top"/>
    </xf>
    <xf numFmtId="9" fontId="2" fillId="3" borderId="50" xfId="0" applyNumberFormat="1" applyFont="1" applyFill="1" applyBorder="1" applyAlignment="1">
      <alignment vertical="top"/>
    </xf>
    <xf numFmtId="1" fontId="0" fillId="3" borderId="47" xfId="0" applyNumberFormat="1" applyFont="1" applyFill="1" applyBorder="1"/>
    <xf numFmtId="1" fontId="0" fillId="3" borderId="51" xfId="0" applyNumberFormat="1" applyFont="1" applyFill="1" applyBorder="1"/>
    <xf numFmtId="0" fontId="16" fillId="0" borderId="0" xfId="0" applyFont="1" applyProtection="1"/>
    <xf numFmtId="0" fontId="16" fillId="3" borderId="52" xfId="0" applyFont="1" applyFill="1" applyBorder="1" applyProtection="1"/>
    <xf numFmtId="0" fontId="16" fillId="3" borderId="16" xfId="0" applyFont="1" applyFill="1" applyBorder="1" applyProtection="1"/>
    <xf numFmtId="0" fontId="16" fillId="3" borderId="39" xfId="0" applyFont="1" applyFill="1" applyBorder="1" applyProtection="1"/>
    <xf numFmtId="0" fontId="16" fillId="3" borderId="27" xfId="0" applyFont="1" applyFill="1" applyBorder="1" applyProtection="1"/>
    <xf numFmtId="0" fontId="17" fillId="3" borderId="0" xfId="0" applyFont="1" applyFill="1" applyBorder="1" applyProtection="1"/>
    <xf numFmtId="0" fontId="16" fillId="3" borderId="0" xfId="0" applyFont="1" applyFill="1" applyBorder="1" applyProtection="1"/>
    <xf numFmtId="0" fontId="16" fillId="3" borderId="53" xfId="0" applyFont="1" applyFill="1" applyBorder="1" applyProtection="1"/>
    <xf numFmtId="0" fontId="18" fillId="3" borderId="0" xfId="0" applyFont="1" applyFill="1" applyBorder="1" applyProtection="1"/>
    <xf numFmtId="0" fontId="19" fillId="3" borderId="0" xfId="0" applyFont="1" applyFill="1" applyBorder="1" applyProtection="1"/>
    <xf numFmtId="0" fontId="16" fillId="3" borderId="40" xfId="0" applyFont="1" applyFill="1" applyBorder="1" applyProtection="1"/>
    <xf numFmtId="0" fontId="16" fillId="3" borderId="41" xfId="0" applyFont="1" applyFill="1" applyBorder="1" applyProtection="1"/>
    <xf numFmtId="0" fontId="16" fillId="3" borderId="42" xfId="0" applyFont="1" applyFill="1" applyBorder="1" applyProtection="1"/>
    <xf numFmtId="0" fontId="16" fillId="20" borderId="40" xfId="0" applyFont="1" applyFill="1" applyBorder="1" applyProtection="1"/>
    <xf numFmtId="0" fontId="16" fillId="20" borderId="41" xfId="0" applyFont="1" applyFill="1" applyBorder="1" applyProtection="1"/>
    <xf numFmtId="0" fontId="16" fillId="20" borderId="42" xfId="0" applyFont="1" applyFill="1" applyBorder="1" applyProtection="1"/>
    <xf numFmtId="0" fontId="16" fillId="21" borderId="52" xfId="0" applyFont="1" applyFill="1" applyBorder="1" applyProtection="1"/>
    <xf numFmtId="0" fontId="16" fillId="21" borderId="16" xfId="0" applyFont="1" applyFill="1" applyBorder="1" applyProtection="1"/>
    <xf numFmtId="0" fontId="16" fillId="21" borderId="39" xfId="0" applyFont="1" applyFill="1" applyBorder="1" applyProtection="1"/>
    <xf numFmtId="0" fontId="16" fillId="21" borderId="27" xfId="0" applyFont="1" applyFill="1" applyBorder="1" applyProtection="1"/>
    <xf numFmtId="0" fontId="18" fillId="21" borderId="54" xfId="0" applyFont="1" applyFill="1" applyBorder="1" applyProtection="1"/>
    <xf numFmtId="0" fontId="16" fillId="21" borderId="54" xfId="0" applyFont="1" applyFill="1" applyBorder="1" applyProtection="1"/>
    <xf numFmtId="0" fontId="16" fillId="21" borderId="53" xfId="0" applyFont="1" applyFill="1" applyBorder="1" applyProtection="1"/>
    <xf numFmtId="0" fontId="16" fillId="21" borderId="0" xfId="0" applyFont="1" applyFill="1" applyBorder="1" applyProtection="1"/>
    <xf numFmtId="0" fontId="18" fillId="21" borderId="0" xfId="0" applyFont="1" applyFill="1" applyBorder="1" applyAlignment="1" applyProtection="1">
      <alignment horizontal="center" vertical="center"/>
    </xf>
    <xf numFmtId="0" fontId="18" fillId="21" borderId="0" xfId="0" applyFont="1" applyFill="1" applyBorder="1" applyAlignment="1" applyProtection="1">
      <alignment vertical="center"/>
    </xf>
    <xf numFmtId="44" fontId="19" fillId="22" borderId="48" xfId="1" applyFont="1" applyFill="1" applyBorder="1" applyProtection="1">
      <protection locked="0"/>
    </xf>
    <xf numFmtId="0" fontId="20" fillId="21" borderId="0" xfId="0" applyFont="1" applyFill="1" applyBorder="1" applyAlignment="1" applyProtection="1">
      <alignment vertical="center"/>
    </xf>
    <xf numFmtId="0" fontId="19" fillId="22" borderId="48" xfId="1" applyNumberFormat="1" applyFont="1" applyFill="1" applyBorder="1" applyAlignment="1" applyProtection="1">
      <alignment horizontal="center"/>
      <protection locked="0"/>
    </xf>
    <xf numFmtId="0" fontId="21" fillId="21" borderId="0" xfId="0" applyFont="1" applyFill="1" applyBorder="1" applyAlignment="1" applyProtection="1">
      <alignment vertical="center"/>
    </xf>
    <xf numFmtId="0" fontId="19" fillId="21" borderId="0" xfId="0" applyFont="1" applyFill="1" applyBorder="1" applyAlignment="1" applyProtection="1">
      <alignment vertical="center"/>
    </xf>
    <xf numFmtId="44" fontId="22" fillId="23" borderId="48" xfId="1" applyFont="1" applyFill="1" applyBorder="1" applyProtection="1">
      <protection locked="0"/>
    </xf>
    <xf numFmtId="0" fontId="16" fillId="21" borderId="40" xfId="0" applyFont="1" applyFill="1" applyBorder="1" applyProtection="1"/>
    <xf numFmtId="0" fontId="16" fillId="21" borderId="41" xfId="0" applyFont="1" applyFill="1" applyBorder="1" applyProtection="1"/>
    <xf numFmtId="0" fontId="16" fillId="21" borderId="42" xfId="0" applyFont="1" applyFill="1" applyBorder="1" applyProtection="1"/>
    <xf numFmtId="0" fontId="16" fillId="20" borderId="55" xfId="0" applyFont="1" applyFill="1" applyBorder="1" applyProtection="1"/>
    <xf numFmtId="0" fontId="16" fillId="20" borderId="56" xfId="0" applyFont="1" applyFill="1" applyBorder="1" applyProtection="1"/>
    <xf numFmtId="0" fontId="16" fillId="20" borderId="57" xfId="0" applyFont="1" applyFill="1" applyBorder="1" applyProtection="1"/>
    <xf numFmtId="44" fontId="16" fillId="21" borderId="16" xfId="1" applyFont="1" applyFill="1" applyBorder="1" applyProtection="1"/>
    <xf numFmtId="0" fontId="18" fillId="21" borderId="0" xfId="0" applyFont="1" applyFill="1" applyBorder="1" applyAlignment="1" applyProtection="1">
      <alignment horizontal="left" vertical="center"/>
    </xf>
    <xf numFmtId="0" fontId="19" fillId="21" borderId="0" xfId="0" quotePrefix="1" applyFont="1" applyFill="1" applyBorder="1" applyAlignment="1" applyProtection="1">
      <alignment horizontal="center" vertical="center"/>
    </xf>
    <xf numFmtId="44" fontId="22" fillId="23" borderId="48" xfId="3" applyNumberFormat="1" applyFont="1" applyFill="1" applyBorder="1" applyAlignment="1" applyProtection="1">
      <alignment vertical="center"/>
    </xf>
    <xf numFmtId="0" fontId="19" fillId="21" borderId="0" xfId="0" applyFont="1" applyFill="1" applyBorder="1" applyAlignment="1" applyProtection="1">
      <alignment horizontal="center" vertical="center"/>
    </xf>
    <xf numFmtId="0" fontId="24" fillId="21" borderId="0" xfId="0" applyFont="1" applyFill="1" applyBorder="1" applyAlignment="1" applyProtection="1">
      <alignment horizontal="center" vertical="center"/>
    </xf>
    <xf numFmtId="0" fontId="24" fillId="21" borderId="0" xfId="0" applyFont="1" applyFill="1" applyBorder="1" applyAlignment="1" applyProtection="1">
      <alignment horizontal="left" vertical="center"/>
    </xf>
    <xf numFmtId="3" fontId="16" fillId="21" borderId="0" xfId="0" applyNumberFormat="1" applyFont="1" applyFill="1" applyBorder="1" applyAlignment="1" applyProtection="1">
      <alignment horizontal="center" vertical="center"/>
    </xf>
    <xf numFmtId="0" fontId="21" fillId="3" borderId="36" xfId="0" applyFont="1" applyFill="1" applyBorder="1" applyAlignment="1">
      <alignment horizontal="center" vertical="top"/>
    </xf>
    <xf numFmtId="0" fontId="26" fillId="3" borderId="58" xfId="0" applyFont="1" applyFill="1" applyBorder="1" applyAlignment="1">
      <alignment vertical="top"/>
    </xf>
    <xf numFmtId="3" fontId="21" fillId="3" borderId="14" xfId="0" applyNumberFormat="1" applyFont="1" applyFill="1" applyBorder="1" applyAlignment="1">
      <alignment horizontal="center" vertical="top"/>
    </xf>
    <xf numFmtId="165" fontId="21" fillId="3" borderId="21" xfId="0" applyNumberFormat="1" applyFont="1" applyFill="1" applyBorder="1" applyAlignment="1">
      <alignment horizontal="center" vertical="top"/>
    </xf>
    <xf numFmtId="3" fontId="21" fillId="3" borderId="23" xfId="0" applyNumberFormat="1" applyFont="1" applyFill="1" applyBorder="1" applyAlignment="1">
      <alignment horizontal="center" vertical="top"/>
    </xf>
    <xf numFmtId="0" fontId="26" fillId="3" borderId="0" xfId="0" applyFont="1" applyFill="1"/>
    <xf numFmtId="0" fontId="18" fillId="21" borderId="0" xfId="0" applyFont="1" applyFill="1" applyBorder="1" applyAlignment="1" applyProtection="1">
      <alignment vertical="top" wrapText="1"/>
    </xf>
    <xf numFmtId="0" fontId="18" fillId="21" borderId="0" xfId="0" applyFont="1" applyFill="1" applyBorder="1" applyAlignment="1" applyProtection="1">
      <alignment vertical="top"/>
    </xf>
    <xf numFmtId="166" fontId="21" fillId="3" borderId="0" xfId="0" applyNumberFormat="1" applyFont="1" applyFill="1" applyBorder="1" applyAlignment="1">
      <alignment vertical="top"/>
    </xf>
    <xf numFmtId="0" fontId="21" fillId="3" borderId="59" xfId="0" applyFont="1" applyFill="1" applyBorder="1" applyAlignment="1">
      <alignment vertical="top"/>
    </xf>
    <xf numFmtId="166" fontId="21" fillId="12" borderId="52" xfId="0" applyNumberFormat="1" applyFont="1" applyFill="1" applyBorder="1"/>
    <xf numFmtId="166" fontId="21" fillId="12" borderId="39" xfId="0" applyNumberFormat="1" applyFont="1" applyFill="1" applyBorder="1"/>
    <xf numFmtId="166" fontId="21" fillId="12" borderId="40" xfId="0" applyNumberFormat="1" applyFont="1" applyFill="1" applyBorder="1"/>
    <xf numFmtId="166" fontId="21" fillId="12" borderId="42" xfId="0" applyNumberFormat="1" applyFont="1" applyFill="1" applyBorder="1"/>
    <xf numFmtId="166" fontId="21" fillId="3" borderId="0" xfId="0" applyNumberFormat="1" applyFont="1" applyFill="1"/>
    <xf numFmtId="166" fontId="21" fillId="3" borderId="0" xfId="0" applyNumberFormat="1" applyFont="1" applyFill="1" applyBorder="1"/>
    <xf numFmtId="166" fontId="21" fillId="0" borderId="56" xfId="0" applyNumberFormat="1" applyFont="1" applyFill="1" applyBorder="1" applyAlignment="1">
      <alignment wrapText="1"/>
    </xf>
    <xf numFmtId="0" fontId="21" fillId="0" borderId="55" xfId="0" applyFont="1" applyFill="1" applyBorder="1" applyAlignment="1"/>
    <xf numFmtId="166" fontId="21" fillId="0" borderId="56" xfId="0" applyNumberFormat="1" applyFont="1" applyFill="1" applyBorder="1" applyAlignment="1"/>
    <xf numFmtId="166" fontId="21" fillId="0" borderId="57" xfId="0" applyNumberFormat="1" applyFont="1" applyFill="1" applyBorder="1" applyAlignment="1"/>
    <xf numFmtId="0" fontId="21" fillId="3" borderId="18" xfId="0" applyFont="1" applyFill="1" applyBorder="1" applyAlignment="1">
      <alignment horizontal="center" vertical="top" wrapText="1"/>
    </xf>
    <xf numFmtId="44" fontId="19" fillId="3" borderId="0" xfId="1" applyFont="1" applyFill="1" applyBorder="1" applyProtection="1">
      <protection locked="0"/>
    </xf>
    <xf numFmtId="168" fontId="19" fillId="22" borderId="48" xfId="2" applyNumberFormat="1" applyFont="1" applyFill="1" applyBorder="1" applyProtection="1">
      <protection locked="0"/>
    </xf>
    <xf numFmtId="0" fontId="25" fillId="3" borderId="0" xfId="0" applyFont="1" applyFill="1" applyAlignment="1">
      <alignment horizontal="left"/>
    </xf>
    <xf numFmtId="0" fontId="21" fillId="3" borderId="60" xfId="0" applyFont="1" applyFill="1" applyBorder="1" applyAlignment="1">
      <alignment vertical="top"/>
    </xf>
    <xf numFmtId="0" fontId="21" fillId="3" borderId="6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/>
    </xf>
    <xf numFmtId="0" fontId="0" fillId="2" borderId="12" xfId="0" applyFill="1" applyBorder="1"/>
    <xf numFmtId="0" fontId="0" fillId="2" borderId="13" xfId="0" applyFill="1" applyBorder="1"/>
    <xf numFmtId="0" fontId="12" fillId="2" borderId="10" xfId="0" applyFont="1" applyFill="1" applyBorder="1" applyAlignment="1">
      <alignment vertical="top"/>
    </xf>
    <xf numFmtId="0" fontId="6" fillId="2" borderId="12" xfId="0" applyFont="1" applyFill="1" applyBorder="1"/>
    <xf numFmtId="0" fontId="6" fillId="2" borderId="13" xfId="0" applyFont="1" applyFill="1" applyBorder="1"/>
    <xf numFmtId="0" fontId="2" fillId="7" borderId="10" xfId="0" applyFont="1" applyFill="1" applyBorder="1" applyAlignment="1">
      <alignment vertical="top"/>
    </xf>
    <xf numFmtId="0" fontId="0" fillId="7" borderId="12" xfId="0" applyFill="1" applyBorder="1"/>
    <xf numFmtId="0" fontId="0" fillId="7" borderId="13" xfId="0" applyFill="1" applyBorder="1"/>
    <xf numFmtId="164" fontId="4" fillId="0" borderId="0" xfId="0" applyNumberFormat="1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8" xfId="0" applyFill="1" applyBorder="1"/>
    <xf numFmtId="0" fontId="0" fillId="2" borderId="9" xfId="0" applyFill="1" applyBorder="1"/>
    <xf numFmtId="0" fontId="2" fillId="11" borderId="10" xfId="0" applyFont="1" applyFill="1" applyBorder="1" applyAlignment="1">
      <alignment vertical="top"/>
    </xf>
    <xf numFmtId="0" fontId="0" fillId="11" borderId="12" xfId="0" applyFill="1" applyBorder="1"/>
    <xf numFmtId="0" fontId="0" fillId="11" borderId="13" xfId="0" applyFill="1" applyBorder="1"/>
    <xf numFmtId="0" fontId="9" fillId="2" borderId="10" xfId="0" applyFont="1" applyFill="1" applyBorder="1" applyAlignment="1">
      <alignment vertical="top"/>
    </xf>
    <xf numFmtId="0" fontId="8" fillId="2" borderId="12" xfId="0" applyFont="1" applyFill="1" applyBorder="1"/>
    <xf numFmtId="0" fontId="8" fillId="2" borderId="13" xfId="0" applyFont="1" applyFill="1" applyBorder="1"/>
    <xf numFmtId="0" fontId="9" fillId="0" borderId="7" xfId="0" applyFont="1" applyBorder="1" applyAlignment="1">
      <alignment horizontal="center" vertical="top"/>
    </xf>
    <xf numFmtId="0" fontId="8" fillId="0" borderId="1" xfId="0" applyFont="1" applyBorder="1"/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7" fillId="0" borderId="7" xfId="0" applyFont="1" applyBorder="1" applyAlignment="1">
      <alignment horizontal="center" vertical="top"/>
    </xf>
    <xf numFmtId="0" fontId="3" fillId="2" borderId="12" xfId="0" applyFont="1" applyFill="1" applyBorder="1"/>
    <xf numFmtId="0" fontId="12" fillId="2" borderId="11" xfId="0" applyFont="1" applyFill="1" applyBorder="1" applyAlignment="1">
      <alignment vertical="top"/>
    </xf>
    <xf numFmtId="0" fontId="11" fillId="0" borderId="7" xfId="0" applyFont="1" applyBorder="1" applyAlignment="1">
      <alignment horizontal="center" vertical="top"/>
    </xf>
    <xf numFmtId="0" fontId="10" fillId="0" borderId="1" xfId="0" applyFont="1" applyBorder="1"/>
    <xf numFmtId="0" fontId="10" fillId="0" borderId="2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0" fillId="2" borderId="11" xfId="0" applyFill="1" applyBorder="1"/>
    <xf numFmtId="0" fontId="9" fillId="2" borderId="11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9" fillId="2" borderId="13" xfId="0" applyFont="1" applyFill="1" applyBorder="1" applyAlignment="1">
      <alignment vertical="top"/>
    </xf>
    <xf numFmtId="0" fontId="11" fillId="13" borderId="7" xfId="0" applyFont="1" applyFill="1" applyBorder="1" applyAlignment="1">
      <alignment horizontal="center" vertical="top"/>
    </xf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4" xfId="0" applyFont="1" applyFill="1" applyBorder="1"/>
    <xf numFmtId="0" fontId="10" fillId="13" borderId="5" xfId="0" applyFont="1" applyFill="1" applyBorder="1"/>
    <xf numFmtId="0" fontId="10" fillId="13" borderId="6" xfId="0" applyFont="1" applyFill="1" applyBorder="1"/>
    <xf numFmtId="0" fontId="10" fillId="3" borderId="29" xfId="0" applyFont="1" applyFill="1" applyBorder="1"/>
    <xf numFmtId="0" fontId="10" fillId="3" borderId="33" xfId="0" applyFont="1" applyFill="1" applyBorder="1"/>
    <xf numFmtId="0" fontId="10" fillId="3" borderId="34" xfId="0" applyFont="1" applyFill="1" applyBorder="1"/>
    <xf numFmtId="0" fontId="0" fillId="3" borderId="30" xfId="0" applyFill="1" applyBorder="1"/>
    <xf numFmtId="0" fontId="0" fillId="3" borderId="25" xfId="0" applyFill="1" applyBorder="1"/>
    <xf numFmtId="0" fontId="0" fillId="3" borderId="26" xfId="0" applyFill="1" applyBorder="1"/>
    <xf numFmtId="0" fontId="10" fillId="14" borderId="29" xfId="0" applyFont="1" applyFill="1" applyBorder="1"/>
    <xf numFmtId="0" fontId="10" fillId="14" borderId="33" xfId="0" applyFont="1" applyFill="1" applyBorder="1"/>
    <xf numFmtId="0" fontId="10" fillId="14" borderId="34" xfId="0" applyFont="1" applyFill="1" applyBorder="1"/>
    <xf numFmtId="0" fontId="0" fillId="14" borderId="30" xfId="0" applyFill="1" applyBorder="1"/>
    <xf numFmtId="0" fontId="0" fillId="14" borderId="25" xfId="0" applyFill="1" applyBorder="1"/>
    <xf numFmtId="0" fontId="0" fillId="14" borderId="26" xfId="0" applyFill="1" applyBorder="1"/>
    <xf numFmtId="0" fontId="10" fillId="10" borderId="29" xfId="0" applyFont="1" applyFill="1" applyBorder="1"/>
    <xf numFmtId="0" fontId="10" fillId="10" borderId="33" xfId="0" applyFont="1" applyFill="1" applyBorder="1"/>
    <xf numFmtId="0" fontId="10" fillId="10" borderId="34" xfId="0" applyFont="1" applyFill="1" applyBorder="1"/>
    <xf numFmtId="0" fontId="0" fillId="10" borderId="30" xfId="0" applyFill="1" applyBorder="1"/>
    <xf numFmtId="0" fontId="0" fillId="10" borderId="25" xfId="0" applyFill="1" applyBorder="1"/>
    <xf numFmtId="0" fontId="0" fillId="10" borderId="26" xfId="0" applyFill="1" applyBorder="1"/>
    <xf numFmtId="0" fontId="2" fillId="0" borderId="15" xfId="0" applyFont="1" applyBorder="1" applyAlignment="1">
      <alignment horizontal="center" vertical="top"/>
    </xf>
    <xf numFmtId="0" fontId="0" fillId="0" borderId="16" xfId="0" applyBorder="1"/>
    <xf numFmtId="0" fontId="0" fillId="0" borderId="17" xfId="0" applyBorder="1"/>
    <xf numFmtId="0" fontId="0" fillId="0" borderId="27" xfId="0" applyBorder="1"/>
    <xf numFmtId="0" fontId="0" fillId="0" borderId="0" xfId="0" applyBorder="1"/>
    <xf numFmtId="0" fontId="0" fillId="0" borderId="3" xfId="0" applyBorder="1"/>
    <xf numFmtId="0" fontId="2" fillId="2" borderId="18" xfId="0" applyFont="1" applyFill="1" applyBorder="1" applyAlignment="1">
      <alignment vertical="top"/>
    </xf>
    <xf numFmtId="0" fontId="0" fillId="2" borderId="19" xfId="0" applyFill="1" applyBorder="1"/>
    <xf numFmtId="0" fontId="0" fillId="2" borderId="20" xfId="0" applyFill="1" applyBorder="1"/>
    <xf numFmtId="21" fontId="4" fillId="0" borderId="0" xfId="0" applyNumberFormat="1" applyFont="1" applyAlignment="1">
      <alignment horizontal="right" vertical="top"/>
    </xf>
    <xf numFmtId="0" fontId="2" fillId="9" borderId="15" xfId="0" applyFont="1" applyFill="1" applyBorder="1" applyAlignment="1">
      <alignment horizontal="center" vertical="top"/>
    </xf>
    <xf numFmtId="0" fontId="0" fillId="9" borderId="16" xfId="0" applyFill="1" applyBorder="1"/>
    <xf numFmtId="0" fontId="0" fillId="9" borderId="39" xfId="0" applyFill="1" applyBorder="1"/>
    <xf numFmtId="0" fontId="0" fillId="9" borderId="40" xfId="0" applyFill="1" applyBorder="1"/>
    <xf numFmtId="0" fontId="0" fillId="9" borderId="41" xfId="0" applyFill="1" applyBorder="1"/>
    <xf numFmtId="0" fontId="0" fillId="9" borderId="42" xfId="0" applyFill="1" applyBorder="1"/>
    <xf numFmtId="0" fontId="2" fillId="3" borderId="15" xfId="0" applyFont="1" applyFill="1" applyBorder="1" applyAlignment="1">
      <alignment horizontal="center" vertical="top"/>
    </xf>
    <xf numFmtId="0" fontId="0" fillId="3" borderId="16" xfId="0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42" xfId="0" applyFill="1" applyBorder="1"/>
    <xf numFmtId="0" fontId="19" fillId="22" borderId="55" xfId="1" applyNumberFormat="1" applyFont="1" applyFill="1" applyBorder="1" applyAlignment="1" applyProtection="1">
      <alignment horizontal="center"/>
      <protection locked="0"/>
    </xf>
    <xf numFmtId="0" fontId="19" fillId="22" borderId="57" xfId="1" applyNumberFormat="1" applyFont="1" applyFill="1" applyBorder="1" applyAlignment="1" applyProtection="1">
      <alignment horizontal="center"/>
      <protection locked="0"/>
    </xf>
    <xf numFmtId="0" fontId="25" fillId="3" borderId="0" xfId="0" applyFont="1" applyFill="1" applyAlignment="1">
      <alignment horizontal="left" vertical="top" wrapText="1"/>
    </xf>
    <xf numFmtId="0" fontId="25" fillId="0" borderId="0" xfId="0" applyFont="1" applyAlignment="1">
      <alignment horizontal="left" wrapText="1"/>
    </xf>
    <xf numFmtId="44" fontId="19" fillId="22" borderId="55" xfId="1" applyFont="1" applyFill="1" applyBorder="1" applyAlignment="1" applyProtection="1">
      <alignment horizontal="left"/>
      <protection locked="0"/>
    </xf>
    <xf numFmtId="44" fontId="19" fillId="22" borderId="56" xfId="1" applyFont="1" applyFill="1" applyBorder="1" applyAlignment="1" applyProtection="1">
      <alignment horizontal="left"/>
      <protection locked="0"/>
    </xf>
    <xf numFmtId="44" fontId="19" fillId="22" borderId="57" xfId="1" applyFont="1" applyFill="1" applyBorder="1" applyAlignment="1" applyProtection="1">
      <alignment horizontal="left"/>
      <protection locked="0"/>
    </xf>
    <xf numFmtId="0" fontId="21" fillId="0" borderId="55" xfId="0" applyFont="1" applyFill="1" applyBorder="1" applyAlignment="1">
      <alignment horizontal="left"/>
    </xf>
    <xf numFmtId="0" fontId="21" fillId="0" borderId="56" xfId="0" applyFont="1" applyFill="1" applyBorder="1" applyAlignment="1">
      <alignment horizontal="left"/>
    </xf>
    <xf numFmtId="0" fontId="21" fillId="0" borderId="57" xfId="0" applyFont="1" applyFill="1" applyBorder="1" applyAlignment="1">
      <alignment horizontal="left"/>
    </xf>
    <xf numFmtId="0" fontId="27" fillId="21" borderId="0" xfId="0" applyFont="1" applyFill="1" applyBorder="1" applyAlignment="1" applyProtection="1">
      <alignment horizontal="left" vertical="top" wrapText="1"/>
    </xf>
    <xf numFmtId="0" fontId="27" fillId="21" borderId="53" xfId="0" applyFont="1" applyFill="1" applyBorder="1" applyAlignment="1" applyProtection="1">
      <alignment horizontal="left" vertical="top" wrapText="1"/>
    </xf>
  </cellXfs>
  <cellStyles count="4">
    <cellStyle name="Goed" xfId="3" builtinId="26"/>
    <cellStyle name="Procent" xfId="2" builtinId="5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1</xdr:row>
      <xdr:rowOff>123825</xdr:rowOff>
    </xdr:from>
    <xdr:to>
      <xdr:col>10</xdr:col>
      <xdr:colOff>949126</xdr:colOff>
      <xdr:row>3</xdr:row>
      <xdr:rowOff>180912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2900" y="171450"/>
          <a:ext cx="1587301" cy="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" cy="114300"/>
    <xdr:pic>
      <xdr:nvPicPr>
        <xdr:cNvPr id="2" name="sparsity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8"/>
  <sheetViews>
    <sheetView topLeftCell="A76" workbookViewId="0">
      <selection activeCell="M98" sqref="M98:M102"/>
    </sheetView>
  </sheetViews>
  <sheetFormatPr defaultRowHeight="12.75" customHeight="1" x14ac:dyDescent="0.2"/>
  <cols>
    <col min="1" max="1" width="11.710937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40" t="s">
        <v>57</v>
      </c>
      <c r="B2" s="241"/>
      <c r="C2" s="242"/>
      <c r="D2" s="246"/>
      <c r="E2" s="246"/>
      <c r="F2" s="246"/>
      <c r="G2" s="246"/>
      <c r="H2" s="246"/>
      <c r="I2" s="246"/>
      <c r="J2" s="246"/>
      <c r="K2" s="247"/>
      <c r="M2"/>
    </row>
    <row r="3" spans="1:17" ht="12.75" customHeight="1" thickBot="1" x14ac:dyDescent="0.25">
      <c r="A3" s="243"/>
      <c r="B3" s="244"/>
      <c r="C3" s="245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29"/>
      <c r="B4" s="229" t="s">
        <v>43</v>
      </c>
      <c r="C4" s="2" t="s">
        <v>14</v>
      </c>
      <c r="D4" s="34">
        <f t="shared" ref="D4:K4" si="0">SUM(D131)/34</f>
        <v>0</v>
      </c>
      <c r="E4" s="35">
        <f t="shared" si="0"/>
        <v>0</v>
      </c>
      <c r="F4" s="36">
        <f t="shared" si="0"/>
        <v>0.3235294117647059</v>
      </c>
      <c r="G4" s="34">
        <f t="shared" si="0"/>
        <v>0</v>
      </c>
      <c r="H4" s="38">
        <f t="shared" si="0"/>
        <v>2.9411764705882353E-2</v>
      </c>
      <c r="I4" s="35">
        <f t="shared" si="0"/>
        <v>0</v>
      </c>
      <c r="J4" s="34">
        <f t="shared" si="0"/>
        <v>0</v>
      </c>
      <c r="K4" s="37">
        <f t="shared" si="0"/>
        <v>0.35294117647058826</v>
      </c>
      <c r="M4" s="30">
        <f>SUM(E4+H4+I4)</f>
        <v>2.9411764705882353E-2</v>
      </c>
      <c r="N4" s="31">
        <f>SUM(D4+F4+G4+J4)</f>
        <v>0.3235294117647059</v>
      </c>
      <c r="O4" s="55">
        <f>SUM(M4/K4)</f>
        <v>8.3333333333333329E-2</v>
      </c>
      <c r="P4" s="55">
        <f>SUM(N4/K4)</f>
        <v>0.91666666666666663</v>
      </c>
      <c r="Q4" s="2" t="s">
        <v>14</v>
      </c>
    </row>
    <row r="5" spans="1:17" ht="12.75" customHeight="1" thickBot="1" x14ac:dyDescent="0.25">
      <c r="A5" s="229"/>
      <c r="B5" s="229"/>
      <c r="C5" s="2" t="s">
        <v>15</v>
      </c>
      <c r="D5" s="36">
        <f t="shared" ref="D5:K5" si="1">SUM(D132)/34</f>
        <v>9.5882352941176467</v>
      </c>
      <c r="E5" s="38">
        <f t="shared" si="1"/>
        <v>5.8823529411764705E-2</v>
      </c>
      <c r="F5" s="36">
        <f t="shared" si="1"/>
        <v>54.411764705882355</v>
      </c>
      <c r="G5" s="36">
        <f t="shared" si="1"/>
        <v>0.55882352941176472</v>
      </c>
      <c r="H5" s="38">
        <f t="shared" si="1"/>
        <v>14.176470588235293</v>
      </c>
      <c r="I5" s="35">
        <f t="shared" si="1"/>
        <v>0</v>
      </c>
      <c r="J5" s="36">
        <f t="shared" si="1"/>
        <v>8.7058823529411757</v>
      </c>
      <c r="K5" s="37">
        <f t="shared" si="1"/>
        <v>87.794117647058826</v>
      </c>
      <c r="M5" s="30">
        <f t="shared" ref="M5:M68" si="2">SUM(E5+H5+I5)</f>
        <v>14.235294117647058</v>
      </c>
      <c r="N5" s="31">
        <f t="shared" ref="N5:N68" si="3">SUM(D5+F5+G5+J5)</f>
        <v>73.264705882352942</v>
      </c>
      <c r="O5" s="55">
        <f t="shared" ref="O5:O20" si="4">SUM(M5/K5)</f>
        <v>0.16214405360134002</v>
      </c>
      <c r="P5" s="55">
        <f t="shared" ref="P5:P20" si="5">SUM(N5/K5)</f>
        <v>0.83450586264656612</v>
      </c>
      <c r="Q5" s="2" t="s">
        <v>15</v>
      </c>
    </row>
    <row r="6" spans="1:17" ht="12.75" customHeight="1" thickBot="1" x14ac:dyDescent="0.25">
      <c r="A6" s="229"/>
      <c r="B6" s="229"/>
      <c r="C6" s="2" t="s">
        <v>16</v>
      </c>
      <c r="D6" s="36">
        <f t="shared" ref="D6:K6" si="6">SUM(D133)/34</f>
        <v>13.352941176470589</v>
      </c>
      <c r="E6" s="38">
        <f t="shared" si="6"/>
        <v>9.5882352941176467</v>
      </c>
      <c r="F6" s="36">
        <f t="shared" si="6"/>
        <v>70.205882352941174</v>
      </c>
      <c r="G6" s="36">
        <f t="shared" si="6"/>
        <v>0.3235294117647059</v>
      </c>
      <c r="H6" s="38">
        <f t="shared" si="6"/>
        <v>4.117647058823529</v>
      </c>
      <c r="I6" s="38">
        <f t="shared" si="6"/>
        <v>2</v>
      </c>
      <c r="J6" s="36">
        <f t="shared" si="6"/>
        <v>10.294117647058824</v>
      </c>
      <c r="K6" s="37">
        <f t="shared" si="6"/>
        <v>110.70588235294117</v>
      </c>
      <c r="M6" s="30">
        <f t="shared" si="2"/>
        <v>15.705882352941176</v>
      </c>
      <c r="N6" s="31">
        <f t="shared" si="3"/>
        <v>94.176470588235304</v>
      </c>
      <c r="O6" s="55">
        <f t="shared" si="4"/>
        <v>0.14187035069075452</v>
      </c>
      <c r="P6" s="55">
        <f t="shared" si="5"/>
        <v>0.85069075451647191</v>
      </c>
      <c r="Q6" s="2" t="s">
        <v>16</v>
      </c>
    </row>
    <row r="7" spans="1:17" ht="12.75" customHeight="1" thickBot="1" x14ac:dyDescent="0.25">
      <c r="A7" s="229"/>
      <c r="B7" s="229"/>
      <c r="C7" s="2" t="s">
        <v>17</v>
      </c>
      <c r="D7" s="36">
        <f t="shared" ref="D7:K7" si="7">SUM(D134)/34</f>
        <v>18.529411764705884</v>
      </c>
      <c r="E7" s="38">
        <f t="shared" si="7"/>
        <v>12.117647058823529</v>
      </c>
      <c r="F7" s="36">
        <f t="shared" si="7"/>
        <v>81.17647058823529</v>
      </c>
      <c r="G7" s="36">
        <f t="shared" si="7"/>
        <v>0.5</v>
      </c>
      <c r="H7" s="38">
        <f t="shared" si="7"/>
        <v>3.7941176470588234</v>
      </c>
      <c r="I7" s="38">
        <f t="shared" si="7"/>
        <v>2.8235294117647061</v>
      </c>
      <c r="J7" s="36">
        <f t="shared" si="7"/>
        <v>14.705882352941176</v>
      </c>
      <c r="K7" s="37">
        <f t="shared" si="7"/>
        <v>134.20588235294119</v>
      </c>
      <c r="M7" s="30">
        <f t="shared" si="2"/>
        <v>18.735294117647058</v>
      </c>
      <c r="N7" s="31">
        <f t="shared" si="3"/>
        <v>114.91176470588235</v>
      </c>
      <c r="O7" s="55">
        <f t="shared" si="4"/>
        <v>0.1396011396011396</v>
      </c>
      <c r="P7" s="55">
        <f t="shared" si="5"/>
        <v>0.85623493315800991</v>
      </c>
      <c r="Q7" s="2" t="s">
        <v>17</v>
      </c>
    </row>
    <row r="8" spans="1:17" ht="12.75" customHeight="1" thickBot="1" x14ac:dyDescent="0.25">
      <c r="A8" s="229"/>
      <c r="B8" s="229"/>
      <c r="C8" s="2" t="s">
        <v>18</v>
      </c>
      <c r="D8" s="36">
        <f t="shared" ref="D8:K8" si="8">SUM(D135)/34</f>
        <v>20.029411764705884</v>
      </c>
      <c r="E8" s="38">
        <f t="shared" si="8"/>
        <v>13.617647058823529</v>
      </c>
      <c r="F8" s="36">
        <f t="shared" si="8"/>
        <v>77.32352941176471</v>
      </c>
      <c r="G8" s="36">
        <f t="shared" si="8"/>
        <v>0.47058823529411764</v>
      </c>
      <c r="H8" s="38">
        <f t="shared" si="8"/>
        <v>4.7058823529411766</v>
      </c>
      <c r="I8" s="38">
        <f t="shared" si="8"/>
        <v>4.6470588235294121</v>
      </c>
      <c r="J8" s="36">
        <f t="shared" si="8"/>
        <v>15.264705882352942</v>
      </c>
      <c r="K8" s="37">
        <f t="shared" si="8"/>
        <v>136.5</v>
      </c>
      <c r="M8" s="30">
        <f t="shared" si="2"/>
        <v>22.97058823529412</v>
      </c>
      <c r="N8" s="31">
        <f t="shared" si="3"/>
        <v>113.08823529411765</v>
      </c>
      <c r="O8" s="55">
        <f t="shared" si="4"/>
        <v>0.16828269769446241</v>
      </c>
      <c r="P8" s="55">
        <f t="shared" si="5"/>
        <v>0.82848524024994619</v>
      </c>
      <c r="Q8" s="2" t="s">
        <v>18</v>
      </c>
    </row>
    <row r="9" spans="1:17" ht="12.75" customHeight="1" thickBot="1" x14ac:dyDescent="0.25">
      <c r="A9" s="229"/>
      <c r="B9" s="229"/>
      <c r="C9" s="2" t="s">
        <v>19</v>
      </c>
      <c r="D9" s="36">
        <f t="shared" ref="D9:K9" si="9">SUM(D136)/34</f>
        <v>18.264705882352942</v>
      </c>
      <c r="E9" s="38">
        <f t="shared" si="9"/>
        <v>15.323529411764707</v>
      </c>
      <c r="F9" s="36">
        <f t="shared" si="9"/>
        <v>70.058823529411768</v>
      </c>
      <c r="G9" s="36">
        <f t="shared" si="9"/>
        <v>0.3235294117647059</v>
      </c>
      <c r="H9" s="38">
        <f t="shared" si="9"/>
        <v>5.2941176470588234</v>
      </c>
      <c r="I9" s="38">
        <f t="shared" si="9"/>
        <v>4.5294117647058822</v>
      </c>
      <c r="J9" s="36">
        <f t="shared" si="9"/>
        <v>14.529411764705882</v>
      </c>
      <c r="K9" s="37">
        <f t="shared" si="9"/>
        <v>128.5</v>
      </c>
      <c r="M9" s="30">
        <f t="shared" si="2"/>
        <v>25.147058823529413</v>
      </c>
      <c r="N9" s="31">
        <f t="shared" si="3"/>
        <v>103.1764705882353</v>
      </c>
      <c r="O9" s="55">
        <f t="shared" si="4"/>
        <v>0.19569695582513161</v>
      </c>
      <c r="P9" s="55">
        <f t="shared" si="5"/>
        <v>0.80292973220416575</v>
      </c>
      <c r="Q9" s="2" t="s">
        <v>19</v>
      </c>
    </row>
    <row r="10" spans="1:17" ht="12.75" customHeight="1" thickBot="1" x14ac:dyDescent="0.25">
      <c r="A10" s="229"/>
      <c r="B10" s="229"/>
      <c r="C10" s="2" t="s">
        <v>20</v>
      </c>
      <c r="D10" s="36">
        <f t="shared" ref="D10:K10" si="10">SUM(D137)/34</f>
        <v>16.941176470588236</v>
      </c>
      <c r="E10" s="38">
        <f t="shared" si="10"/>
        <v>16.147058823529413</v>
      </c>
      <c r="F10" s="36">
        <f t="shared" si="10"/>
        <v>62.823529411764703</v>
      </c>
      <c r="G10" s="36">
        <f t="shared" si="10"/>
        <v>0.67647058823529416</v>
      </c>
      <c r="H10" s="38">
        <f t="shared" si="10"/>
        <v>6.617647058823529</v>
      </c>
      <c r="I10" s="38">
        <f t="shared" si="10"/>
        <v>4.5294117647058822</v>
      </c>
      <c r="J10" s="36">
        <f t="shared" si="10"/>
        <v>13.176470588235293</v>
      </c>
      <c r="K10" s="37">
        <f t="shared" si="10"/>
        <v>121.58823529411765</v>
      </c>
      <c r="M10" s="30">
        <f t="shared" si="2"/>
        <v>27.294117647058826</v>
      </c>
      <c r="N10" s="31">
        <f t="shared" si="3"/>
        <v>93.617647058823522</v>
      </c>
      <c r="O10" s="55">
        <f t="shared" si="4"/>
        <v>0.22447992259313015</v>
      </c>
      <c r="P10" s="55">
        <f t="shared" si="5"/>
        <v>0.76995645863570383</v>
      </c>
      <c r="Q10" s="2" t="s">
        <v>20</v>
      </c>
    </row>
    <row r="11" spans="1:17" ht="12.75" customHeight="1" thickBot="1" x14ac:dyDescent="0.25">
      <c r="A11" s="229"/>
      <c r="B11" s="229"/>
      <c r="C11" s="2" t="s">
        <v>21</v>
      </c>
      <c r="D11" s="36">
        <f t="shared" ref="D11:K11" si="11">SUM(D138)/34</f>
        <v>20.205882352941178</v>
      </c>
      <c r="E11" s="38">
        <f t="shared" si="11"/>
        <v>18.764705882352942</v>
      </c>
      <c r="F11" s="36">
        <f t="shared" si="11"/>
        <v>64.617647058823536</v>
      </c>
      <c r="G11" s="36">
        <f t="shared" si="11"/>
        <v>0.61764705882352944</v>
      </c>
      <c r="H11" s="38">
        <f t="shared" si="11"/>
        <v>5.617647058823529</v>
      </c>
      <c r="I11" s="38">
        <f t="shared" si="11"/>
        <v>5.3529411764705879</v>
      </c>
      <c r="J11" s="36">
        <f t="shared" si="11"/>
        <v>14.735294117647058</v>
      </c>
      <c r="K11" s="37">
        <f t="shared" si="11"/>
        <v>130.26470588235293</v>
      </c>
      <c r="M11" s="30">
        <f t="shared" si="2"/>
        <v>29.735294117647058</v>
      </c>
      <c r="N11" s="31">
        <f t="shared" si="3"/>
        <v>100.1764705882353</v>
      </c>
      <c r="O11" s="55">
        <f t="shared" si="4"/>
        <v>0.22826823210657035</v>
      </c>
      <c r="P11" s="55">
        <f t="shared" si="5"/>
        <v>0.76902235267554764</v>
      </c>
      <c r="Q11" s="2" t="s">
        <v>21</v>
      </c>
    </row>
    <row r="12" spans="1:17" ht="12.75" customHeight="1" thickBot="1" x14ac:dyDescent="0.25">
      <c r="A12" s="229"/>
      <c r="B12" s="229"/>
      <c r="C12" s="2" t="s">
        <v>22</v>
      </c>
      <c r="D12" s="36">
        <f t="shared" ref="D12:K12" si="12">SUM(D139)/34</f>
        <v>27.735294117647058</v>
      </c>
      <c r="E12" s="38">
        <f t="shared" si="12"/>
        <v>22.264705882352942</v>
      </c>
      <c r="F12" s="36">
        <f t="shared" si="12"/>
        <v>76.32352941176471</v>
      </c>
      <c r="G12" s="36">
        <f t="shared" si="12"/>
        <v>0.79411764705882348</v>
      </c>
      <c r="H12" s="38">
        <f t="shared" si="12"/>
        <v>10.970588235294118</v>
      </c>
      <c r="I12" s="38">
        <f t="shared" si="12"/>
        <v>6.2647058823529411</v>
      </c>
      <c r="J12" s="36">
        <f t="shared" si="12"/>
        <v>17.735294117647058</v>
      </c>
      <c r="K12" s="37">
        <f t="shared" si="12"/>
        <v>162.23529411764707</v>
      </c>
      <c r="M12" s="30">
        <f t="shared" si="2"/>
        <v>39.5</v>
      </c>
      <c r="N12" s="31">
        <f t="shared" si="3"/>
        <v>122.58823529411765</v>
      </c>
      <c r="O12" s="55">
        <f t="shared" si="4"/>
        <v>0.24347353154459753</v>
      </c>
      <c r="P12" s="55">
        <f t="shared" si="5"/>
        <v>0.75562001450326322</v>
      </c>
      <c r="Q12" s="2" t="s">
        <v>22</v>
      </c>
    </row>
    <row r="13" spans="1:17" ht="12.75" customHeight="1" thickBot="1" x14ac:dyDescent="0.25">
      <c r="A13" s="229"/>
      <c r="B13" s="229"/>
      <c r="C13" s="2" t="s">
        <v>23</v>
      </c>
      <c r="D13" s="36">
        <f t="shared" ref="D13:K13" si="13">SUM(D140)/34</f>
        <v>29.176470588235293</v>
      </c>
      <c r="E13" s="38">
        <f t="shared" si="13"/>
        <v>30.852941176470587</v>
      </c>
      <c r="F13" s="36">
        <f t="shared" si="13"/>
        <v>79.647058823529406</v>
      </c>
      <c r="G13" s="36">
        <f t="shared" si="13"/>
        <v>0.76470588235294112</v>
      </c>
      <c r="H13" s="38">
        <f t="shared" si="13"/>
        <v>13.323529411764707</v>
      </c>
      <c r="I13" s="38">
        <f t="shared" si="13"/>
        <v>8.1470588235294112</v>
      </c>
      <c r="J13" s="36">
        <f t="shared" si="13"/>
        <v>18.970588235294116</v>
      </c>
      <c r="K13" s="37">
        <f t="shared" si="13"/>
        <v>181</v>
      </c>
      <c r="M13" s="30">
        <f t="shared" si="2"/>
        <v>52.323529411764703</v>
      </c>
      <c r="N13" s="31">
        <f t="shared" si="3"/>
        <v>128.55882352941177</v>
      </c>
      <c r="O13" s="55">
        <f t="shared" si="4"/>
        <v>0.28908027299317518</v>
      </c>
      <c r="P13" s="55">
        <f t="shared" si="5"/>
        <v>0.71026974325641856</v>
      </c>
      <c r="Q13" s="2" t="s">
        <v>23</v>
      </c>
    </row>
    <row r="14" spans="1:17" ht="12.75" customHeight="1" thickBot="1" x14ac:dyDescent="0.25">
      <c r="A14" s="229"/>
      <c r="B14" s="229"/>
      <c r="C14" s="2" t="s">
        <v>24</v>
      </c>
      <c r="D14" s="36">
        <f t="shared" ref="D14:K14" si="14">SUM(D141)/34</f>
        <v>27.882352941176471</v>
      </c>
      <c r="E14" s="38">
        <f t="shared" si="14"/>
        <v>35.058823529411768</v>
      </c>
      <c r="F14" s="36">
        <f t="shared" si="14"/>
        <v>61.794117647058826</v>
      </c>
      <c r="G14" s="36">
        <f t="shared" si="14"/>
        <v>0.6470588235294118</v>
      </c>
      <c r="H14" s="38">
        <f t="shared" si="14"/>
        <v>10.117647058823529</v>
      </c>
      <c r="I14" s="38">
        <f t="shared" si="14"/>
        <v>9.0588235294117645</v>
      </c>
      <c r="J14" s="36">
        <f t="shared" si="14"/>
        <v>15.882352941176471</v>
      </c>
      <c r="K14" s="37">
        <f t="shared" si="14"/>
        <v>160.73529411764707</v>
      </c>
      <c r="M14" s="30">
        <f t="shared" si="2"/>
        <v>54.235294117647058</v>
      </c>
      <c r="N14" s="31">
        <f t="shared" si="3"/>
        <v>106.20588235294119</v>
      </c>
      <c r="O14" s="55">
        <f t="shared" si="4"/>
        <v>0.33741994510521495</v>
      </c>
      <c r="P14" s="55">
        <f t="shared" si="5"/>
        <v>0.66075022872827083</v>
      </c>
      <c r="Q14" s="2" t="s">
        <v>24</v>
      </c>
    </row>
    <row r="15" spans="1:17" ht="12.75" customHeight="1" thickBot="1" x14ac:dyDescent="0.25">
      <c r="A15" s="229"/>
      <c r="B15" s="229"/>
      <c r="C15" s="2" t="s">
        <v>25</v>
      </c>
      <c r="D15" s="36">
        <f t="shared" ref="D15:K15" si="15">SUM(D142)/34</f>
        <v>27.588235294117649</v>
      </c>
      <c r="E15" s="38">
        <f t="shared" si="15"/>
        <v>38.882352941176471</v>
      </c>
      <c r="F15" s="36">
        <f t="shared" si="15"/>
        <v>57.794117647058826</v>
      </c>
      <c r="G15" s="36">
        <f t="shared" si="15"/>
        <v>1.2941176470588236</v>
      </c>
      <c r="H15" s="38">
        <f t="shared" si="15"/>
        <v>13.411764705882353</v>
      </c>
      <c r="I15" s="38">
        <f t="shared" si="15"/>
        <v>8.6764705882352935</v>
      </c>
      <c r="J15" s="36">
        <f t="shared" si="15"/>
        <v>14.470588235294118</v>
      </c>
      <c r="K15" s="37">
        <f t="shared" si="15"/>
        <v>162.23529411764707</v>
      </c>
      <c r="M15" s="30">
        <f t="shared" si="2"/>
        <v>60.970588235294116</v>
      </c>
      <c r="N15" s="31">
        <f t="shared" si="3"/>
        <v>101.14705882352942</v>
      </c>
      <c r="O15" s="55">
        <f t="shared" si="4"/>
        <v>0.37581580855692526</v>
      </c>
      <c r="P15" s="55">
        <f t="shared" si="5"/>
        <v>0.62345902828136335</v>
      </c>
      <c r="Q15" s="2" t="s">
        <v>25</v>
      </c>
    </row>
    <row r="16" spans="1:17" ht="12.75" customHeight="1" thickBot="1" x14ac:dyDescent="0.25">
      <c r="A16" s="229"/>
      <c r="B16" s="229"/>
      <c r="C16" s="2" t="s">
        <v>26</v>
      </c>
      <c r="D16" s="36">
        <f t="shared" ref="D16:K16" si="16">SUM(D143)/34</f>
        <v>22.088235294117649</v>
      </c>
      <c r="E16" s="38">
        <f t="shared" si="16"/>
        <v>36.588235294117645</v>
      </c>
      <c r="F16" s="36">
        <f t="shared" si="16"/>
        <v>59.382352941176471</v>
      </c>
      <c r="G16" s="36">
        <f t="shared" si="16"/>
        <v>1.088235294117647</v>
      </c>
      <c r="H16" s="38">
        <f t="shared" si="16"/>
        <v>10.470588235294118</v>
      </c>
      <c r="I16" s="38">
        <f t="shared" si="16"/>
        <v>8.4117647058823533</v>
      </c>
      <c r="J16" s="36">
        <f t="shared" si="16"/>
        <v>13.588235294117647</v>
      </c>
      <c r="K16" s="37">
        <f t="shared" si="16"/>
        <v>151.76470588235293</v>
      </c>
      <c r="M16" s="30">
        <f t="shared" si="2"/>
        <v>55.470588235294116</v>
      </c>
      <c r="N16" s="31">
        <f t="shared" si="3"/>
        <v>96.14705882352942</v>
      </c>
      <c r="O16" s="55">
        <f t="shared" si="4"/>
        <v>0.36550387596899225</v>
      </c>
      <c r="P16" s="55">
        <f t="shared" si="5"/>
        <v>0.63352713178294584</v>
      </c>
      <c r="Q16" s="2" t="s">
        <v>26</v>
      </c>
    </row>
    <row r="17" spans="1:17" ht="12.75" customHeight="1" thickBot="1" x14ac:dyDescent="0.25">
      <c r="A17" s="229"/>
      <c r="B17" s="229"/>
      <c r="C17" s="2" t="s">
        <v>27</v>
      </c>
      <c r="D17" s="36">
        <f t="shared" ref="D17:K17" si="17">SUM(D144)/34</f>
        <v>19.794117647058822</v>
      </c>
      <c r="E17" s="38">
        <f t="shared" si="17"/>
        <v>26.852941176470587</v>
      </c>
      <c r="F17" s="36">
        <f t="shared" si="17"/>
        <v>56.088235294117645</v>
      </c>
      <c r="G17" s="36">
        <f t="shared" si="17"/>
        <v>0.35294117647058826</v>
      </c>
      <c r="H17" s="38">
        <f t="shared" si="17"/>
        <v>7.4117647058823533</v>
      </c>
      <c r="I17" s="38">
        <f t="shared" si="17"/>
        <v>7.2647058823529411</v>
      </c>
      <c r="J17" s="36">
        <f t="shared" si="17"/>
        <v>11.5</v>
      </c>
      <c r="K17" s="37">
        <f t="shared" si="17"/>
        <v>129.38235294117646</v>
      </c>
      <c r="M17" s="30">
        <f t="shared" si="2"/>
        <v>41.529411764705884</v>
      </c>
      <c r="N17" s="31">
        <f t="shared" si="3"/>
        <v>87.735294117647058</v>
      </c>
      <c r="O17" s="55">
        <f t="shared" si="4"/>
        <v>0.32098204137303937</v>
      </c>
      <c r="P17" s="55">
        <f t="shared" si="5"/>
        <v>0.67810866105933165</v>
      </c>
      <c r="Q17" s="2" t="s">
        <v>27</v>
      </c>
    </row>
    <row r="18" spans="1:17" ht="12.75" customHeight="1" thickBot="1" x14ac:dyDescent="0.25">
      <c r="A18" s="229"/>
      <c r="B18" s="229"/>
      <c r="C18" s="2" t="s">
        <v>28</v>
      </c>
      <c r="D18" s="36">
        <f t="shared" ref="D18:K18" si="18">SUM(D145)/34</f>
        <v>12.058823529411764</v>
      </c>
      <c r="E18" s="38">
        <f t="shared" si="18"/>
        <v>14.941176470588236</v>
      </c>
      <c r="F18" s="36">
        <f t="shared" si="18"/>
        <v>25.705882352941178</v>
      </c>
      <c r="G18" s="36">
        <f t="shared" si="18"/>
        <v>0.23529411764705882</v>
      </c>
      <c r="H18" s="38">
        <f t="shared" si="18"/>
        <v>5.4705882352941178</v>
      </c>
      <c r="I18" s="38">
        <f t="shared" si="18"/>
        <v>4.2941176470588234</v>
      </c>
      <c r="J18" s="36">
        <f t="shared" si="18"/>
        <v>6.8529411764705879</v>
      </c>
      <c r="K18" s="37">
        <f t="shared" si="18"/>
        <v>69.617647058823536</v>
      </c>
      <c r="M18" s="30">
        <f t="shared" si="2"/>
        <v>24.705882352941178</v>
      </c>
      <c r="N18" s="31">
        <f t="shared" si="3"/>
        <v>44.852941176470587</v>
      </c>
      <c r="O18" s="55">
        <f t="shared" si="4"/>
        <v>0.35487959442332062</v>
      </c>
      <c r="P18" s="55">
        <f t="shared" si="5"/>
        <v>0.64427545416138565</v>
      </c>
      <c r="Q18" s="2" t="s">
        <v>28</v>
      </c>
    </row>
    <row r="19" spans="1:17" ht="12.75" customHeight="1" thickBot="1" x14ac:dyDescent="0.25">
      <c r="A19" s="229"/>
      <c r="B19" s="229"/>
      <c r="C19" s="2" t="s">
        <v>29</v>
      </c>
      <c r="D19" s="36">
        <f t="shared" ref="D19:K19" si="19">SUM(D146)/34</f>
        <v>2.6764705882352939</v>
      </c>
      <c r="E19" s="35">
        <f t="shared" si="19"/>
        <v>0</v>
      </c>
      <c r="F19" s="36">
        <f t="shared" si="19"/>
        <v>6</v>
      </c>
      <c r="G19" s="36">
        <f t="shared" si="19"/>
        <v>2.9411764705882353E-2</v>
      </c>
      <c r="H19" s="38">
        <f t="shared" si="19"/>
        <v>6.5882352941176467</v>
      </c>
      <c r="I19" s="38">
        <f t="shared" si="19"/>
        <v>5.8823529411764705E-2</v>
      </c>
      <c r="J19" s="36">
        <f t="shared" si="19"/>
        <v>1.6764705882352942</v>
      </c>
      <c r="K19" s="37">
        <f t="shared" si="19"/>
        <v>17.029411764705884</v>
      </c>
      <c r="M19" s="30">
        <f t="shared" si="2"/>
        <v>6.6470588235294112</v>
      </c>
      <c r="N19" s="31">
        <f t="shared" si="3"/>
        <v>10.382352941176469</v>
      </c>
      <c r="O19" s="55">
        <f t="shared" si="4"/>
        <v>0.39032815198618298</v>
      </c>
      <c r="P19" s="55">
        <f t="shared" si="5"/>
        <v>0.6096718480138168</v>
      </c>
      <c r="Q19" s="2" t="s">
        <v>29</v>
      </c>
    </row>
    <row r="20" spans="1:17" ht="12.75" customHeight="1" thickBot="1" x14ac:dyDescent="0.25">
      <c r="A20" s="229"/>
      <c r="B20" s="230"/>
      <c r="C20" s="2" t="s">
        <v>10</v>
      </c>
      <c r="D20" s="5">
        <f t="shared" ref="D20:K20" si="20">SUM(D148)/34</f>
        <v>285.91176470588238</v>
      </c>
      <c r="E20" s="17">
        <f t="shared" si="20"/>
        <v>291.05882352941177</v>
      </c>
      <c r="F20" s="5">
        <f t="shared" si="20"/>
        <v>903.73529411764707</v>
      </c>
      <c r="G20" s="5">
        <f t="shared" si="20"/>
        <v>8.6764705882352935</v>
      </c>
      <c r="H20" s="17">
        <f t="shared" si="20"/>
        <v>122.11764705882354</v>
      </c>
      <c r="I20" s="17">
        <f t="shared" si="20"/>
        <v>76.058823529411768</v>
      </c>
      <c r="J20" s="5">
        <f t="shared" si="20"/>
        <v>192.08823529411765</v>
      </c>
      <c r="K20" s="21">
        <f t="shared" si="20"/>
        <v>1883.9705882352941</v>
      </c>
      <c r="M20" s="32">
        <f t="shared" si="2"/>
        <v>489.23529411764707</v>
      </c>
      <c r="N20" s="32">
        <f t="shared" si="3"/>
        <v>1390.4117647058824</v>
      </c>
      <c r="O20" s="57">
        <f t="shared" si="4"/>
        <v>0.25968308484895791</v>
      </c>
      <c r="P20" s="57">
        <f t="shared" si="5"/>
        <v>0.73802201233315123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 t="shared" ref="D21:K21" si="21">SUM(D149)/34</f>
        <v>0</v>
      </c>
      <c r="E21" s="27">
        <f t="shared" si="21"/>
        <v>0</v>
      </c>
      <c r="F21" s="25">
        <f t="shared" si="21"/>
        <v>0.23529411764705882</v>
      </c>
      <c r="G21" s="25">
        <f t="shared" si="21"/>
        <v>0</v>
      </c>
      <c r="H21" s="27">
        <f t="shared" si="21"/>
        <v>8.8235294117647065E-2</v>
      </c>
      <c r="I21" s="27">
        <f t="shared" si="21"/>
        <v>0</v>
      </c>
      <c r="J21" s="25">
        <f t="shared" si="21"/>
        <v>8.8235294117647065E-2</v>
      </c>
      <c r="K21" s="25">
        <f t="shared" si="21"/>
        <v>0.41176470588235292</v>
      </c>
      <c r="M21" s="27">
        <f t="shared" si="2"/>
        <v>8.8235294117647065E-2</v>
      </c>
      <c r="N21" s="25">
        <f t="shared" si="3"/>
        <v>0.3235294117647059</v>
      </c>
      <c r="O21" s="59">
        <f>SUM(M21/K21)</f>
        <v>0.2142857142857143</v>
      </c>
      <c r="P21" s="59">
        <f>SUM(N21/K21)</f>
        <v>0.78571428571428581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22" si="22">SUM(D150)/34</f>
        <v>8.7941176470588243</v>
      </c>
      <c r="E22" s="27">
        <f t="shared" si="22"/>
        <v>0</v>
      </c>
      <c r="F22" s="25">
        <f t="shared" si="22"/>
        <v>53.205882352941174</v>
      </c>
      <c r="G22" s="25">
        <f t="shared" si="22"/>
        <v>0.3235294117647059</v>
      </c>
      <c r="H22" s="27">
        <f t="shared" si="22"/>
        <v>11.5</v>
      </c>
      <c r="I22" s="27">
        <f t="shared" si="22"/>
        <v>5.8823529411764705E-2</v>
      </c>
      <c r="J22" s="25">
        <f t="shared" si="22"/>
        <v>8.5</v>
      </c>
      <c r="K22" s="25">
        <f t="shared" si="22"/>
        <v>82.67647058823529</v>
      </c>
      <c r="M22" s="27">
        <f t="shared" si="2"/>
        <v>11.558823529411764</v>
      </c>
      <c r="N22" s="25">
        <f t="shared" si="3"/>
        <v>70.823529411764696</v>
      </c>
      <c r="O22" s="59">
        <f t="shared" ref="O22:O37" si="23">SUM(M22/K22)</f>
        <v>0.13980789754535752</v>
      </c>
      <c r="P22" s="59">
        <f t="shared" ref="P22:P37" si="24">SUM(N22/K22)</f>
        <v>0.85663464959089286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ref="D23:K23" si="25">SUM(D151)/34</f>
        <v>14.235294117647058</v>
      </c>
      <c r="E23" s="27">
        <f t="shared" si="25"/>
        <v>8.0588235294117645</v>
      </c>
      <c r="F23" s="25">
        <f t="shared" si="25"/>
        <v>65.558823529411768</v>
      </c>
      <c r="G23" s="25">
        <f t="shared" si="25"/>
        <v>0.5</v>
      </c>
      <c r="H23" s="27">
        <f t="shared" si="25"/>
        <v>3.6176470588235294</v>
      </c>
      <c r="I23" s="27">
        <f t="shared" si="25"/>
        <v>1.7352941176470589</v>
      </c>
      <c r="J23" s="25">
        <f t="shared" si="25"/>
        <v>9.9705882352941178</v>
      </c>
      <c r="K23" s="25">
        <f t="shared" si="25"/>
        <v>104.82352941176471</v>
      </c>
      <c r="M23" s="27">
        <f t="shared" si="2"/>
        <v>13.411764705882351</v>
      </c>
      <c r="N23" s="25">
        <f t="shared" si="3"/>
        <v>90.264705882352942</v>
      </c>
      <c r="O23" s="59">
        <f t="shared" si="23"/>
        <v>0.12794612794612792</v>
      </c>
      <c r="P23" s="59">
        <f t="shared" si="24"/>
        <v>0.86111111111111105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ref="D24:K24" si="26">SUM(D152)/34</f>
        <v>16.411764705882351</v>
      </c>
      <c r="E24" s="27">
        <f t="shared" si="26"/>
        <v>9.764705882352942</v>
      </c>
      <c r="F24" s="25">
        <f t="shared" si="26"/>
        <v>78.352941176470594</v>
      </c>
      <c r="G24" s="25">
        <f t="shared" si="26"/>
        <v>0.52941176470588236</v>
      </c>
      <c r="H24" s="27">
        <f t="shared" si="26"/>
        <v>3.5294117647058822</v>
      </c>
      <c r="I24" s="27">
        <f t="shared" si="26"/>
        <v>3</v>
      </c>
      <c r="J24" s="25">
        <f t="shared" si="26"/>
        <v>12.764705882352942</v>
      </c>
      <c r="K24" s="25">
        <f t="shared" si="26"/>
        <v>125.73529411764706</v>
      </c>
      <c r="M24" s="27">
        <f t="shared" si="2"/>
        <v>16.294117647058826</v>
      </c>
      <c r="N24" s="25">
        <f t="shared" si="3"/>
        <v>108.05882352941177</v>
      </c>
      <c r="O24" s="59">
        <f t="shared" si="23"/>
        <v>0.12959064327485381</v>
      </c>
      <c r="P24" s="59">
        <f t="shared" si="24"/>
        <v>0.85941520467836263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ref="D25:K25" si="27">SUM(D153)/34</f>
        <v>17.058823529411764</v>
      </c>
      <c r="E25" s="27">
        <f t="shared" si="27"/>
        <v>12.852941176470589</v>
      </c>
      <c r="F25" s="25">
        <f t="shared" si="27"/>
        <v>71.617647058823536</v>
      </c>
      <c r="G25" s="25">
        <f t="shared" si="27"/>
        <v>0.8529411764705882</v>
      </c>
      <c r="H25" s="27">
        <f t="shared" si="27"/>
        <v>3.5</v>
      </c>
      <c r="I25" s="27">
        <f t="shared" si="27"/>
        <v>3.4705882352941178</v>
      </c>
      <c r="J25" s="25">
        <f t="shared" si="27"/>
        <v>12.5</v>
      </c>
      <c r="K25" s="25">
        <f t="shared" si="27"/>
        <v>122.14705882352941</v>
      </c>
      <c r="M25" s="27">
        <f t="shared" si="2"/>
        <v>19.823529411764703</v>
      </c>
      <c r="N25" s="25">
        <f t="shared" si="3"/>
        <v>102.0294117647059</v>
      </c>
      <c r="O25" s="59">
        <f t="shared" si="23"/>
        <v>0.16229231880568262</v>
      </c>
      <c r="P25" s="59">
        <f t="shared" si="24"/>
        <v>0.83529978328918875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ref="D26:K26" si="28">SUM(D154)/34</f>
        <v>17.470588235294116</v>
      </c>
      <c r="E26" s="27">
        <f t="shared" si="28"/>
        <v>14.264705882352942</v>
      </c>
      <c r="F26" s="25">
        <f t="shared" si="28"/>
        <v>70</v>
      </c>
      <c r="G26" s="25">
        <f t="shared" si="28"/>
        <v>0.67647058823529416</v>
      </c>
      <c r="H26" s="27">
        <f t="shared" si="28"/>
        <v>3.7058823529411766</v>
      </c>
      <c r="I26" s="27">
        <f t="shared" si="28"/>
        <v>3.3235294117647061</v>
      </c>
      <c r="J26" s="25">
        <f t="shared" si="28"/>
        <v>12.705882352941176</v>
      </c>
      <c r="K26" s="25">
        <f t="shared" si="28"/>
        <v>122.5</v>
      </c>
      <c r="M26" s="27">
        <f t="shared" si="2"/>
        <v>21.294117647058826</v>
      </c>
      <c r="N26" s="25">
        <f t="shared" si="3"/>
        <v>100.85294117647058</v>
      </c>
      <c r="O26" s="59">
        <f t="shared" si="23"/>
        <v>0.17382953181272512</v>
      </c>
      <c r="P26" s="59">
        <f t="shared" si="24"/>
        <v>0.82328931572629049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ref="D27:K27" si="29">SUM(D155)/34</f>
        <v>15.411764705882353</v>
      </c>
      <c r="E27" s="27">
        <f t="shared" si="29"/>
        <v>15.205882352941176</v>
      </c>
      <c r="F27" s="25">
        <f t="shared" si="29"/>
        <v>60.323529411764703</v>
      </c>
      <c r="G27" s="25">
        <f t="shared" si="29"/>
        <v>0.8529411764705882</v>
      </c>
      <c r="H27" s="27">
        <f t="shared" si="29"/>
        <v>4.0882352941176467</v>
      </c>
      <c r="I27" s="27">
        <f t="shared" si="29"/>
        <v>3.8235294117647061</v>
      </c>
      <c r="J27" s="25">
        <f t="shared" si="29"/>
        <v>11.558823529411764</v>
      </c>
      <c r="K27" s="25">
        <f t="shared" si="29"/>
        <v>111.44117647058823</v>
      </c>
      <c r="M27" s="27">
        <f t="shared" si="2"/>
        <v>23.117647058823529</v>
      </c>
      <c r="N27" s="25">
        <f t="shared" si="3"/>
        <v>88.14705882352942</v>
      </c>
      <c r="O27" s="59">
        <f t="shared" si="23"/>
        <v>0.20744259699129058</v>
      </c>
      <c r="P27" s="59">
        <f t="shared" si="24"/>
        <v>0.79097387173396683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ref="D28:K28" si="30">SUM(D156)/34</f>
        <v>16.382352941176471</v>
      </c>
      <c r="E28" s="27">
        <f t="shared" si="30"/>
        <v>16.676470588235293</v>
      </c>
      <c r="F28" s="25">
        <f t="shared" si="30"/>
        <v>59.558823529411768</v>
      </c>
      <c r="G28" s="25">
        <f t="shared" si="30"/>
        <v>0.52941176470588236</v>
      </c>
      <c r="H28" s="27">
        <f t="shared" si="30"/>
        <v>6.382352941176471</v>
      </c>
      <c r="I28" s="27">
        <f t="shared" si="30"/>
        <v>4.1470588235294121</v>
      </c>
      <c r="J28" s="25">
        <f t="shared" si="30"/>
        <v>11.911764705882353</v>
      </c>
      <c r="K28" s="25">
        <f t="shared" si="30"/>
        <v>115.64705882352941</v>
      </c>
      <c r="M28" s="27">
        <f t="shared" si="2"/>
        <v>27.205882352941178</v>
      </c>
      <c r="N28" s="25">
        <f t="shared" si="3"/>
        <v>88.382352941176464</v>
      </c>
      <c r="O28" s="59">
        <f t="shared" si="23"/>
        <v>0.23524923702950154</v>
      </c>
      <c r="P28" s="59">
        <f t="shared" si="24"/>
        <v>0.7642421159715157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ref="D29:K29" si="31">SUM(D157)/34</f>
        <v>24.647058823529413</v>
      </c>
      <c r="E29" s="27">
        <f t="shared" si="31"/>
        <v>21.352941176470587</v>
      </c>
      <c r="F29" s="25">
        <f t="shared" si="31"/>
        <v>76.5</v>
      </c>
      <c r="G29" s="25">
        <f t="shared" si="31"/>
        <v>0.47058823529411764</v>
      </c>
      <c r="H29" s="27">
        <f t="shared" si="31"/>
        <v>8.764705882352942</v>
      </c>
      <c r="I29" s="27">
        <f t="shared" si="31"/>
        <v>5.9411764705882355</v>
      </c>
      <c r="J29" s="25">
        <f t="shared" si="31"/>
        <v>16.323529411764707</v>
      </c>
      <c r="K29" s="25">
        <f t="shared" si="31"/>
        <v>154.20588235294119</v>
      </c>
      <c r="M29" s="27">
        <f t="shared" si="2"/>
        <v>36.058823529411768</v>
      </c>
      <c r="N29" s="25">
        <f t="shared" si="3"/>
        <v>117.94117647058825</v>
      </c>
      <c r="O29" s="59">
        <f t="shared" si="23"/>
        <v>0.23383559031089071</v>
      </c>
      <c r="P29" s="59">
        <f t="shared" si="24"/>
        <v>0.76482929620446316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ref="D30:K30" si="32">SUM(D158)/34</f>
        <v>28.411764705882351</v>
      </c>
      <c r="E30" s="27">
        <f t="shared" si="32"/>
        <v>31.029411764705884</v>
      </c>
      <c r="F30" s="25">
        <f t="shared" si="32"/>
        <v>81.911764705882348</v>
      </c>
      <c r="G30" s="25">
        <f t="shared" si="32"/>
        <v>0.82352941176470584</v>
      </c>
      <c r="H30" s="27">
        <f t="shared" si="32"/>
        <v>11.647058823529411</v>
      </c>
      <c r="I30" s="27">
        <f t="shared" si="32"/>
        <v>8.0882352941176467</v>
      </c>
      <c r="J30" s="25">
        <f t="shared" si="32"/>
        <v>15.647058823529411</v>
      </c>
      <c r="K30" s="25">
        <f t="shared" si="32"/>
        <v>177.6764705882353</v>
      </c>
      <c r="M30" s="27">
        <f t="shared" si="2"/>
        <v>50.764705882352942</v>
      </c>
      <c r="N30" s="25">
        <f t="shared" si="3"/>
        <v>126.79411764705881</v>
      </c>
      <c r="O30" s="59">
        <f t="shared" si="23"/>
        <v>0.2857142857142857</v>
      </c>
      <c r="P30" s="59">
        <f t="shared" si="24"/>
        <v>0.71362357225624884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ref="D31:K31" si="33">SUM(D159)/34</f>
        <v>24.852941176470587</v>
      </c>
      <c r="E31" s="27">
        <f t="shared" si="33"/>
        <v>34</v>
      </c>
      <c r="F31" s="25">
        <f t="shared" si="33"/>
        <v>54.941176470588232</v>
      </c>
      <c r="G31" s="25">
        <f t="shared" si="33"/>
        <v>0.61764705882352944</v>
      </c>
      <c r="H31" s="27">
        <f t="shared" si="33"/>
        <v>12.058823529411764</v>
      </c>
      <c r="I31" s="27">
        <f t="shared" si="33"/>
        <v>8.2941176470588243</v>
      </c>
      <c r="J31" s="25">
        <f t="shared" si="33"/>
        <v>15.529411764705882</v>
      </c>
      <c r="K31" s="25">
        <f t="shared" si="33"/>
        <v>150.35294117647058</v>
      </c>
      <c r="M31" s="27">
        <f t="shared" si="2"/>
        <v>54.352941176470594</v>
      </c>
      <c r="N31" s="25">
        <f t="shared" si="3"/>
        <v>95.941176470588232</v>
      </c>
      <c r="O31" s="59">
        <f t="shared" si="23"/>
        <v>0.36150234741784043</v>
      </c>
      <c r="P31" s="59">
        <f t="shared" si="24"/>
        <v>0.63810641627543041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ref="D32:K32" si="34">SUM(D160)/34</f>
        <v>27.088235294117649</v>
      </c>
      <c r="E32" s="27">
        <f t="shared" si="34"/>
        <v>39.235294117647058</v>
      </c>
      <c r="F32" s="25">
        <f t="shared" si="34"/>
        <v>54.823529411764703</v>
      </c>
      <c r="G32" s="25">
        <f t="shared" si="34"/>
        <v>1.0588235294117647</v>
      </c>
      <c r="H32" s="27">
        <f t="shared" si="34"/>
        <v>12.117647058823529</v>
      </c>
      <c r="I32" s="27">
        <f t="shared" si="34"/>
        <v>9.0882352941176467</v>
      </c>
      <c r="J32" s="25">
        <f t="shared" si="34"/>
        <v>14.764705882352942</v>
      </c>
      <c r="K32" s="25">
        <f t="shared" si="34"/>
        <v>158.3235294117647</v>
      </c>
      <c r="M32" s="27">
        <f t="shared" si="2"/>
        <v>60.441176470588232</v>
      </c>
      <c r="N32" s="25">
        <f t="shared" si="3"/>
        <v>97.735294117647058</v>
      </c>
      <c r="O32" s="59">
        <f t="shared" si="23"/>
        <v>0.38175738435816459</v>
      </c>
      <c r="P32" s="59">
        <f t="shared" si="24"/>
        <v>0.61731376555823891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ref="D33:K33" si="35">SUM(D161)/34</f>
        <v>24.088235294117649</v>
      </c>
      <c r="E33" s="27">
        <f t="shared" si="35"/>
        <v>34.558823529411768</v>
      </c>
      <c r="F33" s="25">
        <f t="shared" si="35"/>
        <v>61.323529411764703</v>
      </c>
      <c r="G33" s="25">
        <f t="shared" si="35"/>
        <v>1.0294117647058822</v>
      </c>
      <c r="H33" s="27">
        <f t="shared" si="35"/>
        <v>7.382352941176471</v>
      </c>
      <c r="I33" s="27">
        <f t="shared" si="35"/>
        <v>7.8235294117647056</v>
      </c>
      <c r="J33" s="25">
        <f t="shared" si="35"/>
        <v>12.676470588235293</v>
      </c>
      <c r="K33" s="25">
        <f t="shared" si="35"/>
        <v>149</v>
      </c>
      <c r="M33" s="27">
        <f t="shared" si="2"/>
        <v>49.764705882352942</v>
      </c>
      <c r="N33" s="25">
        <f t="shared" si="3"/>
        <v>99.117647058823522</v>
      </c>
      <c r="O33" s="59">
        <f t="shared" si="23"/>
        <v>0.33399131464666404</v>
      </c>
      <c r="P33" s="59">
        <f t="shared" si="24"/>
        <v>0.66521910777733906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ref="D34:K34" si="36">SUM(D162)/34</f>
        <v>21.323529411764707</v>
      </c>
      <c r="E34" s="27">
        <f t="shared" si="36"/>
        <v>27.382352941176471</v>
      </c>
      <c r="F34" s="25">
        <f t="shared" si="36"/>
        <v>56.323529411764703</v>
      </c>
      <c r="G34" s="25">
        <f t="shared" si="36"/>
        <v>0.55882352941176472</v>
      </c>
      <c r="H34" s="27">
        <f t="shared" si="36"/>
        <v>6.2647058823529411</v>
      </c>
      <c r="I34" s="27">
        <f t="shared" si="36"/>
        <v>6.2941176470588234</v>
      </c>
      <c r="J34" s="25">
        <f t="shared" si="36"/>
        <v>11.882352941176471</v>
      </c>
      <c r="K34" s="25">
        <f t="shared" si="36"/>
        <v>130.05882352941177</v>
      </c>
      <c r="M34" s="27">
        <f t="shared" si="2"/>
        <v>39.941176470588239</v>
      </c>
      <c r="N34" s="25">
        <f t="shared" si="3"/>
        <v>90.088235294117652</v>
      </c>
      <c r="O34" s="59">
        <f t="shared" si="23"/>
        <v>0.30710085933966536</v>
      </c>
      <c r="P34" s="59">
        <f t="shared" si="24"/>
        <v>0.69267299864314791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ref="D35:K35" si="37">SUM(D163)/34</f>
        <v>13.029411764705882</v>
      </c>
      <c r="E35" s="27">
        <f t="shared" si="37"/>
        <v>13.176470588235293</v>
      </c>
      <c r="F35" s="25">
        <f t="shared" si="37"/>
        <v>24.794117647058822</v>
      </c>
      <c r="G35" s="25">
        <f t="shared" si="37"/>
        <v>0.17647058823529413</v>
      </c>
      <c r="H35" s="27">
        <f t="shared" si="37"/>
        <v>4.5588235294117645</v>
      </c>
      <c r="I35" s="27">
        <f t="shared" si="37"/>
        <v>4.6764705882352944</v>
      </c>
      <c r="J35" s="25">
        <f t="shared" si="37"/>
        <v>8</v>
      </c>
      <c r="K35" s="25">
        <f t="shared" si="37"/>
        <v>68.441176470588232</v>
      </c>
      <c r="M35" s="27">
        <f t="shared" si="2"/>
        <v>22.411764705882351</v>
      </c>
      <c r="N35" s="25">
        <f t="shared" si="3"/>
        <v>46</v>
      </c>
      <c r="O35" s="59">
        <f t="shared" si="23"/>
        <v>0.32746024924795875</v>
      </c>
      <c r="P35" s="59">
        <f t="shared" si="24"/>
        <v>0.67211001289213579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ref="D36:K36" si="38">SUM(D164)/34</f>
        <v>3.0882352941176472</v>
      </c>
      <c r="E36" s="27">
        <f t="shared" si="38"/>
        <v>0</v>
      </c>
      <c r="F36" s="25">
        <f t="shared" si="38"/>
        <v>5.3235294117647056</v>
      </c>
      <c r="G36" s="25">
        <f t="shared" si="38"/>
        <v>0</v>
      </c>
      <c r="H36" s="27">
        <f t="shared" si="38"/>
        <v>6.2647058823529411</v>
      </c>
      <c r="I36" s="27">
        <f t="shared" si="38"/>
        <v>2.9411764705882353E-2</v>
      </c>
      <c r="J36" s="25">
        <f t="shared" si="38"/>
        <v>1.7941176470588236</v>
      </c>
      <c r="K36" s="25">
        <f t="shared" si="38"/>
        <v>16.5</v>
      </c>
      <c r="M36" s="27">
        <f t="shared" si="2"/>
        <v>6.2941176470588234</v>
      </c>
      <c r="N36" s="25">
        <f t="shared" si="3"/>
        <v>10.205882352941178</v>
      </c>
      <c r="O36" s="59">
        <f t="shared" si="23"/>
        <v>0.38146167557932265</v>
      </c>
      <c r="P36" s="59">
        <f t="shared" si="24"/>
        <v>0.61853832442067747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ref="D37:K37" si="39">SUM(D165)/34</f>
        <v>272.29411764705884</v>
      </c>
      <c r="E37" s="28">
        <f t="shared" si="39"/>
        <v>277.55882352941177</v>
      </c>
      <c r="F37" s="26">
        <f t="shared" si="39"/>
        <v>874.79411764705878</v>
      </c>
      <c r="G37" s="26">
        <f t="shared" si="39"/>
        <v>9</v>
      </c>
      <c r="H37" s="28">
        <f t="shared" si="39"/>
        <v>105.47058823529412</v>
      </c>
      <c r="I37" s="28">
        <f t="shared" si="39"/>
        <v>69.794117647058826</v>
      </c>
      <c r="J37" s="26">
        <f t="shared" si="39"/>
        <v>176.61764705882354</v>
      </c>
      <c r="K37" s="26">
        <f t="shared" si="39"/>
        <v>1789.9411764705883</v>
      </c>
      <c r="M37" s="28">
        <f t="shared" si="2"/>
        <v>452.8235294117647</v>
      </c>
      <c r="N37" s="26">
        <f t="shared" si="3"/>
        <v>1332.705882352941</v>
      </c>
      <c r="O37" s="59">
        <f t="shared" si="23"/>
        <v>0.25298235236123434</v>
      </c>
      <c r="P37" s="59">
        <f t="shared" si="24"/>
        <v>0.74455289362121646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4">
        <f t="shared" ref="D38:K38" si="40">SUM(D167)/35</f>
        <v>0</v>
      </c>
      <c r="E38" s="16">
        <f t="shared" si="40"/>
        <v>0</v>
      </c>
      <c r="F38" s="5">
        <f t="shared" si="40"/>
        <v>8.5714285714285715E-2</v>
      </c>
      <c r="G38" s="4">
        <f t="shared" si="40"/>
        <v>0</v>
      </c>
      <c r="H38" s="17">
        <f t="shared" si="40"/>
        <v>2.8571428571428571E-2</v>
      </c>
      <c r="I38" s="16">
        <f t="shared" si="40"/>
        <v>0</v>
      </c>
      <c r="J38" s="4">
        <f t="shared" si="40"/>
        <v>0</v>
      </c>
      <c r="K38" s="21">
        <f t="shared" si="40"/>
        <v>0.11428571428571428</v>
      </c>
      <c r="M38" s="16">
        <f t="shared" si="2"/>
        <v>2.8571428571428571E-2</v>
      </c>
      <c r="N38" s="4">
        <f t="shared" si="3"/>
        <v>8.5714285714285715E-2</v>
      </c>
      <c r="O38" s="55">
        <f>SUM(M38/K38)</f>
        <v>0.25</v>
      </c>
      <c r="P38" s="55">
        <f>SUM(N38/K38)</f>
        <v>0.75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5">
        <f t="shared" ref="D39:K39" si="41">SUM(D168)/35</f>
        <v>8.2285714285714278</v>
      </c>
      <c r="E39" s="16">
        <f t="shared" si="41"/>
        <v>0</v>
      </c>
      <c r="F39" s="5">
        <f t="shared" si="41"/>
        <v>57.8</v>
      </c>
      <c r="G39" s="5">
        <f t="shared" si="41"/>
        <v>0.45714285714285713</v>
      </c>
      <c r="H39" s="17">
        <f t="shared" si="41"/>
        <v>12.6</v>
      </c>
      <c r="I39" s="16">
        <f t="shared" si="41"/>
        <v>0</v>
      </c>
      <c r="J39" s="5">
        <f t="shared" si="41"/>
        <v>8.1142857142857139</v>
      </c>
      <c r="K39" s="21">
        <f t="shared" si="41"/>
        <v>87.4</v>
      </c>
      <c r="M39" s="16">
        <f t="shared" si="2"/>
        <v>12.6</v>
      </c>
      <c r="N39" s="5">
        <f t="shared" si="3"/>
        <v>74.599999999999994</v>
      </c>
      <c r="O39" s="55">
        <f t="shared" ref="O39:O54" si="42">SUM(M39/K39)</f>
        <v>0.14416475972540044</v>
      </c>
      <c r="P39" s="55">
        <f t="shared" ref="P39:P54" si="43">SUM(N39/K39)</f>
        <v>0.85354691075514866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5">
        <f t="shared" ref="D40:K40" si="44">SUM(D169)/35</f>
        <v>13.257142857142858</v>
      </c>
      <c r="E40" s="17">
        <f t="shared" si="44"/>
        <v>7.2</v>
      </c>
      <c r="F40" s="5">
        <f t="shared" si="44"/>
        <v>69.2</v>
      </c>
      <c r="G40" s="5">
        <f t="shared" si="44"/>
        <v>0.5714285714285714</v>
      </c>
      <c r="H40" s="17">
        <f t="shared" si="44"/>
        <v>3</v>
      </c>
      <c r="I40" s="17">
        <f t="shared" si="44"/>
        <v>2.0285714285714285</v>
      </c>
      <c r="J40" s="5">
        <f t="shared" si="44"/>
        <v>11.485714285714286</v>
      </c>
      <c r="K40" s="21">
        <f t="shared" si="44"/>
        <v>108.91428571428571</v>
      </c>
      <c r="M40" s="17">
        <f t="shared" si="2"/>
        <v>12.228571428571428</v>
      </c>
      <c r="N40" s="5">
        <f t="shared" si="3"/>
        <v>94.514285714285705</v>
      </c>
      <c r="O40" s="55">
        <f t="shared" si="42"/>
        <v>0.11227701993704092</v>
      </c>
      <c r="P40" s="55">
        <f t="shared" si="43"/>
        <v>0.86778593913955926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5">
        <f t="shared" ref="D41:K41" si="45">SUM(D170)/35</f>
        <v>15.285714285714286</v>
      </c>
      <c r="E41" s="17">
        <f t="shared" si="45"/>
        <v>10.142857142857142</v>
      </c>
      <c r="F41" s="5">
        <f t="shared" si="45"/>
        <v>84.857142857142861</v>
      </c>
      <c r="G41" s="5">
        <f t="shared" si="45"/>
        <v>0.4</v>
      </c>
      <c r="H41" s="17">
        <f t="shared" si="45"/>
        <v>3.5142857142857142</v>
      </c>
      <c r="I41" s="17">
        <f t="shared" si="45"/>
        <v>2.3714285714285714</v>
      </c>
      <c r="J41" s="5">
        <f t="shared" si="45"/>
        <v>14.685714285714285</v>
      </c>
      <c r="K41" s="21">
        <f t="shared" si="45"/>
        <v>131.82857142857142</v>
      </c>
      <c r="M41" s="17">
        <f t="shared" si="2"/>
        <v>16.028571428571428</v>
      </c>
      <c r="N41" s="5">
        <f t="shared" si="3"/>
        <v>115.22857142857144</v>
      </c>
      <c r="O41" s="55">
        <f t="shared" si="42"/>
        <v>0.12158647594278284</v>
      </c>
      <c r="P41" s="55">
        <f t="shared" si="43"/>
        <v>0.87407889033376696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5">
        <f t="shared" ref="D42:K42" si="46">SUM(D171)/35</f>
        <v>18.542857142857144</v>
      </c>
      <c r="E42" s="17">
        <f t="shared" si="46"/>
        <v>12.142857142857142</v>
      </c>
      <c r="F42" s="5">
        <f t="shared" si="46"/>
        <v>82.542857142857144</v>
      </c>
      <c r="G42" s="5">
        <f t="shared" si="46"/>
        <v>0.54285714285714282</v>
      </c>
      <c r="H42" s="17">
        <f t="shared" si="46"/>
        <v>4.9714285714285715</v>
      </c>
      <c r="I42" s="17">
        <f t="shared" si="46"/>
        <v>3.6</v>
      </c>
      <c r="J42" s="5">
        <f t="shared" si="46"/>
        <v>16.028571428571428</v>
      </c>
      <c r="K42" s="21">
        <f t="shared" si="46"/>
        <v>138.65714285714284</v>
      </c>
      <c r="M42" s="17">
        <f t="shared" si="2"/>
        <v>20.714285714285715</v>
      </c>
      <c r="N42" s="5">
        <f t="shared" si="3"/>
        <v>117.65714285714286</v>
      </c>
      <c r="O42" s="55">
        <f t="shared" si="42"/>
        <v>0.14939212858025966</v>
      </c>
      <c r="P42" s="55">
        <f t="shared" si="43"/>
        <v>0.84854729033587484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5">
        <f t="shared" ref="D43:K43" si="47">SUM(D172)/35</f>
        <v>15.714285714285714</v>
      </c>
      <c r="E43" s="17">
        <f t="shared" si="47"/>
        <v>12.971428571428572</v>
      </c>
      <c r="F43" s="5">
        <f t="shared" si="47"/>
        <v>74.257142857142853</v>
      </c>
      <c r="G43" s="5">
        <f t="shared" si="47"/>
        <v>0.4</v>
      </c>
      <c r="H43" s="17">
        <f t="shared" si="47"/>
        <v>3.5428571428571427</v>
      </c>
      <c r="I43" s="17">
        <f t="shared" si="47"/>
        <v>3.4857142857142858</v>
      </c>
      <c r="J43" s="5">
        <f t="shared" si="47"/>
        <v>15.542857142857143</v>
      </c>
      <c r="K43" s="21">
        <f t="shared" si="47"/>
        <v>126.08571428571429</v>
      </c>
      <c r="M43" s="17">
        <f t="shared" si="2"/>
        <v>20</v>
      </c>
      <c r="N43" s="5">
        <f t="shared" si="3"/>
        <v>105.91428571428571</v>
      </c>
      <c r="O43" s="55">
        <f t="shared" si="42"/>
        <v>0.15862225243598457</v>
      </c>
      <c r="P43" s="55">
        <f t="shared" si="43"/>
        <v>0.84001812825742117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5">
        <f t="shared" ref="D44:K44" si="48">SUM(D173)/35</f>
        <v>18.285714285714285</v>
      </c>
      <c r="E44" s="17">
        <f t="shared" si="48"/>
        <v>14.885714285714286</v>
      </c>
      <c r="F44" s="5">
        <f t="shared" si="48"/>
        <v>84.028571428571425</v>
      </c>
      <c r="G44" s="5">
        <f t="shared" si="48"/>
        <v>0.88571428571428568</v>
      </c>
      <c r="H44" s="17">
        <f t="shared" si="48"/>
        <v>5.4857142857142858</v>
      </c>
      <c r="I44" s="17">
        <f t="shared" si="48"/>
        <v>4.5714285714285712</v>
      </c>
      <c r="J44" s="5">
        <f t="shared" si="48"/>
        <v>17.428571428571427</v>
      </c>
      <c r="K44" s="21">
        <f t="shared" si="48"/>
        <v>145.71428571428572</v>
      </c>
      <c r="M44" s="17">
        <f t="shared" si="2"/>
        <v>24.942857142857143</v>
      </c>
      <c r="N44" s="5">
        <f t="shared" si="3"/>
        <v>120.62857142857143</v>
      </c>
      <c r="O44" s="55">
        <f t="shared" si="42"/>
        <v>0.17117647058823529</v>
      </c>
      <c r="P44" s="55">
        <f t="shared" si="43"/>
        <v>0.827843137254902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5">
        <f t="shared" ref="D45:K45" si="49">SUM(D174)/35</f>
        <v>19.685714285714287</v>
      </c>
      <c r="E45" s="17">
        <f t="shared" si="49"/>
        <v>15.6</v>
      </c>
      <c r="F45" s="5">
        <f t="shared" si="49"/>
        <v>68.51428571428572</v>
      </c>
      <c r="G45" s="5">
        <f t="shared" si="49"/>
        <v>0.6</v>
      </c>
      <c r="H45" s="17">
        <f t="shared" si="49"/>
        <v>7.0571428571428569</v>
      </c>
      <c r="I45" s="17">
        <f t="shared" si="49"/>
        <v>4.1714285714285717</v>
      </c>
      <c r="J45" s="5">
        <f t="shared" si="49"/>
        <v>14.657142857142857</v>
      </c>
      <c r="K45" s="21">
        <f t="shared" si="49"/>
        <v>130.31428571428572</v>
      </c>
      <c r="M45" s="17">
        <f t="shared" si="2"/>
        <v>26.828571428571429</v>
      </c>
      <c r="N45" s="5">
        <f t="shared" si="3"/>
        <v>103.45714285714286</v>
      </c>
      <c r="O45" s="55">
        <f t="shared" si="42"/>
        <v>0.2058759044069283</v>
      </c>
      <c r="P45" s="55">
        <f t="shared" si="43"/>
        <v>0.79390484542863404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5">
        <f t="shared" ref="D46:K46" si="50">SUM(D175)/35</f>
        <v>26.171428571428571</v>
      </c>
      <c r="E46" s="17">
        <f t="shared" si="50"/>
        <v>21.114285714285714</v>
      </c>
      <c r="F46" s="5">
        <f t="shared" si="50"/>
        <v>81.371428571428567</v>
      </c>
      <c r="G46" s="5">
        <f t="shared" si="50"/>
        <v>0.51428571428571423</v>
      </c>
      <c r="H46" s="17">
        <f t="shared" si="50"/>
        <v>7.8285714285714283</v>
      </c>
      <c r="I46" s="17">
        <f t="shared" si="50"/>
        <v>6.8285714285714283</v>
      </c>
      <c r="J46" s="5">
        <f t="shared" si="50"/>
        <v>17.285714285714285</v>
      </c>
      <c r="K46" s="21">
        <f t="shared" si="50"/>
        <v>161.28571428571428</v>
      </c>
      <c r="M46" s="17">
        <f t="shared" si="2"/>
        <v>35.771428571428572</v>
      </c>
      <c r="N46" s="5">
        <f t="shared" si="3"/>
        <v>125.34285714285716</v>
      </c>
      <c r="O46" s="55">
        <f t="shared" si="42"/>
        <v>0.22178919397697078</v>
      </c>
      <c r="P46" s="55">
        <f t="shared" si="43"/>
        <v>0.77714791851195764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5">
        <f t="shared" ref="D47:K47" si="51">SUM(D176)/35</f>
        <v>30.914285714285715</v>
      </c>
      <c r="E47" s="17">
        <f t="shared" si="51"/>
        <v>27.542857142857144</v>
      </c>
      <c r="F47" s="5">
        <f t="shared" si="51"/>
        <v>77.857142857142861</v>
      </c>
      <c r="G47" s="5">
        <f t="shared" si="51"/>
        <v>0.62857142857142856</v>
      </c>
      <c r="H47" s="17">
        <f t="shared" si="51"/>
        <v>9.5714285714285712</v>
      </c>
      <c r="I47" s="17">
        <f t="shared" si="51"/>
        <v>8.6571428571428566</v>
      </c>
      <c r="J47" s="5">
        <f t="shared" si="51"/>
        <v>19.2</v>
      </c>
      <c r="K47" s="21">
        <f t="shared" si="51"/>
        <v>174.6</v>
      </c>
      <c r="M47" s="17">
        <f t="shared" si="2"/>
        <v>45.771428571428572</v>
      </c>
      <c r="N47" s="5">
        <f t="shared" si="3"/>
        <v>128.6</v>
      </c>
      <c r="O47" s="55">
        <f t="shared" si="42"/>
        <v>0.26215022091310752</v>
      </c>
      <c r="P47" s="55">
        <f t="shared" si="43"/>
        <v>0.73654066437571586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5">
        <f t="shared" ref="D48:K48" si="52">SUM(D177)/35</f>
        <v>28.4</v>
      </c>
      <c r="E48" s="17">
        <f t="shared" si="52"/>
        <v>33.74285714285714</v>
      </c>
      <c r="F48" s="5">
        <f t="shared" si="52"/>
        <v>57.114285714285714</v>
      </c>
      <c r="G48" s="5">
        <f t="shared" si="52"/>
        <v>0.7142857142857143</v>
      </c>
      <c r="H48" s="17">
        <f t="shared" si="52"/>
        <v>11.942857142857143</v>
      </c>
      <c r="I48" s="17">
        <f t="shared" si="52"/>
        <v>9.2285714285714278</v>
      </c>
      <c r="J48" s="5">
        <f t="shared" si="52"/>
        <v>15.428571428571429</v>
      </c>
      <c r="K48" s="21">
        <f t="shared" si="52"/>
        <v>156.71428571428572</v>
      </c>
      <c r="M48" s="17">
        <f t="shared" si="2"/>
        <v>54.914285714285711</v>
      </c>
      <c r="N48" s="5">
        <f t="shared" si="3"/>
        <v>101.65714285714284</v>
      </c>
      <c r="O48" s="55">
        <f t="shared" si="42"/>
        <v>0.35041020966271647</v>
      </c>
      <c r="P48" s="55">
        <f t="shared" si="43"/>
        <v>0.64867821330902453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5">
        <f t="shared" ref="D49:K49" si="53">SUM(D178)/35</f>
        <v>30</v>
      </c>
      <c r="E49" s="17">
        <f t="shared" si="53"/>
        <v>38.228571428571428</v>
      </c>
      <c r="F49" s="5">
        <f t="shared" si="53"/>
        <v>54.228571428571428</v>
      </c>
      <c r="G49" s="5">
        <f t="shared" si="53"/>
        <v>0.77142857142857146</v>
      </c>
      <c r="H49" s="17">
        <f t="shared" si="53"/>
        <v>14.085714285714285</v>
      </c>
      <c r="I49" s="17">
        <f t="shared" si="53"/>
        <v>9.3714285714285719</v>
      </c>
      <c r="J49" s="5">
        <f t="shared" si="53"/>
        <v>15.2</v>
      </c>
      <c r="K49" s="21">
        <f t="shared" si="53"/>
        <v>162</v>
      </c>
      <c r="M49" s="17">
        <f t="shared" si="2"/>
        <v>61.68571428571429</v>
      </c>
      <c r="N49" s="5">
        <f t="shared" si="3"/>
        <v>100.2</v>
      </c>
      <c r="O49" s="55">
        <f t="shared" si="42"/>
        <v>0.38077601410934747</v>
      </c>
      <c r="P49" s="55">
        <f t="shared" si="43"/>
        <v>0.61851851851851858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5">
        <f t="shared" ref="D50:K50" si="54">SUM(D179)/35</f>
        <v>27.057142857142857</v>
      </c>
      <c r="E50" s="17">
        <f t="shared" si="54"/>
        <v>36.885714285714286</v>
      </c>
      <c r="F50" s="5">
        <f t="shared" si="54"/>
        <v>65.685714285714283</v>
      </c>
      <c r="G50" s="5">
        <f t="shared" si="54"/>
        <v>1.3714285714285714</v>
      </c>
      <c r="H50" s="17">
        <f t="shared" si="54"/>
        <v>11.028571428571428</v>
      </c>
      <c r="I50" s="17">
        <f t="shared" si="54"/>
        <v>9.6</v>
      </c>
      <c r="J50" s="5">
        <f t="shared" si="54"/>
        <v>15.685714285714285</v>
      </c>
      <c r="K50" s="21">
        <f t="shared" si="54"/>
        <v>167.68571428571428</v>
      </c>
      <c r="M50" s="17">
        <f t="shared" si="2"/>
        <v>57.514285714285712</v>
      </c>
      <c r="N50" s="5">
        <f t="shared" si="3"/>
        <v>109.79999999999998</v>
      </c>
      <c r="O50" s="55">
        <f t="shared" si="42"/>
        <v>0.3429885840858749</v>
      </c>
      <c r="P50" s="55">
        <f t="shared" si="43"/>
        <v>0.65479638780030658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5">
        <f t="shared" ref="D51:K51" si="55">SUM(D180)/35</f>
        <v>21.028571428571428</v>
      </c>
      <c r="E51" s="17">
        <f t="shared" si="55"/>
        <v>30.514285714285716</v>
      </c>
      <c r="F51" s="5">
        <f t="shared" si="55"/>
        <v>59.685714285714283</v>
      </c>
      <c r="G51" s="5">
        <f t="shared" si="55"/>
        <v>0.5714285714285714</v>
      </c>
      <c r="H51" s="17">
        <f t="shared" si="55"/>
        <v>7.1428571428571432</v>
      </c>
      <c r="I51" s="17">
        <f t="shared" si="55"/>
        <v>8.0285714285714285</v>
      </c>
      <c r="J51" s="5">
        <f t="shared" si="55"/>
        <v>11.857142857142858</v>
      </c>
      <c r="K51" s="21">
        <f t="shared" si="55"/>
        <v>138.91428571428571</v>
      </c>
      <c r="M51" s="17">
        <f t="shared" si="2"/>
        <v>45.685714285714283</v>
      </c>
      <c r="N51" s="5">
        <f t="shared" si="3"/>
        <v>93.142857142857139</v>
      </c>
      <c r="O51" s="55">
        <f t="shared" si="42"/>
        <v>0.32887700534759357</v>
      </c>
      <c r="P51" s="55">
        <f t="shared" si="43"/>
        <v>0.67050596462361167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5">
        <f t="shared" ref="D52:K52" si="56">SUM(D181)/35</f>
        <v>12.371428571428572</v>
      </c>
      <c r="E52" s="17">
        <f t="shared" si="56"/>
        <v>17.2</v>
      </c>
      <c r="F52" s="5">
        <f t="shared" si="56"/>
        <v>24.885714285714286</v>
      </c>
      <c r="G52" s="5">
        <f t="shared" si="56"/>
        <v>0.2</v>
      </c>
      <c r="H52" s="17">
        <f t="shared" si="56"/>
        <v>4.7714285714285714</v>
      </c>
      <c r="I52" s="17">
        <f t="shared" si="56"/>
        <v>5.3428571428571425</v>
      </c>
      <c r="J52" s="5">
        <f t="shared" si="56"/>
        <v>7.4285714285714288</v>
      </c>
      <c r="K52" s="21">
        <f t="shared" si="56"/>
        <v>72.2</v>
      </c>
      <c r="M52" s="17">
        <f t="shared" si="2"/>
        <v>27.314285714285713</v>
      </c>
      <c r="N52" s="5">
        <f t="shared" si="3"/>
        <v>44.885714285714293</v>
      </c>
      <c r="O52" s="55">
        <f t="shared" si="42"/>
        <v>0.37831420656905418</v>
      </c>
      <c r="P52" s="55">
        <f t="shared" si="43"/>
        <v>0.62168579343094588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5">
        <f t="shared" ref="D53:K53" si="57">SUM(D182)/35</f>
        <v>3.4</v>
      </c>
      <c r="E53" s="17">
        <f t="shared" si="57"/>
        <v>2.8571428571428571E-2</v>
      </c>
      <c r="F53" s="5">
        <f t="shared" si="57"/>
        <v>5.0857142857142854</v>
      </c>
      <c r="G53" s="5">
        <f t="shared" si="57"/>
        <v>5.7142857142857141E-2</v>
      </c>
      <c r="H53" s="17">
        <f t="shared" si="57"/>
        <v>8.1142857142857139</v>
      </c>
      <c r="I53" s="17">
        <f t="shared" si="57"/>
        <v>2.8571428571428571E-2</v>
      </c>
      <c r="J53" s="5">
        <f t="shared" si="57"/>
        <v>1.7142857142857142</v>
      </c>
      <c r="K53" s="21">
        <f t="shared" si="57"/>
        <v>18.428571428571427</v>
      </c>
      <c r="M53" s="17">
        <f t="shared" si="2"/>
        <v>8.1714285714285708</v>
      </c>
      <c r="N53" s="5">
        <f t="shared" si="3"/>
        <v>10.257142857142856</v>
      </c>
      <c r="O53" s="55">
        <f t="shared" si="42"/>
        <v>0.44341085271317832</v>
      </c>
      <c r="P53" s="55">
        <f t="shared" si="43"/>
        <v>0.55658914728682174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5">
        <f t="shared" ref="D54:K54" si="58">SUM(D183)/35</f>
        <v>288.34285714285716</v>
      </c>
      <c r="E54" s="17">
        <f t="shared" si="58"/>
        <v>278.2</v>
      </c>
      <c r="F54" s="5">
        <f t="shared" si="58"/>
        <v>947.2285714285714</v>
      </c>
      <c r="G54" s="5">
        <f t="shared" si="58"/>
        <v>8.6857142857142851</v>
      </c>
      <c r="H54" s="17">
        <f t="shared" si="58"/>
        <v>114.68571428571428</v>
      </c>
      <c r="I54" s="17">
        <f t="shared" si="58"/>
        <v>77.314285714285717</v>
      </c>
      <c r="J54" s="5">
        <f t="shared" si="58"/>
        <v>201.74285714285713</v>
      </c>
      <c r="K54" s="21">
        <f t="shared" si="58"/>
        <v>1920.8857142857144</v>
      </c>
      <c r="M54" s="17">
        <f t="shared" si="2"/>
        <v>470.19999999999993</v>
      </c>
      <c r="N54" s="5">
        <f t="shared" si="3"/>
        <v>1446</v>
      </c>
      <c r="O54" s="57">
        <f t="shared" si="42"/>
        <v>0.24478291264446456</v>
      </c>
      <c r="P54" s="57">
        <f t="shared" si="43"/>
        <v>0.75277773646085877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3">
        <f t="shared" ref="D55:K55" si="59">SUM(D184)/35</f>
        <v>0</v>
      </c>
      <c r="E55" s="12">
        <f t="shared" si="59"/>
        <v>0</v>
      </c>
      <c r="F55" s="24">
        <f t="shared" si="59"/>
        <v>0.25714285714285712</v>
      </c>
      <c r="G55" s="23">
        <f t="shared" si="59"/>
        <v>0</v>
      </c>
      <c r="H55" s="12">
        <f t="shared" si="59"/>
        <v>0</v>
      </c>
      <c r="I55" s="12">
        <f t="shared" si="59"/>
        <v>0</v>
      </c>
      <c r="J55" s="24">
        <f t="shared" si="59"/>
        <v>0.14285714285714285</v>
      </c>
      <c r="K55" s="24">
        <f t="shared" si="59"/>
        <v>0.4</v>
      </c>
      <c r="M55" s="23">
        <f t="shared" si="2"/>
        <v>0</v>
      </c>
      <c r="N55" s="24">
        <f t="shared" si="3"/>
        <v>0.39999999999999997</v>
      </c>
      <c r="O55" s="59">
        <f>SUM(M55/K55)</f>
        <v>0</v>
      </c>
      <c r="P55" s="59">
        <f>SUM(N55/K55)</f>
        <v>0.99999999999999989</v>
      </c>
      <c r="Q55" s="18" t="s">
        <v>14</v>
      </c>
    </row>
    <row r="56" spans="1:17" ht="13.5" thickBot="1" x14ac:dyDescent="0.25">
      <c r="A56" s="229"/>
      <c r="B56" s="235"/>
      <c r="C56" s="22" t="s">
        <v>15</v>
      </c>
      <c r="D56" s="24">
        <f t="shared" ref="D56:K56" si="60">SUM(D185)/35</f>
        <v>9.3142857142857149</v>
      </c>
      <c r="E56" s="12">
        <f t="shared" si="60"/>
        <v>0</v>
      </c>
      <c r="F56" s="24">
        <f t="shared" si="60"/>
        <v>54.285714285714285</v>
      </c>
      <c r="G56" s="24">
        <f t="shared" si="60"/>
        <v>0.42857142857142855</v>
      </c>
      <c r="H56" s="13">
        <f t="shared" si="60"/>
        <v>13.371428571428572</v>
      </c>
      <c r="I56" s="12">
        <f t="shared" si="60"/>
        <v>0</v>
      </c>
      <c r="J56" s="24">
        <f t="shared" si="60"/>
        <v>9.2285714285714278</v>
      </c>
      <c r="K56" s="24">
        <f t="shared" si="60"/>
        <v>86.828571428571422</v>
      </c>
      <c r="M56" s="23">
        <f t="shared" si="2"/>
        <v>13.371428571428572</v>
      </c>
      <c r="N56" s="24">
        <f t="shared" si="3"/>
        <v>73.257142857142853</v>
      </c>
      <c r="O56" s="59">
        <f t="shared" ref="O56:O71" si="61">SUM(M56/K56)</f>
        <v>0.15399802566633763</v>
      </c>
      <c r="P56" s="59">
        <f t="shared" ref="P56:P71" si="62">SUM(N56/K56)</f>
        <v>0.84369858506087525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24">
        <f t="shared" ref="D57:K57" si="63">SUM(D186)/35</f>
        <v>13.371428571428572</v>
      </c>
      <c r="E57" s="13">
        <f t="shared" si="63"/>
        <v>8.5714285714285712</v>
      </c>
      <c r="F57" s="24">
        <f t="shared" si="63"/>
        <v>64</v>
      </c>
      <c r="G57" s="24">
        <f t="shared" si="63"/>
        <v>0.31428571428571428</v>
      </c>
      <c r="H57" s="13">
        <f t="shared" si="63"/>
        <v>4.1142857142857139</v>
      </c>
      <c r="I57" s="13">
        <f t="shared" si="63"/>
        <v>2.1714285714285713</v>
      </c>
      <c r="J57" s="24">
        <f t="shared" si="63"/>
        <v>10.514285714285714</v>
      </c>
      <c r="K57" s="24">
        <f t="shared" si="63"/>
        <v>104.6</v>
      </c>
      <c r="M57" s="24">
        <f t="shared" si="2"/>
        <v>14.857142857142856</v>
      </c>
      <c r="N57" s="24">
        <f t="shared" si="3"/>
        <v>88.2</v>
      </c>
      <c r="O57" s="59">
        <f t="shared" si="61"/>
        <v>0.14203769461895657</v>
      </c>
      <c r="P57" s="59">
        <f t="shared" si="62"/>
        <v>0.84321223709369031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24">
        <f t="shared" ref="D58:K58" si="64">SUM(D187)/35</f>
        <v>17.828571428571429</v>
      </c>
      <c r="E58" s="13">
        <f t="shared" si="64"/>
        <v>13.542857142857143</v>
      </c>
      <c r="F58" s="24">
        <f t="shared" si="64"/>
        <v>79.628571428571433</v>
      </c>
      <c r="G58" s="24">
        <f t="shared" si="64"/>
        <v>0.54285714285714282</v>
      </c>
      <c r="H58" s="13">
        <f t="shared" si="64"/>
        <v>4.5142857142857142</v>
      </c>
      <c r="I58" s="13">
        <f t="shared" si="64"/>
        <v>2.2000000000000002</v>
      </c>
      <c r="J58" s="24">
        <f t="shared" si="64"/>
        <v>13.8</v>
      </c>
      <c r="K58" s="24">
        <f t="shared" si="64"/>
        <v>132.37142857142857</v>
      </c>
      <c r="M58" s="24">
        <f t="shared" si="2"/>
        <v>20.257142857142856</v>
      </c>
      <c r="N58" s="24">
        <f t="shared" si="3"/>
        <v>111.8</v>
      </c>
      <c r="O58" s="59">
        <f t="shared" si="61"/>
        <v>0.15303259227282537</v>
      </c>
      <c r="P58" s="59">
        <f t="shared" si="62"/>
        <v>0.84459313619684873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24">
        <f t="shared" ref="D59:K59" si="65">SUM(D188)/35</f>
        <v>18.171428571428571</v>
      </c>
      <c r="E59" s="13">
        <f t="shared" si="65"/>
        <v>14.4</v>
      </c>
      <c r="F59" s="24">
        <f t="shared" si="65"/>
        <v>78.428571428571431</v>
      </c>
      <c r="G59" s="24">
        <f t="shared" si="65"/>
        <v>0.7142857142857143</v>
      </c>
      <c r="H59" s="13">
        <f t="shared" si="65"/>
        <v>4.8</v>
      </c>
      <c r="I59" s="13">
        <f t="shared" si="65"/>
        <v>3.4857142857142858</v>
      </c>
      <c r="J59" s="24">
        <f t="shared" si="65"/>
        <v>15.314285714285715</v>
      </c>
      <c r="K59" s="24">
        <f t="shared" si="65"/>
        <v>135.71428571428572</v>
      </c>
      <c r="M59" s="24">
        <f t="shared" si="2"/>
        <v>22.685714285714283</v>
      </c>
      <c r="N59" s="24">
        <f t="shared" si="3"/>
        <v>112.62857142857142</v>
      </c>
      <c r="O59" s="59">
        <f t="shared" si="61"/>
        <v>0.16715789473684209</v>
      </c>
      <c r="P59" s="59">
        <f t="shared" si="62"/>
        <v>0.82989473684210513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24">
        <f t="shared" ref="D60:K60" si="66">SUM(D189)/35</f>
        <v>19.485714285714284</v>
      </c>
      <c r="E60" s="13">
        <f t="shared" si="66"/>
        <v>17.771428571428572</v>
      </c>
      <c r="F60" s="24">
        <f t="shared" si="66"/>
        <v>79.48571428571428</v>
      </c>
      <c r="G60" s="24">
        <f t="shared" si="66"/>
        <v>0.74285714285714288</v>
      </c>
      <c r="H60" s="13">
        <f t="shared" si="66"/>
        <v>6.5428571428571427</v>
      </c>
      <c r="I60" s="13">
        <f t="shared" si="66"/>
        <v>4.5714285714285712</v>
      </c>
      <c r="J60" s="24">
        <f t="shared" si="66"/>
        <v>16.2</v>
      </c>
      <c r="K60" s="24">
        <f t="shared" si="66"/>
        <v>145.19999999999999</v>
      </c>
      <c r="M60" s="24">
        <f t="shared" si="2"/>
        <v>28.885714285714286</v>
      </c>
      <c r="N60" s="24">
        <f t="shared" si="3"/>
        <v>115.91428571428571</v>
      </c>
      <c r="O60" s="59">
        <f t="shared" si="61"/>
        <v>0.19893742621015351</v>
      </c>
      <c r="P60" s="59">
        <f t="shared" si="62"/>
        <v>0.79830775285320743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24">
        <f t="shared" ref="D61:K61" si="67">SUM(D190)/35</f>
        <v>19.399999999999999</v>
      </c>
      <c r="E61" s="13">
        <f t="shared" si="67"/>
        <v>18.085714285714285</v>
      </c>
      <c r="F61" s="24">
        <f t="shared" si="67"/>
        <v>66.942857142857136</v>
      </c>
      <c r="G61" s="24">
        <f t="shared" si="67"/>
        <v>1.3714285714285714</v>
      </c>
      <c r="H61" s="13">
        <f t="shared" si="67"/>
        <v>6.7142857142857144</v>
      </c>
      <c r="I61" s="13">
        <f t="shared" si="67"/>
        <v>4.8285714285714283</v>
      </c>
      <c r="J61" s="24">
        <f t="shared" si="67"/>
        <v>13.971428571428572</v>
      </c>
      <c r="K61" s="24">
        <f t="shared" si="67"/>
        <v>131.48571428571429</v>
      </c>
      <c r="M61" s="24">
        <f t="shared" si="2"/>
        <v>29.62857142857143</v>
      </c>
      <c r="N61" s="24">
        <f t="shared" si="3"/>
        <v>101.68571428571427</v>
      </c>
      <c r="O61" s="59">
        <f t="shared" si="61"/>
        <v>0.22533681008257278</v>
      </c>
      <c r="P61" s="59">
        <f t="shared" si="62"/>
        <v>0.77335940895262911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24">
        <f t="shared" ref="D62:K62" si="68">SUM(D191)/35</f>
        <v>22.342857142857142</v>
      </c>
      <c r="E62" s="13">
        <f t="shared" si="68"/>
        <v>19.914285714285715</v>
      </c>
      <c r="F62" s="24">
        <f t="shared" si="68"/>
        <v>69.371428571428567</v>
      </c>
      <c r="G62" s="24">
        <f t="shared" si="68"/>
        <v>0.62857142857142856</v>
      </c>
      <c r="H62" s="13">
        <f t="shared" si="68"/>
        <v>8.4857142857142858</v>
      </c>
      <c r="I62" s="13">
        <f t="shared" si="68"/>
        <v>5.6571428571428575</v>
      </c>
      <c r="J62" s="24">
        <f t="shared" si="68"/>
        <v>15.771428571428572</v>
      </c>
      <c r="K62" s="24">
        <f t="shared" si="68"/>
        <v>142.34285714285716</v>
      </c>
      <c r="M62" s="24">
        <f t="shared" si="2"/>
        <v>34.057142857142857</v>
      </c>
      <c r="N62" s="24">
        <f t="shared" si="3"/>
        <v>108.11428571428571</v>
      </c>
      <c r="O62" s="59">
        <f t="shared" si="61"/>
        <v>0.23926134082697709</v>
      </c>
      <c r="P62" s="59">
        <f t="shared" si="62"/>
        <v>0.7595343235648333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24">
        <f t="shared" ref="D63:K63" si="69">SUM(D192)/35</f>
        <v>30.971428571428572</v>
      </c>
      <c r="E63" s="13">
        <f t="shared" si="69"/>
        <v>28.142857142857142</v>
      </c>
      <c r="F63" s="24">
        <f t="shared" si="69"/>
        <v>92.685714285714283</v>
      </c>
      <c r="G63" s="24">
        <f t="shared" si="69"/>
        <v>0.62857142857142856</v>
      </c>
      <c r="H63" s="13">
        <f t="shared" si="69"/>
        <v>12.6</v>
      </c>
      <c r="I63" s="13">
        <f t="shared" si="69"/>
        <v>9.3714285714285719</v>
      </c>
      <c r="J63" s="24">
        <f t="shared" si="69"/>
        <v>21.714285714285715</v>
      </c>
      <c r="K63" s="24">
        <f t="shared" si="69"/>
        <v>196.2</v>
      </c>
      <c r="M63" s="24">
        <f t="shared" si="2"/>
        <v>50.114285714285714</v>
      </c>
      <c r="N63" s="24">
        <f t="shared" si="3"/>
        <v>146</v>
      </c>
      <c r="O63" s="59">
        <f t="shared" si="61"/>
        <v>0.25542449395660405</v>
      </c>
      <c r="P63" s="59">
        <f t="shared" si="62"/>
        <v>0.74413863404689096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24">
        <f t="shared" ref="D64:K64" si="70">SUM(D193)/35</f>
        <v>40.457142857142856</v>
      </c>
      <c r="E64" s="13">
        <f t="shared" si="70"/>
        <v>35.371428571428574</v>
      </c>
      <c r="F64" s="24">
        <f t="shared" si="70"/>
        <v>94</v>
      </c>
      <c r="G64" s="24">
        <f t="shared" si="70"/>
        <v>0.77142857142857146</v>
      </c>
      <c r="H64" s="13">
        <f t="shared" si="70"/>
        <v>15.314285714285715</v>
      </c>
      <c r="I64" s="13">
        <f t="shared" si="70"/>
        <v>11.457142857142857</v>
      </c>
      <c r="J64" s="24">
        <f t="shared" si="70"/>
        <v>24.771428571428572</v>
      </c>
      <c r="K64" s="24">
        <f t="shared" si="70"/>
        <v>222.31428571428572</v>
      </c>
      <c r="M64" s="24">
        <f t="shared" si="2"/>
        <v>62.142857142857146</v>
      </c>
      <c r="N64" s="24">
        <f t="shared" si="3"/>
        <v>160</v>
      </c>
      <c r="O64" s="59">
        <f t="shared" si="61"/>
        <v>0.27952705307801057</v>
      </c>
      <c r="P64" s="59">
        <f t="shared" si="62"/>
        <v>0.71970183781005015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24">
        <f t="shared" ref="D65:K65" si="71">SUM(D194)/35</f>
        <v>37.857142857142854</v>
      </c>
      <c r="E65" s="13">
        <f t="shared" si="71"/>
        <v>43.857142857142854</v>
      </c>
      <c r="F65" s="24">
        <f t="shared" si="71"/>
        <v>69.2</v>
      </c>
      <c r="G65" s="24">
        <f t="shared" si="71"/>
        <v>0.65714285714285714</v>
      </c>
      <c r="H65" s="13">
        <f t="shared" si="71"/>
        <v>18.171428571428571</v>
      </c>
      <c r="I65" s="13">
        <f t="shared" si="71"/>
        <v>13.171428571428571</v>
      </c>
      <c r="J65" s="24">
        <f t="shared" si="71"/>
        <v>20.714285714285715</v>
      </c>
      <c r="K65" s="24">
        <f t="shared" si="71"/>
        <v>203.71428571428572</v>
      </c>
      <c r="M65" s="24">
        <f t="shared" si="2"/>
        <v>75.199999999999989</v>
      </c>
      <c r="N65" s="24">
        <f t="shared" si="3"/>
        <v>128.42857142857142</v>
      </c>
      <c r="O65" s="59">
        <f t="shared" si="61"/>
        <v>0.3691444600280504</v>
      </c>
      <c r="P65" s="59">
        <f t="shared" si="62"/>
        <v>0.63043478260869557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24">
        <f t="shared" ref="D66:K66" si="72">SUM(D195)/35</f>
        <v>36.485714285714288</v>
      </c>
      <c r="E66" s="13">
        <f t="shared" si="72"/>
        <v>50.142857142857146</v>
      </c>
      <c r="F66" s="24">
        <f t="shared" si="72"/>
        <v>61.74285714285714</v>
      </c>
      <c r="G66" s="24">
        <f t="shared" si="72"/>
        <v>1.0285714285714285</v>
      </c>
      <c r="H66" s="13">
        <f t="shared" si="72"/>
        <v>17.285714285714285</v>
      </c>
      <c r="I66" s="13">
        <f t="shared" si="72"/>
        <v>13.657142857142857</v>
      </c>
      <c r="J66" s="24">
        <f t="shared" si="72"/>
        <v>18.057142857142857</v>
      </c>
      <c r="K66" s="24">
        <f t="shared" si="72"/>
        <v>198.54285714285714</v>
      </c>
      <c r="M66" s="24">
        <f t="shared" si="2"/>
        <v>81.085714285714289</v>
      </c>
      <c r="N66" s="24">
        <f t="shared" si="3"/>
        <v>117.31428571428572</v>
      </c>
      <c r="O66" s="59">
        <f t="shared" si="61"/>
        <v>0.40840408691898117</v>
      </c>
      <c r="P66" s="59">
        <f t="shared" si="62"/>
        <v>0.59087638509138007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24">
        <f t="shared" ref="D67:K67" si="73">SUM(D196)/35</f>
        <v>36.828571428571429</v>
      </c>
      <c r="E67" s="13">
        <f t="shared" si="73"/>
        <v>49.857142857142854</v>
      </c>
      <c r="F67" s="24">
        <f t="shared" si="73"/>
        <v>70.914285714285711</v>
      </c>
      <c r="G67" s="24">
        <f t="shared" si="73"/>
        <v>0.91428571428571426</v>
      </c>
      <c r="H67" s="13">
        <f t="shared" si="73"/>
        <v>14.485714285714286</v>
      </c>
      <c r="I67" s="13">
        <f t="shared" si="73"/>
        <v>13.571428571428571</v>
      </c>
      <c r="J67" s="24">
        <f t="shared" si="73"/>
        <v>16.685714285714287</v>
      </c>
      <c r="K67" s="24">
        <f t="shared" si="73"/>
        <v>203.28571428571428</v>
      </c>
      <c r="M67" s="24">
        <f t="shared" si="2"/>
        <v>77.914285714285711</v>
      </c>
      <c r="N67" s="24">
        <f t="shared" si="3"/>
        <v>125.34285714285713</v>
      </c>
      <c r="O67" s="59">
        <f t="shared" si="61"/>
        <v>0.3832747716092762</v>
      </c>
      <c r="P67" s="59">
        <f t="shared" si="62"/>
        <v>0.61658468025298663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24">
        <f t="shared" ref="D68:K68" si="74">SUM(D197)/35</f>
        <v>28.62857142857143</v>
      </c>
      <c r="E68" s="13">
        <f t="shared" si="74"/>
        <v>35.314285714285717</v>
      </c>
      <c r="F68" s="24">
        <f t="shared" si="74"/>
        <v>62.057142857142857</v>
      </c>
      <c r="G68" s="24">
        <f t="shared" si="74"/>
        <v>0.68571428571428572</v>
      </c>
      <c r="H68" s="13">
        <f t="shared" si="74"/>
        <v>8.5428571428571427</v>
      </c>
      <c r="I68" s="13">
        <f t="shared" si="74"/>
        <v>9.8857142857142861</v>
      </c>
      <c r="J68" s="24">
        <f t="shared" si="74"/>
        <v>14.542857142857143</v>
      </c>
      <c r="K68" s="24">
        <f t="shared" si="74"/>
        <v>159.80000000000001</v>
      </c>
      <c r="M68" s="24">
        <f t="shared" si="2"/>
        <v>53.742857142857147</v>
      </c>
      <c r="N68" s="24">
        <f t="shared" si="3"/>
        <v>105.91428571428571</v>
      </c>
      <c r="O68" s="59">
        <f t="shared" si="61"/>
        <v>0.3363132487037368</v>
      </c>
      <c r="P68" s="59">
        <f t="shared" si="62"/>
        <v>0.66279277668514203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24">
        <f t="shared" ref="D69:K69" si="75">SUM(D198)/35</f>
        <v>16.600000000000001</v>
      </c>
      <c r="E69" s="13">
        <f t="shared" si="75"/>
        <v>19.714285714285715</v>
      </c>
      <c r="F69" s="24">
        <f t="shared" si="75"/>
        <v>30.171428571428571</v>
      </c>
      <c r="G69" s="24">
        <f t="shared" si="75"/>
        <v>0.25714285714285712</v>
      </c>
      <c r="H69" s="13">
        <f t="shared" si="75"/>
        <v>6.8285714285714283</v>
      </c>
      <c r="I69" s="13">
        <f t="shared" si="75"/>
        <v>6</v>
      </c>
      <c r="J69" s="24">
        <f t="shared" si="75"/>
        <v>8.7714285714285722</v>
      </c>
      <c r="K69" s="24">
        <f t="shared" si="75"/>
        <v>88.342857142857142</v>
      </c>
      <c r="M69" s="24">
        <f t="shared" ref="M69:M122" si="76">SUM(E69+H69+I69)</f>
        <v>32.542857142857144</v>
      </c>
      <c r="N69" s="24">
        <f t="shared" ref="N69:N122" si="77">SUM(D69+F69+G69+J69)</f>
        <v>55.800000000000004</v>
      </c>
      <c r="O69" s="59">
        <f t="shared" si="61"/>
        <v>0.36836998706338941</v>
      </c>
      <c r="P69" s="59">
        <f t="shared" si="62"/>
        <v>0.6316300129366107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24">
        <f t="shared" ref="D70:K70" si="78">SUM(D199)/35</f>
        <v>4.4000000000000004</v>
      </c>
      <c r="E70" s="12">
        <f t="shared" si="78"/>
        <v>0</v>
      </c>
      <c r="F70" s="24">
        <f t="shared" si="78"/>
        <v>5.9428571428571431</v>
      </c>
      <c r="G70" s="24">
        <f t="shared" si="78"/>
        <v>2.8571428571428571E-2</v>
      </c>
      <c r="H70" s="13">
        <f t="shared" si="78"/>
        <v>10.6</v>
      </c>
      <c r="I70" s="12">
        <f t="shared" si="78"/>
        <v>0</v>
      </c>
      <c r="J70" s="24">
        <f t="shared" si="78"/>
        <v>1.7428571428571429</v>
      </c>
      <c r="K70" s="24">
        <f t="shared" si="78"/>
        <v>22.714285714285715</v>
      </c>
      <c r="M70" s="25">
        <f t="shared" si="76"/>
        <v>10.6</v>
      </c>
      <c r="N70" s="24">
        <f t="shared" si="77"/>
        <v>12.114285714285714</v>
      </c>
      <c r="O70" s="59">
        <f t="shared" si="61"/>
        <v>0.46666666666666662</v>
      </c>
      <c r="P70" s="59">
        <f t="shared" si="62"/>
        <v>0.53333333333333333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24">
        <f t="shared" ref="D71:K71" si="79">SUM(D200)/35</f>
        <v>352.14285714285717</v>
      </c>
      <c r="E71" s="13">
        <f t="shared" si="79"/>
        <v>354.68571428571431</v>
      </c>
      <c r="F71" s="24">
        <f t="shared" si="79"/>
        <v>979.11428571428576</v>
      </c>
      <c r="G71" s="24">
        <f t="shared" si="79"/>
        <v>9.7142857142857135</v>
      </c>
      <c r="H71" s="13">
        <f t="shared" si="79"/>
        <v>152.37142857142857</v>
      </c>
      <c r="I71" s="13">
        <f t="shared" si="79"/>
        <v>100.02857142857142</v>
      </c>
      <c r="J71" s="24">
        <f t="shared" si="79"/>
        <v>221.94285714285715</v>
      </c>
      <c r="K71" s="24">
        <f t="shared" si="79"/>
        <v>2173.8571428571427</v>
      </c>
      <c r="M71" s="24">
        <f t="shared" si="76"/>
        <v>607.08571428571429</v>
      </c>
      <c r="N71" s="24">
        <f t="shared" si="77"/>
        <v>1562.9142857142858</v>
      </c>
      <c r="O71" s="59">
        <f t="shared" si="61"/>
        <v>0.27926660971282119</v>
      </c>
      <c r="P71" s="59">
        <f t="shared" si="62"/>
        <v>0.71895905894723022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4">
        <f t="shared" ref="D72:K72" si="80">SUM(D201)/35</f>
        <v>0</v>
      </c>
      <c r="E72" s="16">
        <f t="shared" si="80"/>
        <v>0</v>
      </c>
      <c r="F72" s="5">
        <f t="shared" si="80"/>
        <v>0.2857142857142857</v>
      </c>
      <c r="G72" s="4">
        <f t="shared" si="80"/>
        <v>0</v>
      </c>
      <c r="H72" s="17">
        <f t="shared" si="80"/>
        <v>2.8571428571428571E-2</v>
      </c>
      <c r="I72" s="16">
        <f t="shared" si="80"/>
        <v>0</v>
      </c>
      <c r="J72" s="5">
        <f t="shared" si="80"/>
        <v>5.7142857142857141E-2</v>
      </c>
      <c r="K72" s="21">
        <f t="shared" si="80"/>
        <v>0.37142857142857144</v>
      </c>
      <c r="M72" s="30">
        <f t="shared" si="76"/>
        <v>2.8571428571428571E-2</v>
      </c>
      <c r="N72" s="5">
        <f t="shared" si="77"/>
        <v>0.34285714285714286</v>
      </c>
      <c r="O72" s="55">
        <f>SUM(M72/K72)</f>
        <v>7.6923076923076913E-2</v>
      </c>
      <c r="P72" s="55">
        <f>SUM(N72/K72)</f>
        <v>0.92307692307692302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5">
        <f t="shared" ref="D73:K73" si="81">SUM(D202)/35</f>
        <v>9.4571428571428573</v>
      </c>
      <c r="E73" s="16">
        <f t="shared" si="81"/>
        <v>0</v>
      </c>
      <c r="F73" s="5">
        <f t="shared" si="81"/>
        <v>53.171428571428571</v>
      </c>
      <c r="G73" s="5">
        <f t="shared" si="81"/>
        <v>0.74285714285714288</v>
      </c>
      <c r="H73" s="17">
        <f t="shared" si="81"/>
        <v>13.942857142857143</v>
      </c>
      <c r="I73" s="16">
        <f t="shared" si="81"/>
        <v>0</v>
      </c>
      <c r="J73" s="5">
        <f t="shared" si="81"/>
        <v>8.4285714285714288</v>
      </c>
      <c r="K73" s="21">
        <f t="shared" si="81"/>
        <v>85.828571428571422</v>
      </c>
      <c r="M73" s="16">
        <f t="shared" si="76"/>
        <v>13.942857142857143</v>
      </c>
      <c r="N73" s="5">
        <f t="shared" si="77"/>
        <v>71.8</v>
      </c>
      <c r="O73" s="55">
        <f t="shared" ref="O73:O88" si="82">SUM(M73/K73)</f>
        <v>0.16245006657789615</v>
      </c>
      <c r="P73" s="55">
        <f t="shared" ref="P73:P88" si="83">SUM(N73/K73)</f>
        <v>0.83655126498002663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5">
        <f t="shared" ref="D74:K74" si="84">SUM(D203)/35</f>
        <v>15.028571428571428</v>
      </c>
      <c r="E74" s="17">
        <f t="shared" si="84"/>
        <v>11.028571428571428</v>
      </c>
      <c r="F74" s="5">
        <f t="shared" si="84"/>
        <v>64.885714285714286</v>
      </c>
      <c r="G74" s="5">
        <f t="shared" si="84"/>
        <v>0.45714285714285713</v>
      </c>
      <c r="H74" s="17">
        <f t="shared" si="84"/>
        <v>3.5714285714285716</v>
      </c>
      <c r="I74" s="17">
        <f t="shared" si="84"/>
        <v>2.0857142857142859</v>
      </c>
      <c r="J74" s="5">
        <f t="shared" si="84"/>
        <v>10.685714285714285</v>
      </c>
      <c r="K74" s="21">
        <f t="shared" si="84"/>
        <v>108.28571428571429</v>
      </c>
      <c r="M74" s="17">
        <f t="shared" si="76"/>
        <v>16.685714285714287</v>
      </c>
      <c r="N74" s="5">
        <f t="shared" si="77"/>
        <v>91.05714285714285</v>
      </c>
      <c r="O74" s="55">
        <f t="shared" si="82"/>
        <v>0.15408970976253297</v>
      </c>
      <c r="P74" s="55">
        <f t="shared" si="83"/>
        <v>0.84089709762532971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5">
        <f t="shared" ref="D75:K75" si="85">SUM(D204)/35</f>
        <v>17.285714285714285</v>
      </c>
      <c r="E75" s="17">
        <f t="shared" si="85"/>
        <v>12.028571428571428</v>
      </c>
      <c r="F75" s="5">
        <f t="shared" si="85"/>
        <v>75.628571428571433</v>
      </c>
      <c r="G75" s="5">
        <f t="shared" si="85"/>
        <v>0.37142857142857144</v>
      </c>
      <c r="H75" s="17">
        <f t="shared" si="85"/>
        <v>4.8</v>
      </c>
      <c r="I75" s="17">
        <f t="shared" si="85"/>
        <v>3.3142857142857145</v>
      </c>
      <c r="J75" s="5">
        <f t="shared" si="85"/>
        <v>14.542857142857143</v>
      </c>
      <c r="K75" s="21">
        <f t="shared" si="85"/>
        <v>128.45714285714286</v>
      </c>
      <c r="M75" s="17">
        <f t="shared" si="76"/>
        <v>20.142857142857142</v>
      </c>
      <c r="N75" s="5">
        <f t="shared" si="77"/>
        <v>107.82857142857142</v>
      </c>
      <c r="O75" s="55">
        <f t="shared" si="82"/>
        <v>0.15680604982206406</v>
      </c>
      <c r="P75" s="55">
        <f t="shared" si="83"/>
        <v>0.83941281138790036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5">
        <f t="shared" ref="D76:K76" si="86">SUM(D205)/35</f>
        <v>19.685714285714287</v>
      </c>
      <c r="E76" s="17">
        <f t="shared" si="86"/>
        <v>17.171428571428571</v>
      </c>
      <c r="F76" s="5">
        <f t="shared" si="86"/>
        <v>76.942857142857136</v>
      </c>
      <c r="G76" s="5">
        <f t="shared" si="86"/>
        <v>0.42857142857142855</v>
      </c>
      <c r="H76" s="17">
        <f t="shared" si="86"/>
        <v>4.7428571428571429</v>
      </c>
      <c r="I76" s="17">
        <f t="shared" si="86"/>
        <v>4.6571428571428575</v>
      </c>
      <c r="J76" s="5">
        <f t="shared" si="86"/>
        <v>15.542857142857143</v>
      </c>
      <c r="K76" s="21">
        <f t="shared" si="86"/>
        <v>140.54285714285714</v>
      </c>
      <c r="M76" s="17">
        <f t="shared" si="76"/>
        <v>26.571428571428573</v>
      </c>
      <c r="N76" s="5">
        <f t="shared" si="77"/>
        <v>112.6</v>
      </c>
      <c r="O76" s="55">
        <f t="shared" si="82"/>
        <v>0.189062817645863</v>
      </c>
      <c r="P76" s="55">
        <f t="shared" si="83"/>
        <v>0.80117910144338278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5">
        <f t="shared" ref="D77:K77" si="87">SUM(D206)/35</f>
        <v>20.6</v>
      </c>
      <c r="E77" s="17">
        <f t="shared" si="87"/>
        <v>19.114285714285714</v>
      </c>
      <c r="F77" s="5">
        <f t="shared" si="87"/>
        <v>72.171428571428578</v>
      </c>
      <c r="G77" s="5">
        <f t="shared" si="87"/>
        <v>0.6</v>
      </c>
      <c r="H77" s="17">
        <f t="shared" si="87"/>
        <v>6.6571428571428575</v>
      </c>
      <c r="I77" s="17">
        <f t="shared" si="87"/>
        <v>4</v>
      </c>
      <c r="J77" s="5">
        <f t="shared" si="87"/>
        <v>12.857142857142858</v>
      </c>
      <c r="K77" s="21">
        <f t="shared" si="87"/>
        <v>136.28571428571428</v>
      </c>
      <c r="M77" s="17">
        <f t="shared" si="76"/>
        <v>29.771428571428572</v>
      </c>
      <c r="N77" s="5">
        <f t="shared" si="77"/>
        <v>106.22857142857143</v>
      </c>
      <c r="O77" s="55">
        <f t="shared" si="82"/>
        <v>0.21844863731656186</v>
      </c>
      <c r="P77" s="55">
        <f t="shared" si="83"/>
        <v>0.77945492662473803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5">
        <f t="shared" ref="D78:K78" si="88">SUM(D207)/35</f>
        <v>21.142857142857142</v>
      </c>
      <c r="E78" s="17">
        <f t="shared" si="88"/>
        <v>21.8</v>
      </c>
      <c r="F78" s="5">
        <f t="shared" si="88"/>
        <v>65.314285714285717</v>
      </c>
      <c r="G78" s="5">
        <f t="shared" si="88"/>
        <v>0.6</v>
      </c>
      <c r="H78" s="17">
        <f t="shared" si="88"/>
        <v>6.4857142857142858</v>
      </c>
      <c r="I78" s="17">
        <f t="shared" si="88"/>
        <v>4.1142857142857139</v>
      </c>
      <c r="J78" s="5">
        <f t="shared" si="88"/>
        <v>14.628571428571428</v>
      </c>
      <c r="K78" s="21">
        <f t="shared" si="88"/>
        <v>134.42857142857142</v>
      </c>
      <c r="M78" s="17">
        <f t="shared" si="76"/>
        <v>32.4</v>
      </c>
      <c r="N78" s="5">
        <f t="shared" si="77"/>
        <v>101.68571428571428</v>
      </c>
      <c r="O78" s="55">
        <f t="shared" si="82"/>
        <v>0.2410201912858661</v>
      </c>
      <c r="P78" s="55">
        <f t="shared" si="83"/>
        <v>0.7564293304994687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5">
        <f t="shared" ref="D79:K79" si="89">SUM(D208)/35</f>
        <v>25.485714285714284</v>
      </c>
      <c r="E79" s="17">
        <f t="shared" si="89"/>
        <v>25.428571428571427</v>
      </c>
      <c r="F79" s="5">
        <f t="shared" si="89"/>
        <v>73.2</v>
      </c>
      <c r="G79" s="5">
        <f t="shared" si="89"/>
        <v>0.68571428571428572</v>
      </c>
      <c r="H79" s="17">
        <f t="shared" si="89"/>
        <v>10.542857142857143</v>
      </c>
      <c r="I79" s="17">
        <f t="shared" si="89"/>
        <v>5.8</v>
      </c>
      <c r="J79" s="5">
        <f t="shared" si="89"/>
        <v>16.771428571428572</v>
      </c>
      <c r="K79" s="21">
        <f t="shared" si="89"/>
        <v>158.17142857142858</v>
      </c>
      <c r="M79" s="17">
        <f t="shared" si="76"/>
        <v>41.771428571428565</v>
      </c>
      <c r="N79" s="5">
        <f t="shared" si="77"/>
        <v>116.14285714285714</v>
      </c>
      <c r="O79" s="55">
        <f t="shared" si="82"/>
        <v>0.26408959537572252</v>
      </c>
      <c r="P79" s="55">
        <f t="shared" si="83"/>
        <v>0.73428468208092479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5">
        <f t="shared" ref="D80:K80" si="90">SUM(D209)/35</f>
        <v>42.714285714285715</v>
      </c>
      <c r="E80" s="17">
        <f t="shared" si="90"/>
        <v>34.542857142857144</v>
      </c>
      <c r="F80" s="5">
        <f t="shared" si="90"/>
        <v>98.828571428571422</v>
      </c>
      <c r="G80" s="5">
        <f t="shared" si="90"/>
        <v>0.37142857142857144</v>
      </c>
      <c r="H80" s="17">
        <f t="shared" si="90"/>
        <v>14.828571428571429</v>
      </c>
      <c r="I80" s="17">
        <f t="shared" si="90"/>
        <v>10.485714285714286</v>
      </c>
      <c r="J80" s="5">
        <f t="shared" si="90"/>
        <v>23.828571428571429</v>
      </c>
      <c r="K80" s="21">
        <f t="shared" si="90"/>
        <v>225.8</v>
      </c>
      <c r="M80" s="17">
        <f t="shared" si="76"/>
        <v>59.857142857142861</v>
      </c>
      <c r="N80" s="5">
        <f t="shared" si="77"/>
        <v>165.74285714285713</v>
      </c>
      <c r="O80" s="55">
        <f t="shared" si="82"/>
        <v>0.26508920663039354</v>
      </c>
      <c r="P80" s="55">
        <f t="shared" si="83"/>
        <v>0.73402505377704663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5">
        <f t="shared" ref="D81:K81" si="91">SUM(D210)/35</f>
        <v>59.6</v>
      </c>
      <c r="E81" s="17">
        <f t="shared" si="91"/>
        <v>52.885714285714286</v>
      </c>
      <c r="F81" s="5">
        <f t="shared" si="91"/>
        <v>97.542857142857144</v>
      </c>
      <c r="G81" s="5">
        <f t="shared" si="91"/>
        <v>0.65714285714285714</v>
      </c>
      <c r="H81" s="17">
        <f t="shared" si="91"/>
        <v>23.542857142857144</v>
      </c>
      <c r="I81" s="17">
        <f t="shared" si="91"/>
        <v>16.257142857142856</v>
      </c>
      <c r="J81" s="5">
        <f t="shared" si="91"/>
        <v>29.62857142857143</v>
      </c>
      <c r="K81" s="21">
        <f t="shared" si="91"/>
        <v>280.22857142857146</v>
      </c>
      <c r="M81" s="17">
        <f t="shared" si="76"/>
        <v>92.685714285714283</v>
      </c>
      <c r="N81" s="5">
        <f t="shared" si="77"/>
        <v>187.42857142857142</v>
      </c>
      <c r="O81" s="55">
        <f t="shared" si="82"/>
        <v>0.33075040783034254</v>
      </c>
      <c r="P81" s="55">
        <f t="shared" si="83"/>
        <v>0.66884176182707977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5">
        <f t="shared" ref="D82:K82" si="92">SUM(D211)/35</f>
        <v>67.228571428571428</v>
      </c>
      <c r="E82" s="17">
        <f t="shared" si="92"/>
        <v>72.628571428571433</v>
      </c>
      <c r="F82" s="5">
        <f t="shared" si="92"/>
        <v>90.428571428571431</v>
      </c>
      <c r="G82" s="5">
        <f t="shared" si="92"/>
        <v>0.8</v>
      </c>
      <c r="H82" s="17">
        <f t="shared" si="92"/>
        <v>28.2</v>
      </c>
      <c r="I82" s="17">
        <f t="shared" si="92"/>
        <v>23.571428571428573</v>
      </c>
      <c r="J82" s="5">
        <f t="shared" si="92"/>
        <v>32.457142857142856</v>
      </c>
      <c r="K82" s="21">
        <f t="shared" si="92"/>
        <v>315.39999999999998</v>
      </c>
      <c r="M82" s="17">
        <f t="shared" si="76"/>
        <v>124.4</v>
      </c>
      <c r="N82" s="5">
        <f t="shared" si="77"/>
        <v>190.91428571428571</v>
      </c>
      <c r="O82" s="55">
        <f t="shared" si="82"/>
        <v>0.39441978440076098</v>
      </c>
      <c r="P82" s="55">
        <f t="shared" si="83"/>
        <v>0.60530845185252291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5">
        <f t="shared" ref="D83:K83" si="93">SUM(D212)/35</f>
        <v>71.457142857142856</v>
      </c>
      <c r="E83" s="17">
        <f t="shared" si="93"/>
        <v>81.714285714285708</v>
      </c>
      <c r="F83" s="5">
        <f t="shared" si="93"/>
        <v>81.971428571428575</v>
      </c>
      <c r="G83" s="5">
        <f t="shared" si="93"/>
        <v>1.1428571428571428</v>
      </c>
      <c r="H83" s="17">
        <f t="shared" si="93"/>
        <v>33.028571428571432</v>
      </c>
      <c r="I83" s="17">
        <f t="shared" si="93"/>
        <v>25.571428571428573</v>
      </c>
      <c r="J83" s="5">
        <f t="shared" si="93"/>
        <v>30.885714285714286</v>
      </c>
      <c r="K83" s="21">
        <f t="shared" si="93"/>
        <v>325.82857142857142</v>
      </c>
      <c r="M83" s="17">
        <f t="shared" si="76"/>
        <v>140.31428571428572</v>
      </c>
      <c r="N83" s="5">
        <f t="shared" si="77"/>
        <v>185.45714285714286</v>
      </c>
      <c r="O83" s="55">
        <f t="shared" si="82"/>
        <v>0.43063837250087689</v>
      </c>
      <c r="P83" s="55">
        <f t="shared" si="83"/>
        <v>0.56918625043844262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5">
        <f t="shared" ref="D84:K84" si="94">SUM(D213)/35</f>
        <v>68.114285714285714</v>
      </c>
      <c r="E84" s="17">
        <f t="shared" si="94"/>
        <v>75.771428571428572</v>
      </c>
      <c r="F84" s="5">
        <f t="shared" si="94"/>
        <v>84.228571428571428</v>
      </c>
      <c r="G84" s="5">
        <f t="shared" si="94"/>
        <v>1.0857142857142856</v>
      </c>
      <c r="H84" s="17">
        <f t="shared" si="94"/>
        <v>26.085714285714285</v>
      </c>
      <c r="I84" s="17">
        <f t="shared" si="94"/>
        <v>25.114285714285714</v>
      </c>
      <c r="J84" s="5">
        <f t="shared" si="94"/>
        <v>29.085714285714285</v>
      </c>
      <c r="K84" s="21">
        <f t="shared" si="94"/>
        <v>309.68571428571431</v>
      </c>
      <c r="M84" s="17">
        <f t="shared" si="76"/>
        <v>126.97142857142858</v>
      </c>
      <c r="N84" s="5">
        <f t="shared" si="77"/>
        <v>182.51428571428573</v>
      </c>
      <c r="O84" s="55">
        <f t="shared" si="82"/>
        <v>0.41000092259433524</v>
      </c>
      <c r="P84" s="55">
        <f t="shared" si="83"/>
        <v>0.58935326137097521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5">
        <f t="shared" ref="D85:K85" si="95">SUM(D214)/35</f>
        <v>52.171428571428571</v>
      </c>
      <c r="E85" s="17">
        <f t="shared" si="95"/>
        <v>61.514285714285712</v>
      </c>
      <c r="F85" s="5">
        <f t="shared" si="95"/>
        <v>75.457142857142856</v>
      </c>
      <c r="G85" s="5">
        <f t="shared" si="95"/>
        <v>0.45714285714285713</v>
      </c>
      <c r="H85" s="17">
        <f t="shared" si="95"/>
        <v>16.057142857142857</v>
      </c>
      <c r="I85" s="17">
        <f t="shared" si="95"/>
        <v>17.8</v>
      </c>
      <c r="J85" s="5">
        <f t="shared" si="95"/>
        <v>23.342857142857142</v>
      </c>
      <c r="K85" s="21">
        <f t="shared" si="95"/>
        <v>246.82857142857142</v>
      </c>
      <c r="M85" s="17">
        <f t="shared" si="76"/>
        <v>95.371428571428567</v>
      </c>
      <c r="N85" s="5">
        <f t="shared" si="77"/>
        <v>151.42857142857144</v>
      </c>
      <c r="O85" s="55">
        <f t="shared" si="82"/>
        <v>0.3863873133464521</v>
      </c>
      <c r="P85" s="55">
        <f t="shared" si="83"/>
        <v>0.61349693251533755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5">
        <f t="shared" ref="D86:K86" si="96">SUM(D215)/35</f>
        <v>28.114285714285714</v>
      </c>
      <c r="E86" s="17">
        <f t="shared" si="96"/>
        <v>32.085714285714289</v>
      </c>
      <c r="F86" s="5">
        <f t="shared" si="96"/>
        <v>37.485714285714288</v>
      </c>
      <c r="G86" s="5">
        <f t="shared" si="96"/>
        <v>0.17142857142857143</v>
      </c>
      <c r="H86" s="17">
        <f t="shared" si="96"/>
        <v>11.285714285714286</v>
      </c>
      <c r="I86" s="17">
        <f t="shared" si="96"/>
        <v>11.114285714285714</v>
      </c>
      <c r="J86" s="5">
        <f t="shared" si="96"/>
        <v>14.942857142857143</v>
      </c>
      <c r="K86" s="21">
        <f t="shared" si="96"/>
        <v>135.22857142857143</v>
      </c>
      <c r="M86" s="17">
        <f t="shared" si="76"/>
        <v>54.485714285714288</v>
      </c>
      <c r="N86" s="5">
        <f t="shared" si="77"/>
        <v>80.714285714285722</v>
      </c>
      <c r="O86" s="55">
        <f t="shared" si="82"/>
        <v>0.4029156982886119</v>
      </c>
      <c r="P86" s="55">
        <f t="shared" si="83"/>
        <v>0.59687301922670621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5">
        <f t="shared" ref="D87:K87" si="97">SUM(D216)/35</f>
        <v>9.3142857142857149</v>
      </c>
      <c r="E87" s="17">
        <f t="shared" si="97"/>
        <v>2.8571428571428571E-2</v>
      </c>
      <c r="F87" s="5">
        <f t="shared" si="97"/>
        <v>11.571428571428571</v>
      </c>
      <c r="G87" s="5">
        <f t="shared" si="97"/>
        <v>5.7142857142857141E-2</v>
      </c>
      <c r="H87" s="17">
        <f t="shared" si="97"/>
        <v>24.714285714285715</v>
      </c>
      <c r="I87" s="17">
        <f t="shared" si="97"/>
        <v>5.7142857142857141E-2</v>
      </c>
      <c r="J87" s="5">
        <f t="shared" si="97"/>
        <v>4.6571428571428575</v>
      </c>
      <c r="K87" s="21">
        <f t="shared" si="97"/>
        <v>50.4</v>
      </c>
      <c r="M87" s="17">
        <f t="shared" si="76"/>
        <v>24.8</v>
      </c>
      <c r="N87" s="5">
        <f t="shared" si="77"/>
        <v>25.6</v>
      </c>
      <c r="O87" s="55">
        <f t="shared" si="82"/>
        <v>0.49206349206349209</v>
      </c>
      <c r="P87" s="55">
        <f t="shared" si="83"/>
        <v>0.50793650793650802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5">
        <f t="shared" ref="D88:K88" si="98">SUM(D218)/35</f>
        <v>527.45714285714291</v>
      </c>
      <c r="E88" s="17">
        <f t="shared" si="98"/>
        <v>517.74285714285713</v>
      </c>
      <c r="F88" s="5">
        <f t="shared" si="98"/>
        <v>1059.2571428571428</v>
      </c>
      <c r="G88" s="5">
        <f t="shared" si="98"/>
        <v>8.6285714285714281</v>
      </c>
      <c r="H88" s="17">
        <f t="shared" si="98"/>
        <v>228.77142857142857</v>
      </c>
      <c r="I88" s="17">
        <f t="shared" si="98"/>
        <v>153.94285714285715</v>
      </c>
      <c r="J88" s="5">
        <f t="shared" si="98"/>
        <v>282.37142857142857</v>
      </c>
      <c r="K88" s="21">
        <f t="shared" si="98"/>
        <v>2782.2571428571428</v>
      </c>
      <c r="M88" s="17">
        <f t="shared" si="76"/>
        <v>900.45714285714291</v>
      </c>
      <c r="N88" s="5">
        <f t="shared" si="77"/>
        <v>1877.7142857142858</v>
      </c>
      <c r="O88" s="57">
        <f t="shared" si="82"/>
        <v>0.32364267449860856</v>
      </c>
      <c r="P88" s="57">
        <f t="shared" si="83"/>
        <v>0.67488883640209907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3">
        <f t="shared" ref="D89:K89" si="99">SUM(D219)/35</f>
        <v>0</v>
      </c>
      <c r="E89" s="23">
        <f t="shared" si="99"/>
        <v>0</v>
      </c>
      <c r="F89" s="24">
        <f t="shared" si="99"/>
        <v>0.14285714285714285</v>
      </c>
      <c r="G89" s="23">
        <f t="shared" si="99"/>
        <v>0</v>
      </c>
      <c r="H89" s="23">
        <f t="shared" si="99"/>
        <v>0</v>
      </c>
      <c r="I89" s="23">
        <f t="shared" si="99"/>
        <v>0</v>
      </c>
      <c r="J89" s="23">
        <f t="shared" si="99"/>
        <v>0</v>
      </c>
      <c r="K89" s="24">
        <f t="shared" si="99"/>
        <v>0.14285714285714285</v>
      </c>
      <c r="M89" s="39">
        <f t="shared" si="76"/>
        <v>0</v>
      </c>
      <c r="N89" s="39">
        <f t="shared" si="77"/>
        <v>0.14285714285714285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24">
        <f t="shared" ref="D90:K90" si="100">SUM(D220)/35</f>
        <v>8.742857142857142</v>
      </c>
      <c r="E90" s="23">
        <f t="shared" si="100"/>
        <v>0</v>
      </c>
      <c r="F90" s="24">
        <f t="shared" si="100"/>
        <v>58.628571428571426</v>
      </c>
      <c r="G90" s="24">
        <f t="shared" si="100"/>
        <v>0.2857142857142857</v>
      </c>
      <c r="H90" s="24">
        <f t="shared" si="100"/>
        <v>19.057142857142857</v>
      </c>
      <c r="I90" s="24">
        <f t="shared" si="100"/>
        <v>5.7142857142857141E-2</v>
      </c>
      <c r="J90" s="24">
        <f t="shared" si="100"/>
        <v>8.0857142857142854</v>
      </c>
      <c r="K90" s="24">
        <f t="shared" si="100"/>
        <v>95.371428571428567</v>
      </c>
      <c r="M90" s="39">
        <f t="shared" si="76"/>
        <v>19.114285714285714</v>
      </c>
      <c r="N90" s="39">
        <f t="shared" si="77"/>
        <v>75.742857142857147</v>
      </c>
      <c r="O90" s="59">
        <f t="shared" ref="O90:O105" si="101">SUM(M90/K90)</f>
        <v>0.20041941282204914</v>
      </c>
      <c r="P90" s="59">
        <f t="shared" ref="P90:P105" si="102">SUM(N90/K90)</f>
        <v>0.79418813660874787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24">
        <f t="shared" ref="D91:K91" si="103">SUM(D221)/35</f>
        <v>15.142857142857142</v>
      </c>
      <c r="E91" s="24">
        <f t="shared" si="103"/>
        <v>14.885714285714286</v>
      </c>
      <c r="F91" s="24">
        <f t="shared" si="103"/>
        <v>78.628571428571433</v>
      </c>
      <c r="G91" s="24">
        <f t="shared" si="103"/>
        <v>0.51428571428571423</v>
      </c>
      <c r="H91" s="24">
        <f t="shared" si="103"/>
        <v>4.0571428571428569</v>
      </c>
      <c r="I91" s="24">
        <f t="shared" si="103"/>
        <v>2.2857142857142856</v>
      </c>
      <c r="J91" s="24">
        <f t="shared" si="103"/>
        <v>11.685714285714285</v>
      </c>
      <c r="K91" s="24">
        <f t="shared" si="103"/>
        <v>128.71428571428572</v>
      </c>
      <c r="M91" s="39">
        <f t="shared" si="76"/>
        <v>21.228571428571428</v>
      </c>
      <c r="N91" s="39">
        <f t="shared" si="77"/>
        <v>105.97142857142858</v>
      </c>
      <c r="O91" s="59">
        <f t="shared" si="101"/>
        <v>0.16492785793562706</v>
      </c>
      <c r="P91" s="59">
        <f t="shared" si="102"/>
        <v>0.82330743618201996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24">
        <f t="shared" ref="D92:K92" si="104">SUM(D222)/35</f>
        <v>21.485714285714284</v>
      </c>
      <c r="E92" s="24">
        <f t="shared" si="104"/>
        <v>20.857142857142858</v>
      </c>
      <c r="F92" s="24">
        <f t="shared" si="104"/>
        <v>83.628571428571433</v>
      </c>
      <c r="G92" s="24">
        <f t="shared" si="104"/>
        <v>0.68571428571428572</v>
      </c>
      <c r="H92" s="24">
        <f t="shared" si="104"/>
        <v>7.1714285714285717</v>
      </c>
      <c r="I92" s="24">
        <f t="shared" si="104"/>
        <v>3.4857142857142858</v>
      </c>
      <c r="J92" s="24">
        <f t="shared" si="104"/>
        <v>14.771428571428572</v>
      </c>
      <c r="K92" s="24">
        <f t="shared" si="104"/>
        <v>153.05714285714285</v>
      </c>
      <c r="M92" s="39">
        <f t="shared" si="76"/>
        <v>31.514285714285712</v>
      </c>
      <c r="N92" s="39">
        <f t="shared" si="77"/>
        <v>120.57142857142857</v>
      </c>
      <c r="O92" s="59">
        <f t="shared" si="101"/>
        <v>0.20589882396863915</v>
      </c>
      <c r="P92" s="59">
        <f t="shared" si="102"/>
        <v>0.78775434011573642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24">
        <f t="shared" ref="D93:K93" si="105">SUM(D223)/35</f>
        <v>23.885714285714286</v>
      </c>
      <c r="E93" s="24">
        <f t="shared" si="105"/>
        <v>26.171428571428571</v>
      </c>
      <c r="F93" s="24">
        <f t="shared" si="105"/>
        <v>75.400000000000006</v>
      </c>
      <c r="G93" s="24">
        <f t="shared" si="105"/>
        <v>0.88571428571428568</v>
      </c>
      <c r="H93" s="24">
        <f t="shared" si="105"/>
        <v>8.3142857142857149</v>
      </c>
      <c r="I93" s="24">
        <f t="shared" si="105"/>
        <v>5.4571428571428573</v>
      </c>
      <c r="J93" s="24">
        <f t="shared" si="105"/>
        <v>16.114285714285714</v>
      </c>
      <c r="K93" s="24">
        <f t="shared" si="105"/>
        <v>157.22857142857143</v>
      </c>
      <c r="M93" s="39">
        <f t="shared" si="76"/>
        <v>39.942857142857143</v>
      </c>
      <c r="N93" s="39">
        <f t="shared" si="77"/>
        <v>116.28571428571429</v>
      </c>
      <c r="O93" s="59">
        <f t="shared" si="101"/>
        <v>0.25404324913683446</v>
      </c>
      <c r="P93" s="59">
        <f t="shared" si="102"/>
        <v>0.73959658368162828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24">
        <f t="shared" ref="D94:K94" si="106">SUM(D224)/35</f>
        <v>25.37142857142857</v>
      </c>
      <c r="E94" s="24">
        <f t="shared" si="106"/>
        <v>30.8</v>
      </c>
      <c r="F94" s="24">
        <f t="shared" si="106"/>
        <v>74.571428571428569</v>
      </c>
      <c r="G94" s="24">
        <f t="shared" si="106"/>
        <v>0.4</v>
      </c>
      <c r="H94" s="24">
        <f t="shared" si="106"/>
        <v>10.542857142857143</v>
      </c>
      <c r="I94" s="24">
        <f t="shared" si="106"/>
        <v>7.0285714285714285</v>
      </c>
      <c r="J94" s="24">
        <f t="shared" si="106"/>
        <v>17.685714285714287</v>
      </c>
      <c r="K94" s="24">
        <f t="shared" si="106"/>
        <v>167.05714285714285</v>
      </c>
      <c r="M94" s="39">
        <f t="shared" si="76"/>
        <v>48.371428571428567</v>
      </c>
      <c r="N94" s="39">
        <f t="shared" si="77"/>
        <v>118.02857142857142</v>
      </c>
      <c r="O94" s="59">
        <f t="shared" si="101"/>
        <v>0.28955019668205917</v>
      </c>
      <c r="P94" s="59">
        <f t="shared" si="102"/>
        <v>0.70651616213442792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24">
        <f t="shared" ref="D95:K95" si="107">SUM(D225)/35</f>
        <v>27.857142857142858</v>
      </c>
      <c r="E95" s="24">
        <f t="shared" si="107"/>
        <v>33.942857142857143</v>
      </c>
      <c r="F95" s="24">
        <f t="shared" si="107"/>
        <v>74.542857142857144</v>
      </c>
      <c r="G95" s="24">
        <f t="shared" si="107"/>
        <v>0.65714285714285714</v>
      </c>
      <c r="H95" s="24">
        <f t="shared" si="107"/>
        <v>10.142857142857142</v>
      </c>
      <c r="I95" s="24">
        <f t="shared" si="107"/>
        <v>7.2285714285714286</v>
      </c>
      <c r="J95" s="24">
        <f t="shared" si="107"/>
        <v>18.399999999999999</v>
      </c>
      <c r="K95" s="24">
        <f t="shared" si="107"/>
        <v>172.94285714285715</v>
      </c>
      <c r="M95" s="39">
        <f t="shared" si="76"/>
        <v>51.314285714285717</v>
      </c>
      <c r="N95" s="39">
        <f t="shared" si="77"/>
        <v>121.45714285714286</v>
      </c>
      <c r="O95" s="59">
        <f t="shared" si="101"/>
        <v>0.29671237402940692</v>
      </c>
      <c r="P95" s="59">
        <f t="shared" si="102"/>
        <v>0.70229638195935895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24">
        <f t="shared" ref="D96:K96" si="108">SUM(D226)/35</f>
        <v>31.742857142857144</v>
      </c>
      <c r="E96" s="24">
        <f t="shared" si="108"/>
        <v>36.114285714285714</v>
      </c>
      <c r="F96" s="24">
        <f t="shared" si="108"/>
        <v>68.457142857142856</v>
      </c>
      <c r="G96" s="24">
        <f t="shared" si="108"/>
        <v>0.74285714285714288</v>
      </c>
      <c r="H96" s="24">
        <f t="shared" si="108"/>
        <v>16.257142857142856</v>
      </c>
      <c r="I96" s="24">
        <f t="shared" si="108"/>
        <v>9.5428571428571427</v>
      </c>
      <c r="J96" s="24">
        <f t="shared" si="108"/>
        <v>19.685714285714287</v>
      </c>
      <c r="K96" s="24">
        <f t="shared" si="108"/>
        <v>182.65714285714284</v>
      </c>
      <c r="M96" s="39">
        <f t="shared" si="76"/>
        <v>61.914285714285711</v>
      </c>
      <c r="N96" s="39">
        <f t="shared" si="77"/>
        <v>120.62857142857143</v>
      </c>
      <c r="O96" s="59">
        <f t="shared" si="101"/>
        <v>0.33896449241357735</v>
      </c>
      <c r="P96" s="59">
        <f t="shared" si="102"/>
        <v>0.66040982324417341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24">
        <f t="shared" ref="D97:K97" si="109">SUM(D227)/35</f>
        <v>47.457142857142856</v>
      </c>
      <c r="E97" s="24">
        <f t="shared" si="109"/>
        <v>46.114285714285714</v>
      </c>
      <c r="F97" s="24">
        <f t="shared" si="109"/>
        <v>88.857142857142861</v>
      </c>
      <c r="G97" s="24">
        <f t="shared" si="109"/>
        <v>0.7142857142857143</v>
      </c>
      <c r="H97" s="24">
        <f t="shared" si="109"/>
        <v>22.714285714285715</v>
      </c>
      <c r="I97" s="24">
        <f t="shared" si="109"/>
        <v>12.657142857142857</v>
      </c>
      <c r="J97" s="24">
        <f t="shared" si="109"/>
        <v>25.857142857142858</v>
      </c>
      <c r="K97" s="24">
        <f t="shared" si="109"/>
        <v>244.77142857142857</v>
      </c>
      <c r="M97" s="39">
        <f t="shared" si="76"/>
        <v>81.48571428571428</v>
      </c>
      <c r="N97" s="39">
        <f t="shared" si="77"/>
        <v>162.8857142857143</v>
      </c>
      <c r="O97" s="59">
        <f t="shared" si="101"/>
        <v>0.33290533442278508</v>
      </c>
      <c r="P97" s="59">
        <f t="shared" si="102"/>
        <v>0.66546048791875811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24">
        <f t="shared" ref="D98:K98" si="110">SUM(D228)/35</f>
        <v>60.971428571428568</v>
      </c>
      <c r="E98" s="24">
        <f t="shared" si="110"/>
        <v>69.914285714285711</v>
      </c>
      <c r="F98" s="24">
        <f t="shared" si="110"/>
        <v>86.057142857142864</v>
      </c>
      <c r="G98" s="24">
        <f t="shared" si="110"/>
        <v>0.6</v>
      </c>
      <c r="H98" s="24">
        <f t="shared" si="110"/>
        <v>34.057142857142857</v>
      </c>
      <c r="I98" s="24">
        <f t="shared" si="110"/>
        <v>20.114285714285714</v>
      </c>
      <c r="J98" s="24">
        <f t="shared" si="110"/>
        <v>28.085714285714285</v>
      </c>
      <c r="K98" s="24">
        <f t="shared" si="110"/>
        <v>299.91428571428571</v>
      </c>
      <c r="M98" s="39">
        <f t="shared" si="76"/>
        <v>124.08571428571427</v>
      </c>
      <c r="N98" s="39">
        <f t="shared" si="77"/>
        <v>175.71428571428572</v>
      </c>
      <c r="O98" s="59">
        <f t="shared" si="101"/>
        <v>0.41373725826426594</v>
      </c>
      <c r="P98" s="59">
        <f t="shared" si="102"/>
        <v>0.58588168048013722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24">
        <f t="shared" ref="D99:K99" si="111">SUM(D229)/35</f>
        <v>75.51428571428572</v>
      </c>
      <c r="E99" s="24">
        <f t="shared" si="111"/>
        <v>86.828571428571422</v>
      </c>
      <c r="F99" s="24">
        <f t="shared" si="111"/>
        <v>79.771428571428572</v>
      </c>
      <c r="G99" s="24">
        <f t="shared" si="111"/>
        <v>1.7428571428571429</v>
      </c>
      <c r="H99" s="24">
        <f t="shared" si="111"/>
        <v>45.114285714285714</v>
      </c>
      <c r="I99" s="24">
        <f t="shared" si="111"/>
        <v>26.542857142857144</v>
      </c>
      <c r="J99" s="24">
        <f t="shared" si="111"/>
        <v>30.971428571428572</v>
      </c>
      <c r="K99" s="24">
        <f t="shared" si="111"/>
        <v>346.97142857142859</v>
      </c>
      <c r="M99" s="39">
        <f t="shared" si="76"/>
        <v>158.48571428571427</v>
      </c>
      <c r="N99" s="39">
        <f t="shared" si="77"/>
        <v>187.99999999999997</v>
      </c>
      <c r="O99" s="59">
        <f t="shared" si="101"/>
        <v>0.45676877470355726</v>
      </c>
      <c r="P99" s="59">
        <f t="shared" si="102"/>
        <v>0.5418313570487483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24">
        <f t="shared" ref="D100:K100" si="112">SUM(D230)/35</f>
        <v>78.971428571428575</v>
      </c>
      <c r="E100" s="24">
        <f t="shared" si="112"/>
        <v>99.428571428571431</v>
      </c>
      <c r="F100" s="24">
        <f t="shared" si="112"/>
        <v>72.914285714285711</v>
      </c>
      <c r="G100" s="24">
        <f t="shared" si="112"/>
        <v>1.4285714285714286</v>
      </c>
      <c r="H100" s="24">
        <f t="shared" si="112"/>
        <v>45.771428571428572</v>
      </c>
      <c r="I100" s="24">
        <f t="shared" si="112"/>
        <v>30.4</v>
      </c>
      <c r="J100" s="24">
        <f t="shared" si="112"/>
        <v>31.142857142857142</v>
      </c>
      <c r="K100" s="24">
        <f t="shared" si="112"/>
        <v>360.14285714285717</v>
      </c>
      <c r="M100" s="39">
        <f t="shared" si="76"/>
        <v>175.6</v>
      </c>
      <c r="N100" s="39">
        <f t="shared" si="77"/>
        <v>184.45714285714286</v>
      </c>
      <c r="O100" s="59">
        <f t="shared" si="101"/>
        <v>0.4875842919476398</v>
      </c>
      <c r="P100" s="59">
        <f t="shared" si="102"/>
        <v>0.51217770725902412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24">
        <f t="shared" ref="D101:K101" si="113">SUM(D231)/35</f>
        <v>75.114285714285714</v>
      </c>
      <c r="E101" s="24">
        <f t="shared" si="113"/>
        <v>103.65714285714286</v>
      </c>
      <c r="F101" s="24">
        <f t="shared" si="113"/>
        <v>82.857142857142861</v>
      </c>
      <c r="G101" s="24">
        <f t="shared" si="113"/>
        <v>0.8571428571428571</v>
      </c>
      <c r="H101" s="24">
        <f t="shared" si="113"/>
        <v>34.4</v>
      </c>
      <c r="I101" s="24">
        <f t="shared" si="113"/>
        <v>31.971428571428572</v>
      </c>
      <c r="J101" s="24">
        <f t="shared" si="113"/>
        <v>31.228571428571428</v>
      </c>
      <c r="K101" s="24">
        <f t="shared" si="113"/>
        <v>360.17142857142858</v>
      </c>
      <c r="M101" s="39">
        <f t="shared" si="76"/>
        <v>170.02857142857141</v>
      </c>
      <c r="N101" s="39">
        <f t="shared" si="77"/>
        <v>190.05714285714288</v>
      </c>
      <c r="O101" s="59">
        <f t="shared" si="101"/>
        <v>0.47207678883071547</v>
      </c>
      <c r="P101" s="59">
        <f t="shared" si="102"/>
        <v>0.52768522925590988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24">
        <f t="shared" ref="D102:K102" si="114">SUM(D232)/35</f>
        <v>57.085714285714289</v>
      </c>
      <c r="E102" s="24">
        <f t="shared" si="114"/>
        <v>71.2</v>
      </c>
      <c r="F102" s="24">
        <f t="shared" si="114"/>
        <v>77.51428571428572</v>
      </c>
      <c r="G102" s="24">
        <f t="shared" si="114"/>
        <v>0.6</v>
      </c>
      <c r="H102" s="24">
        <f t="shared" si="114"/>
        <v>19.485714285714284</v>
      </c>
      <c r="I102" s="24">
        <f t="shared" si="114"/>
        <v>23.314285714285713</v>
      </c>
      <c r="J102" s="24">
        <f t="shared" si="114"/>
        <v>24.2</v>
      </c>
      <c r="K102" s="24">
        <f t="shared" si="114"/>
        <v>273.48571428571427</v>
      </c>
      <c r="M102" s="39">
        <f t="shared" si="76"/>
        <v>114</v>
      </c>
      <c r="N102" s="39">
        <f t="shared" si="77"/>
        <v>159.4</v>
      </c>
      <c r="O102" s="59">
        <f t="shared" si="101"/>
        <v>0.41684078562473886</v>
      </c>
      <c r="P102" s="59">
        <f t="shared" si="102"/>
        <v>0.58284580025073141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24">
        <f t="shared" ref="D103:K103" si="115">SUM(D233)/35</f>
        <v>30.114285714285714</v>
      </c>
      <c r="E103" s="24">
        <f t="shared" si="115"/>
        <v>42.828571428571429</v>
      </c>
      <c r="F103" s="24">
        <f t="shared" si="115"/>
        <v>35.942857142857143</v>
      </c>
      <c r="G103" s="24">
        <f t="shared" si="115"/>
        <v>8.5714285714285715E-2</v>
      </c>
      <c r="H103" s="24">
        <f t="shared" si="115"/>
        <v>12.685714285714285</v>
      </c>
      <c r="I103" s="24">
        <f t="shared" si="115"/>
        <v>12.628571428571428</v>
      </c>
      <c r="J103" s="24">
        <f t="shared" si="115"/>
        <v>13.285714285714286</v>
      </c>
      <c r="K103" s="24">
        <f t="shared" si="115"/>
        <v>147.57142857142858</v>
      </c>
      <c r="M103" s="39">
        <f t="shared" si="76"/>
        <v>68.142857142857139</v>
      </c>
      <c r="N103" s="39">
        <f t="shared" si="77"/>
        <v>79.428571428571431</v>
      </c>
      <c r="O103" s="59">
        <f t="shared" si="101"/>
        <v>0.46176185866408515</v>
      </c>
      <c r="P103" s="59">
        <f t="shared" si="102"/>
        <v>0.53823814133591474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24">
        <f t="shared" ref="D104:K104" si="116">SUM(D234)/35</f>
        <v>9.1142857142857139</v>
      </c>
      <c r="E104" s="23">
        <f t="shared" si="116"/>
        <v>0</v>
      </c>
      <c r="F104" s="24">
        <f t="shared" si="116"/>
        <v>11.4</v>
      </c>
      <c r="G104" s="23">
        <f t="shared" si="116"/>
        <v>0</v>
      </c>
      <c r="H104" s="24">
        <f t="shared" si="116"/>
        <v>24.028571428571428</v>
      </c>
      <c r="I104" s="24">
        <f t="shared" si="116"/>
        <v>2.8571428571428571E-2</v>
      </c>
      <c r="J104" s="24">
        <f t="shared" si="116"/>
        <v>4.4571428571428573</v>
      </c>
      <c r="K104" s="24">
        <f t="shared" si="116"/>
        <v>49.028571428571432</v>
      </c>
      <c r="M104" s="39">
        <f t="shared" si="76"/>
        <v>24.057142857142857</v>
      </c>
      <c r="N104" s="39">
        <f t="shared" si="77"/>
        <v>24.971428571428568</v>
      </c>
      <c r="O104" s="59">
        <f t="shared" si="101"/>
        <v>0.49067599067599066</v>
      </c>
      <c r="P104" s="59">
        <f t="shared" si="102"/>
        <v>0.50932400932400923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24">
        <f t="shared" ref="D105:K105" si="117">SUM(D236)/35</f>
        <v>588.97142857142853</v>
      </c>
      <c r="E105" s="24">
        <f t="shared" si="117"/>
        <v>682.74285714285713</v>
      </c>
      <c r="F105" s="24">
        <f t="shared" si="117"/>
        <v>1049.5999999999999</v>
      </c>
      <c r="G105" s="24">
        <f t="shared" si="117"/>
        <v>10.199999999999999</v>
      </c>
      <c r="H105" s="24">
        <f t="shared" si="117"/>
        <v>314.68571428571431</v>
      </c>
      <c r="I105" s="24">
        <f t="shared" si="117"/>
        <v>192.74285714285713</v>
      </c>
      <c r="J105" s="24">
        <f t="shared" si="117"/>
        <v>295.71428571428572</v>
      </c>
      <c r="K105" s="24">
        <f t="shared" si="117"/>
        <v>3140.8571428571427</v>
      </c>
      <c r="M105" s="39">
        <f t="shared" si="76"/>
        <v>1190.1714285714286</v>
      </c>
      <c r="N105" s="39">
        <f t="shared" si="77"/>
        <v>1944.4857142857143</v>
      </c>
      <c r="O105" s="59">
        <f t="shared" si="101"/>
        <v>0.37893204766669702</v>
      </c>
      <c r="P105" s="59">
        <f t="shared" si="102"/>
        <v>0.61909396888929324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4">
        <f t="shared" ref="D106:K106" si="118">SUM(D237)/35</f>
        <v>0</v>
      </c>
      <c r="E106" s="16">
        <f t="shared" si="118"/>
        <v>0</v>
      </c>
      <c r="F106" s="5">
        <f t="shared" si="118"/>
        <v>0.17142857142857143</v>
      </c>
      <c r="G106" s="4">
        <f t="shared" si="118"/>
        <v>0</v>
      </c>
      <c r="H106" s="16">
        <f t="shared" si="118"/>
        <v>0</v>
      </c>
      <c r="I106" s="16">
        <f t="shared" si="118"/>
        <v>0</v>
      </c>
      <c r="J106" s="4">
        <f t="shared" si="118"/>
        <v>0</v>
      </c>
      <c r="K106" s="21">
        <f t="shared" si="118"/>
        <v>0.17142857142857143</v>
      </c>
      <c r="M106" s="30">
        <f t="shared" si="76"/>
        <v>0</v>
      </c>
      <c r="N106" s="31">
        <f t="shared" si="77"/>
        <v>0.17142857142857143</v>
      </c>
      <c r="O106" s="55">
        <f>SUM(M106/K106)</f>
        <v>0</v>
      </c>
      <c r="P106" s="55">
        <f>SUM(N106/K106)</f>
        <v>1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5">
        <f t="shared" ref="D107:K107" si="119">SUM(D238)/35</f>
        <v>9.3428571428571434</v>
      </c>
      <c r="E107" s="16">
        <f t="shared" si="119"/>
        <v>0</v>
      </c>
      <c r="F107" s="5">
        <f t="shared" si="119"/>
        <v>74.457142857142856</v>
      </c>
      <c r="G107" s="5">
        <f t="shared" si="119"/>
        <v>0.45714285714285713</v>
      </c>
      <c r="H107" s="17">
        <f t="shared" si="119"/>
        <v>19.171428571428571</v>
      </c>
      <c r="I107" s="17">
        <f t="shared" si="119"/>
        <v>0.14285714285714285</v>
      </c>
      <c r="J107" s="5">
        <f t="shared" si="119"/>
        <v>11.942857142857143</v>
      </c>
      <c r="K107" s="21">
        <f t="shared" si="119"/>
        <v>115.71428571428571</v>
      </c>
      <c r="M107" s="17">
        <f t="shared" si="76"/>
        <v>19.314285714285713</v>
      </c>
      <c r="N107" s="5">
        <f t="shared" si="77"/>
        <v>96.199999999999989</v>
      </c>
      <c r="O107" s="55">
        <f t="shared" ref="O107:O122" si="120">SUM(M107/K107)</f>
        <v>0.16691358024691358</v>
      </c>
      <c r="P107" s="55">
        <f t="shared" ref="P107:P122" si="121">SUM(N107/K107)</f>
        <v>0.831358024691358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5">
        <f t="shared" ref="D108:K108" si="122">SUM(D239)/35</f>
        <v>19.228571428571428</v>
      </c>
      <c r="E108" s="17">
        <f t="shared" si="122"/>
        <v>13.542857142857143</v>
      </c>
      <c r="F108" s="5">
        <f t="shared" si="122"/>
        <v>92.51428571428572</v>
      </c>
      <c r="G108" s="5">
        <f t="shared" si="122"/>
        <v>0.6</v>
      </c>
      <c r="H108" s="17">
        <f t="shared" si="122"/>
        <v>6.1142857142857139</v>
      </c>
      <c r="I108" s="17">
        <f t="shared" si="122"/>
        <v>2.657142857142857</v>
      </c>
      <c r="J108" s="5">
        <f t="shared" si="122"/>
        <v>17.457142857142856</v>
      </c>
      <c r="K108" s="21">
        <f t="shared" si="122"/>
        <v>153</v>
      </c>
      <c r="M108" s="17">
        <f t="shared" si="76"/>
        <v>22.314285714285717</v>
      </c>
      <c r="N108" s="5">
        <f t="shared" si="77"/>
        <v>129.80000000000001</v>
      </c>
      <c r="O108" s="55">
        <f t="shared" si="120"/>
        <v>0.14584500466853409</v>
      </c>
      <c r="P108" s="55">
        <f t="shared" si="121"/>
        <v>0.84836601307189552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5">
        <f t="shared" ref="D109:K109" si="123">SUM(D240)/35</f>
        <v>26.62857142857143</v>
      </c>
      <c r="E109" s="17">
        <f t="shared" si="123"/>
        <v>20.514285714285716</v>
      </c>
      <c r="F109" s="5">
        <f t="shared" si="123"/>
        <v>110.71428571428571</v>
      </c>
      <c r="G109" s="5">
        <f t="shared" si="123"/>
        <v>0.7142857142857143</v>
      </c>
      <c r="H109" s="17">
        <f t="shared" si="123"/>
        <v>6.7714285714285714</v>
      </c>
      <c r="I109" s="17">
        <f t="shared" si="123"/>
        <v>4.3142857142857141</v>
      </c>
      <c r="J109" s="5">
        <f t="shared" si="123"/>
        <v>21.828571428571429</v>
      </c>
      <c r="K109" s="21">
        <f t="shared" si="123"/>
        <v>191.77142857142857</v>
      </c>
      <c r="M109" s="17">
        <f t="shared" si="76"/>
        <v>31.6</v>
      </c>
      <c r="N109" s="5">
        <f t="shared" si="77"/>
        <v>159.88571428571427</v>
      </c>
      <c r="O109" s="55">
        <f t="shared" si="120"/>
        <v>0.16477949940405245</v>
      </c>
      <c r="P109" s="55">
        <f t="shared" si="121"/>
        <v>0.83373063170440997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5">
        <f t="shared" ref="D110:K110" si="124">SUM(D241)/35</f>
        <v>29.942857142857143</v>
      </c>
      <c r="E110" s="17">
        <f t="shared" si="124"/>
        <v>23.257142857142856</v>
      </c>
      <c r="F110" s="5">
        <f t="shared" si="124"/>
        <v>121.68571428571428</v>
      </c>
      <c r="G110" s="5">
        <f t="shared" si="124"/>
        <v>0.42857142857142855</v>
      </c>
      <c r="H110" s="17">
        <f t="shared" si="124"/>
        <v>7.7428571428571429</v>
      </c>
      <c r="I110" s="17">
        <f t="shared" si="124"/>
        <v>5.4571428571428573</v>
      </c>
      <c r="J110" s="5">
        <f t="shared" si="124"/>
        <v>28.514285714285716</v>
      </c>
      <c r="K110" s="21">
        <f t="shared" si="124"/>
        <v>217.37142857142857</v>
      </c>
      <c r="M110" s="17">
        <f t="shared" si="76"/>
        <v>36.457142857142856</v>
      </c>
      <c r="N110" s="5">
        <f t="shared" si="77"/>
        <v>180.57142857142856</v>
      </c>
      <c r="O110" s="55">
        <f t="shared" si="120"/>
        <v>0.16771819137749736</v>
      </c>
      <c r="P110" s="55">
        <f t="shared" si="121"/>
        <v>0.83070452155625651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5">
        <f t="shared" ref="D111:K111" si="125">SUM(D242)/35</f>
        <v>29.257142857142856</v>
      </c>
      <c r="E111" s="17">
        <f t="shared" si="125"/>
        <v>25.742857142857144</v>
      </c>
      <c r="F111" s="5">
        <f t="shared" si="125"/>
        <v>114.68571428571428</v>
      </c>
      <c r="G111" s="5">
        <f t="shared" si="125"/>
        <v>0.7142857142857143</v>
      </c>
      <c r="H111" s="17">
        <f t="shared" si="125"/>
        <v>7.8857142857142861</v>
      </c>
      <c r="I111" s="17">
        <f t="shared" si="125"/>
        <v>6.9714285714285715</v>
      </c>
      <c r="J111" s="5">
        <f t="shared" si="125"/>
        <v>25.742857142857144</v>
      </c>
      <c r="K111" s="21">
        <f t="shared" si="125"/>
        <v>211.22857142857143</v>
      </c>
      <c r="M111" s="17">
        <f t="shared" si="76"/>
        <v>40.600000000000009</v>
      </c>
      <c r="N111" s="5">
        <f t="shared" si="77"/>
        <v>170.4</v>
      </c>
      <c r="O111" s="55">
        <f t="shared" si="120"/>
        <v>0.19220884620587045</v>
      </c>
      <c r="P111" s="55">
        <f t="shared" si="121"/>
        <v>0.80670904910050045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5">
        <f t="shared" ref="D112:K112" si="126">SUM(D243)/35</f>
        <v>28.914285714285715</v>
      </c>
      <c r="E112" s="17">
        <f t="shared" si="126"/>
        <v>23.4</v>
      </c>
      <c r="F112" s="5">
        <f t="shared" si="126"/>
        <v>108.14285714285714</v>
      </c>
      <c r="G112" s="5">
        <f t="shared" si="126"/>
        <v>0.45714285714285713</v>
      </c>
      <c r="H112" s="17">
        <f t="shared" si="126"/>
        <v>8.5428571428571427</v>
      </c>
      <c r="I112" s="17">
        <f t="shared" si="126"/>
        <v>6.7142857142857144</v>
      </c>
      <c r="J112" s="5">
        <f t="shared" si="126"/>
        <v>25.37142857142857</v>
      </c>
      <c r="K112" s="21">
        <f t="shared" si="126"/>
        <v>201.8</v>
      </c>
      <c r="M112" s="17">
        <f t="shared" si="76"/>
        <v>38.657142857142858</v>
      </c>
      <c r="N112" s="5">
        <f t="shared" si="77"/>
        <v>162.88571428571427</v>
      </c>
      <c r="O112" s="55">
        <f t="shared" si="120"/>
        <v>0.19156165935155034</v>
      </c>
      <c r="P112" s="55">
        <f t="shared" si="121"/>
        <v>0.80716409457737492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5">
        <f t="shared" ref="D113:K113" si="127">SUM(D244)/35</f>
        <v>27.4</v>
      </c>
      <c r="E113" s="17">
        <f t="shared" si="127"/>
        <v>26.085714285714285</v>
      </c>
      <c r="F113" s="5">
        <f t="shared" si="127"/>
        <v>94.628571428571433</v>
      </c>
      <c r="G113" s="5">
        <f t="shared" si="127"/>
        <v>0.54285714285714282</v>
      </c>
      <c r="H113" s="17">
        <f t="shared" si="127"/>
        <v>8.5714285714285712</v>
      </c>
      <c r="I113" s="17">
        <f t="shared" si="127"/>
        <v>5.9714285714285715</v>
      </c>
      <c r="J113" s="5">
        <f t="shared" si="127"/>
        <v>20.657142857142858</v>
      </c>
      <c r="K113" s="21">
        <f t="shared" si="127"/>
        <v>183.91428571428571</v>
      </c>
      <c r="M113" s="17">
        <f t="shared" si="76"/>
        <v>40.628571428571433</v>
      </c>
      <c r="N113" s="5">
        <f t="shared" si="77"/>
        <v>143.22857142857146</v>
      </c>
      <c r="O113" s="55">
        <f t="shared" si="120"/>
        <v>0.22091036196986177</v>
      </c>
      <c r="P113" s="55">
        <f t="shared" si="121"/>
        <v>0.7787789342861583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5">
        <f t="shared" ref="D114:K114" si="128">SUM(D245)/35</f>
        <v>30.171428571428571</v>
      </c>
      <c r="E114" s="17">
        <f t="shared" si="128"/>
        <v>27.142857142857142</v>
      </c>
      <c r="F114" s="5">
        <f t="shared" si="128"/>
        <v>92.942857142857136</v>
      </c>
      <c r="G114" s="5">
        <f t="shared" si="128"/>
        <v>0.8</v>
      </c>
      <c r="H114" s="17">
        <f t="shared" si="128"/>
        <v>10.428571428571429</v>
      </c>
      <c r="I114" s="17">
        <f t="shared" si="128"/>
        <v>7.8285714285714283</v>
      </c>
      <c r="J114" s="5">
        <f t="shared" si="128"/>
        <v>21</v>
      </c>
      <c r="K114" s="21">
        <f t="shared" si="128"/>
        <v>190.51428571428571</v>
      </c>
      <c r="M114" s="17">
        <f t="shared" si="76"/>
        <v>45.4</v>
      </c>
      <c r="N114" s="5">
        <f t="shared" si="77"/>
        <v>144.91428571428571</v>
      </c>
      <c r="O114" s="55">
        <f t="shared" si="120"/>
        <v>0.23830233953209359</v>
      </c>
      <c r="P114" s="55">
        <f t="shared" si="121"/>
        <v>0.76064787042591486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5">
        <f t="shared" ref="D115:K115" si="129">SUM(D246)/35</f>
        <v>33.457142857142856</v>
      </c>
      <c r="E115" s="17">
        <f t="shared" si="129"/>
        <v>35.6</v>
      </c>
      <c r="F115" s="5">
        <f t="shared" si="129"/>
        <v>93.828571428571422</v>
      </c>
      <c r="G115" s="5">
        <f t="shared" si="129"/>
        <v>1.1714285714285715</v>
      </c>
      <c r="H115" s="17">
        <f t="shared" si="129"/>
        <v>12.828571428571429</v>
      </c>
      <c r="I115" s="17">
        <f t="shared" si="129"/>
        <v>8.8571428571428577</v>
      </c>
      <c r="J115" s="5">
        <f t="shared" si="129"/>
        <v>21.2</v>
      </c>
      <c r="K115" s="21">
        <f t="shared" si="129"/>
        <v>207.14285714285714</v>
      </c>
      <c r="M115" s="17">
        <f t="shared" si="76"/>
        <v>57.285714285714292</v>
      </c>
      <c r="N115" s="5">
        <f t="shared" si="77"/>
        <v>149.65714285714284</v>
      </c>
      <c r="O115" s="55">
        <f t="shared" si="120"/>
        <v>0.27655172413793105</v>
      </c>
      <c r="P115" s="55">
        <f t="shared" si="121"/>
        <v>0.72248275862068956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5">
        <f t="shared" ref="D116:K116" si="130">SUM(D247)/35</f>
        <v>35.828571428571429</v>
      </c>
      <c r="E116" s="17">
        <f t="shared" si="130"/>
        <v>40.4</v>
      </c>
      <c r="F116" s="5">
        <f t="shared" si="130"/>
        <v>74.314285714285717</v>
      </c>
      <c r="G116" s="5">
        <f t="shared" si="130"/>
        <v>0.94285714285714284</v>
      </c>
      <c r="H116" s="17">
        <f t="shared" si="130"/>
        <v>14.657142857142857</v>
      </c>
      <c r="I116" s="17">
        <f t="shared" si="130"/>
        <v>11.428571428571429</v>
      </c>
      <c r="J116" s="5">
        <f t="shared" si="130"/>
        <v>20.2</v>
      </c>
      <c r="K116" s="21">
        <f t="shared" si="130"/>
        <v>197.91428571428571</v>
      </c>
      <c r="M116" s="17">
        <f t="shared" si="76"/>
        <v>66.48571428571428</v>
      </c>
      <c r="N116" s="5">
        <f t="shared" si="77"/>
        <v>131.28571428571428</v>
      </c>
      <c r="O116" s="55">
        <f t="shared" si="120"/>
        <v>0.33593186083441601</v>
      </c>
      <c r="P116" s="55">
        <f t="shared" si="121"/>
        <v>0.66334632597083876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5">
        <f t="shared" ref="D117:K117" si="131">SUM(D248)/35</f>
        <v>32.314285714285717</v>
      </c>
      <c r="E117" s="17">
        <f t="shared" si="131"/>
        <v>44.285714285714285</v>
      </c>
      <c r="F117" s="5">
        <f t="shared" si="131"/>
        <v>71.48571428571428</v>
      </c>
      <c r="G117" s="5">
        <f t="shared" si="131"/>
        <v>0.74285714285714288</v>
      </c>
      <c r="H117" s="17">
        <f t="shared" si="131"/>
        <v>14</v>
      </c>
      <c r="I117" s="17">
        <f t="shared" si="131"/>
        <v>9.0285714285714285</v>
      </c>
      <c r="J117" s="5">
        <f t="shared" si="131"/>
        <v>16.971428571428572</v>
      </c>
      <c r="K117" s="21">
        <f t="shared" si="131"/>
        <v>189.02857142857144</v>
      </c>
      <c r="M117" s="17">
        <f t="shared" si="76"/>
        <v>67.314285714285717</v>
      </c>
      <c r="N117" s="5">
        <f t="shared" si="77"/>
        <v>121.51428571428572</v>
      </c>
      <c r="O117" s="55">
        <f t="shared" si="120"/>
        <v>0.35610640870616689</v>
      </c>
      <c r="P117" s="55">
        <f t="shared" si="121"/>
        <v>0.6428355501813785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5">
        <f t="shared" ref="D118:K118" si="132">SUM(D249)/35</f>
        <v>27.314285714285713</v>
      </c>
      <c r="E118" s="17">
        <f t="shared" si="132"/>
        <v>43.714285714285715</v>
      </c>
      <c r="F118" s="5">
        <f t="shared" si="132"/>
        <v>72.457142857142856</v>
      </c>
      <c r="G118" s="5">
        <f t="shared" si="132"/>
        <v>1.4571428571428571</v>
      </c>
      <c r="H118" s="17">
        <f t="shared" si="132"/>
        <v>12.485714285714286</v>
      </c>
      <c r="I118" s="17">
        <f t="shared" si="132"/>
        <v>8.0571428571428569</v>
      </c>
      <c r="J118" s="5">
        <f t="shared" si="132"/>
        <v>14.828571428571429</v>
      </c>
      <c r="K118" s="21">
        <f t="shared" si="132"/>
        <v>180.34285714285716</v>
      </c>
      <c r="M118" s="17">
        <f t="shared" si="76"/>
        <v>64.257142857142867</v>
      </c>
      <c r="N118" s="5">
        <f t="shared" si="77"/>
        <v>116.05714285714285</v>
      </c>
      <c r="O118" s="55">
        <f t="shared" si="120"/>
        <v>0.35630544993662866</v>
      </c>
      <c r="P118" s="55">
        <f t="shared" si="121"/>
        <v>0.64353612167300367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5">
        <f t="shared" ref="D119:K119" si="133">SUM(D250)/35</f>
        <v>21.828571428571429</v>
      </c>
      <c r="E119" s="17">
        <f t="shared" si="133"/>
        <v>34.142857142857146</v>
      </c>
      <c r="F119" s="5">
        <f t="shared" si="133"/>
        <v>59.828571428571429</v>
      </c>
      <c r="G119" s="5">
        <f t="shared" si="133"/>
        <v>0.51428571428571423</v>
      </c>
      <c r="H119" s="17">
        <f t="shared" si="133"/>
        <v>9.257142857142858</v>
      </c>
      <c r="I119" s="17">
        <f t="shared" si="133"/>
        <v>8.3142857142857149</v>
      </c>
      <c r="J119" s="5">
        <f t="shared" si="133"/>
        <v>14.085714285714285</v>
      </c>
      <c r="K119" s="21">
        <f t="shared" si="133"/>
        <v>148.05714285714285</v>
      </c>
      <c r="M119" s="17">
        <f t="shared" si="76"/>
        <v>51.714285714285722</v>
      </c>
      <c r="N119" s="5">
        <f t="shared" si="77"/>
        <v>96.257142857142867</v>
      </c>
      <c r="O119" s="55">
        <f t="shared" si="120"/>
        <v>0.34928598996526444</v>
      </c>
      <c r="P119" s="55">
        <f t="shared" si="121"/>
        <v>0.6501350829795447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5">
        <f t="shared" ref="D120:K120" si="134">SUM(D251)/35</f>
        <v>12.457142857142857</v>
      </c>
      <c r="E120" s="17">
        <f t="shared" si="134"/>
        <v>18.228571428571428</v>
      </c>
      <c r="F120" s="5">
        <f t="shared" si="134"/>
        <v>27.828571428571429</v>
      </c>
      <c r="G120" s="5">
        <f t="shared" si="134"/>
        <v>0.42857142857142855</v>
      </c>
      <c r="H120" s="17">
        <f t="shared" si="134"/>
        <v>5.5428571428571427</v>
      </c>
      <c r="I120" s="17">
        <f t="shared" si="134"/>
        <v>4.4857142857142858</v>
      </c>
      <c r="J120" s="5">
        <f t="shared" si="134"/>
        <v>8</v>
      </c>
      <c r="K120" s="21">
        <f t="shared" si="134"/>
        <v>77</v>
      </c>
      <c r="M120" s="17">
        <f t="shared" si="76"/>
        <v>28.25714285714286</v>
      </c>
      <c r="N120" s="5">
        <f t="shared" si="77"/>
        <v>48.714285714285715</v>
      </c>
      <c r="O120" s="55">
        <f t="shared" si="120"/>
        <v>0.36697588126159558</v>
      </c>
      <c r="P120" s="55">
        <f t="shared" si="121"/>
        <v>0.63265306122448983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5">
        <f t="shared" ref="D121:K121" si="135">SUM(D252)/35</f>
        <v>2.9428571428571431</v>
      </c>
      <c r="E121" s="17">
        <f t="shared" si="135"/>
        <v>2.8571428571428571E-2</v>
      </c>
      <c r="F121" s="5">
        <f t="shared" si="135"/>
        <v>6.0285714285714285</v>
      </c>
      <c r="G121" s="4">
        <f t="shared" si="135"/>
        <v>0</v>
      </c>
      <c r="H121" s="17">
        <f t="shared" si="135"/>
        <v>8.4</v>
      </c>
      <c r="I121" s="17">
        <f t="shared" si="135"/>
        <v>2.8571428571428571E-2</v>
      </c>
      <c r="J121" s="5">
        <f t="shared" si="135"/>
        <v>2.0857142857142859</v>
      </c>
      <c r="K121" s="21">
        <f t="shared" si="135"/>
        <v>19.542857142857144</v>
      </c>
      <c r="M121" s="17">
        <f t="shared" si="76"/>
        <v>8.4571428571428573</v>
      </c>
      <c r="N121" s="5">
        <f t="shared" si="77"/>
        <v>11.057142857142857</v>
      </c>
      <c r="O121" s="55">
        <f t="shared" si="120"/>
        <v>0.43274853801169588</v>
      </c>
      <c r="P121" s="55">
        <f t="shared" si="121"/>
        <v>0.56578947368421051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5">
        <f t="shared" ref="D122:K122" si="136">SUM(D254)/35</f>
        <v>367.02857142857141</v>
      </c>
      <c r="E122" s="17">
        <f t="shared" si="136"/>
        <v>376.08571428571429</v>
      </c>
      <c r="F122" s="5">
        <f t="shared" si="136"/>
        <v>1215.7428571428572</v>
      </c>
      <c r="G122" s="5">
        <f t="shared" si="136"/>
        <v>9.9714285714285715</v>
      </c>
      <c r="H122" s="17">
        <f t="shared" si="136"/>
        <v>152.4</v>
      </c>
      <c r="I122" s="17">
        <f t="shared" si="136"/>
        <v>90.257142857142853</v>
      </c>
      <c r="J122" s="5">
        <f t="shared" si="136"/>
        <v>269.8857142857143</v>
      </c>
      <c r="K122" s="21">
        <f t="shared" si="136"/>
        <v>2484.542857142857</v>
      </c>
      <c r="M122" s="17">
        <f t="shared" si="76"/>
        <v>618.74285714285713</v>
      </c>
      <c r="N122" s="5">
        <f t="shared" si="77"/>
        <v>1862.6285714285716</v>
      </c>
      <c r="O122" s="57">
        <f t="shared" si="120"/>
        <v>0.24903690244828025</v>
      </c>
      <c r="P122" s="57">
        <f t="shared" si="121"/>
        <v>0.74968663393093304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customHeight="1" thickBot="1" x14ac:dyDescent="0.25"/>
    <row r="125" spans="1:17" ht="12.75" customHeight="1" thickBot="1" x14ac:dyDescent="0.25">
      <c r="D125" s="2" t="s">
        <v>3</v>
      </c>
      <c r="E125" s="15" t="s">
        <v>4</v>
      </c>
      <c r="F125" s="2" t="s">
        <v>5</v>
      </c>
      <c r="G125" s="2" t="s">
        <v>6</v>
      </c>
      <c r="H125" s="15" t="s">
        <v>7</v>
      </c>
      <c r="I125" s="15" t="s">
        <v>8</v>
      </c>
      <c r="J125" s="2" t="s">
        <v>9</v>
      </c>
      <c r="K125" s="20" t="s">
        <v>10</v>
      </c>
      <c r="M125" s="15" t="s">
        <v>40</v>
      </c>
      <c r="N125" s="2" t="s">
        <v>41</v>
      </c>
      <c r="O125" s="2" t="s">
        <v>47</v>
      </c>
      <c r="P125" s="2" t="s">
        <v>48</v>
      </c>
      <c r="Q125" s="2" t="s">
        <v>46</v>
      </c>
    </row>
    <row r="126" spans="1:17" ht="12.75" hidden="1" customHeight="1" x14ac:dyDescent="0.2"/>
    <row r="127" spans="1:17" ht="12.75" hidden="1" customHeight="1" thickBot="1" x14ac:dyDescent="0.25"/>
    <row r="128" spans="1:17" ht="12.75" hidden="1" customHeight="1" thickBot="1" x14ac:dyDescent="0.25">
      <c r="A128" s="240" t="s">
        <v>39</v>
      </c>
      <c r="B128" s="241"/>
      <c r="C128" s="242"/>
      <c r="D128" s="246"/>
      <c r="E128" s="246"/>
      <c r="F128" s="246"/>
      <c r="G128" s="246"/>
      <c r="H128" s="246"/>
      <c r="I128" s="246"/>
      <c r="J128" s="246"/>
      <c r="K128" s="247"/>
      <c r="M128"/>
    </row>
    <row r="129" spans="1:14" ht="12.75" hidden="1" customHeight="1" thickBot="1" x14ac:dyDescent="0.25">
      <c r="A129" s="243"/>
      <c r="B129" s="244"/>
      <c r="C129" s="245"/>
      <c r="D129" s="2" t="s">
        <v>3</v>
      </c>
      <c r="E129" s="15" t="s">
        <v>4</v>
      </c>
      <c r="F129" s="2" t="s">
        <v>5</v>
      </c>
      <c r="G129" s="2" t="s">
        <v>6</v>
      </c>
      <c r="H129" s="15" t="s">
        <v>7</v>
      </c>
      <c r="I129" s="15" t="s">
        <v>8</v>
      </c>
      <c r="J129" s="2" t="s">
        <v>9</v>
      </c>
      <c r="K129" s="20" t="s">
        <v>10</v>
      </c>
      <c r="M129" s="15" t="s">
        <v>8</v>
      </c>
      <c r="N129" s="2" t="s">
        <v>9</v>
      </c>
    </row>
    <row r="130" spans="1:14" ht="12.75" hidden="1" customHeight="1" thickBot="1" x14ac:dyDescent="0.25">
      <c r="A130" s="228" t="s">
        <v>11</v>
      </c>
      <c r="B130" s="228" t="s">
        <v>12</v>
      </c>
      <c r="C130" s="2" t="s">
        <v>13</v>
      </c>
      <c r="D130" s="4"/>
      <c r="E130" s="16"/>
      <c r="F130" s="5">
        <v>1</v>
      </c>
      <c r="G130" s="4"/>
      <c r="H130" s="16"/>
      <c r="I130" s="16"/>
      <c r="J130" s="4"/>
      <c r="K130" s="21">
        <v>1</v>
      </c>
      <c r="M130" s="16"/>
      <c r="N130" s="4"/>
    </row>
    <row r="131" spans="1:14" ht="12.75" hidden="1" customHeight="1" thickBot="1" x14ac:dyDescent="0.25">
      <c r="A131" s="229"/>
      <c r="B131" s="229"/>
      <c r="C131" s="2" t="s">
        <v>14</v>
      </c>
      <c r="D131" s="4"/>
      <c r="E131" s="16"/>
      <c r="F131" s="5">
        <v>11</v>
      </c>
      <c r="G131" s="4"/>
      <c r="H131" s="17">
        <v>1</v>
      </c>
      <c r="I131" s="16"/>
      <c r="J131" s="4"/>
      <c r="K131" s="21">
        <v>12</v>
      </c>
      <c r="M131" s="16"/>
      <c r="N131" s="4"/>
    </row>
    <row r="132" spans="1:14" ht="12.75" hidden="1" customHeight="1" thickBot="1" x14ac:dyDescent="0.25">
      <c r="A132" s="229"/>
      <c r="B132" s="229"/>
      <c r="C132" s="2" t="s">
        <v>15</v>
      </c>
      <c r="D132" s="5">
        <v>326</v>
      </c>
      <c r="E132" s="17">
        <v>2</v>
      </c>
      <c r="F132" s="5">
        <v>1850</v>
      </c>
      <c r="G132" s="5">
        <v>19</v>
      </c>
      <c r="H132" s="17">
        <v>482</v>
      </c>
      <c r="I132" s="16"/>
      <c r="J132" s="5">
        <v>296</v>
      </c>
      <c r="K132" s="21">
        <v>2985</v>
      </c>
      <c r="M132" s="16"/>
      <c r="N132" s="5">
        <v>296</v>
      </c>
    </row>
    <row r="133" spans="1:14" ht="12.75" hidden="1" customHeight="1" thickBot="1" x14ac:dyDescent="0.25">
      <c r="A133" s="229"/>
      <c r="B133" s="229"/>
      <c r="C133" s="2" t="s">
        <v>16</v>
      </c>
      <c r="D133" s="5">
        <v>454</v>
      </c>
      <c r="E133" s="17">
        <v>326</v>
      </c>
      <c r="F133" s="5">
        <v>2387</v>
      </c>
      <c r="G133" s="5">
        <v>11</v>
      </c>
      <c r="H133" s="17">
        <v>140</v>
      </c>
      <c r="I133" s="17">
        <v>68</v>
      </c>
      <c r="J133" s="5">
        <v>350</v>
      </c>
      <c r="K133" s="21">
        <v>3764</v>
      </c>
      <c r="M133" s="17">
        <v>68</v>
      </c>
      <c r="N133" s="5">
        <v>350</v>
      </c>
    </row>
    <row r="134" spans="1:14" ht="12.75" hidden="1" customHeight="1" thickBot="1" x14ac:dyDescent="0.25">
      <c r="A134" s="229"/>
      <c r="B134" s="229"/>
      <c r="C134" s="2" t="s">
        <v>17</v>
      </c>
      <c r="D134" s="5">
        <v>630</v>
      </c>
      <c r="E134" s="17">
        <v>412</v>
      </c>
      <c r="F134" s="5">
        <v>2760</v>
      </c>
      <c r="G134" s="5">
        <v>17</v>
      </c>
      <c r="H134" s="17">
        <v>129</v>
      </c>
      <c r="I134" s="17">
        <v>96</v>
      </c>
      <c r="J134" s="5">
        <v>500</v>
      </c>
      <c r="K134" s="21">
        <v>4563</v>
      </c>
      <c r="M134" s="17">
        <v>96</v>
      </c>
      <c r="N134" s="5">
        <v>500</v>
      </c>
    </row>
    <row r="135" spans="1:14" ht="12.75" hidden="1" customHeight="1" thickBot="1" x14ac:dyDescent="0.25">
      <c r="A135" s="229"/>
      <c r="B135" s="229"/>
      <c r="C135" s="2" t="s">
        <v>18</v>
      </c>
      <c r="D135" s="5">
        <v>681</v>
      </c>
      <c r="E135" s="17">
        <v>463</v>
      </c>
      <c r="F135" s="5">
        <v>2629</v>
      </c>
      <c r="G135" s="5">
        <v>16</v>
      </c>
      <c r="H135" s="17">
        <v>160</v>
      </c>
      <c r="I135" s="17">
        <v>158</v>
      </c>
      <c r="J135" s="5">
        <v>519</v>
      </c>
      <c r="K135" s="21">
        <v>4641</v>
      </c>
      <c r="M135" s="17">
        <v>158</v>
      </c>
      <c r="N135" s="5">
        <v>519</v>
      </c>
    </row>
    <row r="136" spans="1:14" ht="12.75" hidden="1" customHeight="1" thickBot="1" x14ac:dyDescent="0.25">
      <c r="A136" s="229"/>
      <c r="B136" s="229"/>
      <c r="C136" s="2" t="s">
        <v>19</v>
      </c>
      <c r="D136" s="5">
        <v>621</v>
      </c>
      <c r="E136" s="17">
        <v>521</v>
      </c>
      <c r="F136" s="5">
        <v>2382</v>
      </c>
      <c r="G136" s="5">
        <v>11</v>
      </c>
      <c r="H136" s="17">
        <v>180</v>
      </c>
      <c r="I136" s="17">
        <v>154</v>
      </c>
      <c r="J136" s="5">
        <v>494</v>
      </c>
      <c r="K136" s="21">
        <v>4369</v>
      </c>
      <c r="M136" s="17">
        <v>154</v>
      </c>
      <c r="N136" s="5">
        <v>494</v>
      </c>
    </row>
    <row r="137" spans="1:14" ht="12.75" hidden="1" customHeight="1" thickBot="1" x14ac:dyDescent="0.25">
      <c r="A137" s="229"/>
      <c r="B137" s="229"/>
      <c r="C137" s="2" t="s">
        <v>20</v>
      </c>
      <c r="D137" s="5">
        <v>576</v>
      </c>
      <c r="E137" s="17">
        <v>549</v>
      </c>
      <c r="F137" s="5">
        <v>2136</v>
      </c>
      <c r="G137" s="5">
        <v>23</v>
      </c>
      <c r="H137" s="17">
        <v>225</v>
      </c>
      <c r="I137" s="17">
        <v>154</v>
      </c>
      <c r="J137" s="5">
        <v>448</v>
      </c>
      <c r="K137" s="21">
        <v>4134</v>
      </c>
      <c r="M137" s="17">
        <v>154</v>
      </c>
      <c r="N137" s="5">
        <v>448</v>
      </c>
    </row>
    <row r="138" spans="1:14" ht="12.75" hidden="1" customHeight="1" thickBot="1" x14ac:dyDescent="0.25">
      <c r="A138" s="229"/>
      <c r="B138" s="229"/>
      <c r="C138" s="2" t="s">
        <v>21</v>
      </c>
      <c r="D138" s="5">
        <v>687</v>
      </c>
      <c r="E138" s="17">
        <v>638</v>
      </c>
      <c r="F138" s="5">
        <v>2197</v>
      </c>
      <c r="G138" s="5">
        <v>21</v>
      </c>
      <c r="H138" s="17">
        <v>191</v>
      </c>
      <c r="I138" s="17">
        <v>182</v>
      </c>
      <c r="J138" s="5">
        <v>501</v>
      </c>
      <c r="K138" s="21">
        <v>4429</v>
      </c>
      <c r="M138" s="17">
        <v>182</v>
      </c>
      <c r="N138" s="5">
        <v>501</v>
      </c>
    </row>
    <row r="139" spans="1:14" ht="12.75" hidden="1" customHeight="1" thickBot="1" x14ac:dyDescent="0.25">
      <c r="A139" s="229"/>
      <c r="B139" s="229"/>
      <c r="C139" s="2" t="s">
        <v>22</v>
      </c>
      <c r="D139" s="5">
        <v>943</v>
      </c>
      <c r="E139" s="17">
        <v>757</v>
      </c>
      <c r="F139" s="5">
        <v>2595</v>
      </c>
      <c r="G139" s="5">
        <v>27</v>
      </c>
      <c r="H139" s="17">
        <v>373</v>
      </c>
      <c r="I139" s="17">
        <v>213</v>
      </c>
      <c r="J139" s="5">
        <v>603</v>
      </c>
      <c r="K139" s="21">
        <v>5516</v>
      </c>
      <c r="M139" s="17">
        <v>213</v>
      </c>
      <c r="N139" s="5">
        <v>603</v>
      </c>
    </row>
    <row r="140" spans="1:14" ht="12.75" hidden="1" customHeight="1" thickBot="1" x14ac:dyDescent="0.25">
      <c r="A140" s="229"/>
      <c r="B140" s="229"/>
      <c r="C140" s="2" t="s">
        <v>23</v>
      </c>
      <c r="D140" s="5">
        <v>992</v>
      </c>
      <c r="E140" s="17">
        <v>1049</v>
      </c>
      <c r="F140" s="5">
        <v>2708</v>
      </c>
      <c r="G140" s="5">
        <v>26</v>
      </c>
      <c r="H140" s="17">
        <v>453</v>
      </c>
      <c r="I140" s="17">
        <v>277</v>
      </c>
      <c r="J140" s="5">
        <v>645</v>
      </c>
      <c r="K140" s="21">
        <v>6154</v>
      </c>
      <c r="M140" s="17">
        <v>277</v>
      </c>
      <c r="N140" s="5">
        <v>645</v>
      </c>
    </row>
    <row r="141" spans="1:14" ht="12.75" hidden="1" customHeight="1" thickBot="1" x14ac:dyDescent="0.25">
      <c r="A141" s="229"/>
      <c r="B141" s="229"/>
      <c r="C141" s="2" t="s">
        <v>24</v>
      </c>
      <c r="D141" s="5">
        <v>948</v>
      </c>
      <c r="E141" s="17">
        <v>1192</v>
      </c>
      <c r="F141" s="5">
        <v>2101</v>
      </c>
      <c r="G141" s="5">
        <v>22</v>
      </c>
      <c r="H141" s="17">
        <v>344</v>
      </c>
      <c r="I141" s="17">
        <v>308</v>
      </c>
      <c r="J141" s="5">
        <v>540</v>
      </c>
      <c r="K141" s="21">
        <v>5465</v>
      </c>
      <c r="M141" s="17">
        <v>308</v>
      </c>
      <c r="N141" s="5">
        <v>540</v>
      </c>
    </row>
    <row r="142" spans="1:14" ht="12.75" hidden="1" customHeight="1" thickBot="1" x14ac:dyDescent="0.25">
      <c r="A142" s="229"/>
      <c r="B142" s="229"/>
      <c r="C142" s="2" t="s">
        <v>25</v>
      </c>
      <c r="D142" s="5">
        <v>938</v>
      </c>
      <c r="E142" s="17">
        <v>1322</v>
      </c>
      <c r="F142" s="5">
        <v>1965</v>
      </c>
      <c r="G142" s="5">
        <v>44</v>
      </c>
      <c r="H142" s="17">
        <v>456</v>
      </c>
      <c r="I142" s="17">
        <v>295</v>
      </c>
      <c r="J142" s="5">
        <v>492</v>
      </c>
      <c r="K142" s="21">
        <v>5516</v>
      </c>
      <c r="M142" s="17">
        <v>295</v>
      </c>
      <c r="N142" s="5">
        <v>492</v>
      </c>
    </row>
    <row r="143" spans="1:14" ht="12.75" hidden="1" customHeight="1" thickBot="1" x14ac:dyDescent="0.25">
      <c r="A143" s="229"/>
      <c r="B143" s="229"/>
      <c r="C143" s="2" t="s">
        <v>26</v>
      </c>
      <c r="D143" s="5">
        <v>751</v>
      </c>
      <c r="E143" s="17">
        <v>1244</v>
      </c>
      <c r="F143" s="5">
        <v>2019</v>
      </c>
      <c r="G143" s="5">
        <v>37</v>
      </c>
      <c r="H143" s="17">
        <v>356</v>
      </c>
      <c r="I143" s="17">
        <v>286</v>
      </c>
      <c r="J143" s="5">
        <v>462</v>
      </c>
      <c r="K143" s="21">
        <v>5160</v>
      </c>
      <c r="M143" s="17">
        <v>286</v>
      </c>
      <c r="N143" s="5">
        <v>462</v>
      </c>
    </row>
    <row r="144" spans="1:14" ht="12.75" hidden="1" customHeight="1" thickBot="1" x14ac:dyDescent="0.25">
      <c r="A144" s="229"/>
      <c r="B144" s="229"/>
      <c r="C144" s="2" t="s">
        <v>27</v>
      </c>
      <c r="D144" s="5">
        <v>673</v>
      </c>
      <c r="E144" s="17">
        <v>913</v>
      </c>
      <c r="F144" s="5">
        <v>1907</v>
      </c>
      <c r="G144" s="5">
        <v>12</v>
      </c>
      <c r="H144" s="17">
        <v>252</v>
      </c>
      <c r="I144" s="17">
        <v>247</v>
      </c>
      <c r="J144" s="5">
        <v>391</v>
      </c>
      <c r="K144" s="21">
        <v>4399</v>
      </c>
      <c r="M144" s="17">
        <v>247</v>
      </c>
      <c r="N144" s="5">
        <v>391</v>
      </c>
    </row>
    <row r="145" spans="1:17" ht="12.75" hidden="1" customHeight="1" thickBot="1" x14ac:dyDescent="0.25">
      <c r="A145" s="229"/>
      <c r="B145" s="229"/>
      <c r="C145" s="2" t="s">
        <v>28</v>
      </c>
      <c r="D145" s="5">
        <v>410</v>
      </c>
      <c r="E145" s="17">
        <v>508</v>
      </c>
      <c r="F145" s="5">
        <v>874</v>
      </c>
      <c r="G145" s="5">
        <v>8</v>
      </c>
      <c r="H145" s="17">
        <v>186</v>
      </c>
      <c r="I145" s="17">
        <v>146</v>
      </c>
      <c r="J145" s="5">
        <v>233</v>
      </c>
      <c r="K145" s="21">
        <v>2367</v>
      </c>
      <c r="M145" s="17">
        <v>146</v>
      </c>
      <c r="N145" s="5">
        <v>233</v>
      </c>
    </row>
    <row r="146" spans="1:17" ht="12.75" hidden="1" customHeight="1" thickBot="1" x14ac:dyDescent="0.25">
      <c r="A146" s="229"/>
      <c r="B146" s="229"/>
      <c r="C146" s="2" t="s">
        <v>29</v>
      </c>
      <c r="D146" s="5">
        <v>91</v>
      </c>
      <c r="E146" s="16"/>
      <c r="F146" s="5">
        <v>204</v>
      </c>
      <c r="G146" s="5">
        <v>1</v>
      </c>
      <c r="H146" s="17">
        <v>224</v>
      </c>
      <c r="I146" s="17">
        <v>2</v>
      </c>
      <c r="J146" s="5">
        <v>57</v>
      </c>
      <c r="K146" s="21">
        <v>579</v>
      </c>
      <c r="M146" s="17">
        <v>2</v>
      </c>
      <c r="N146" s="5">
        <v>57</v>
      </c>
    </row>
    <row r="147" spans="1:17" ht="12.75" hidden="1" customHeight="1" thickBot="1" x14ac:dyDescent="0.25">
      <c r="A147" s="229"/>
      <c r="B147" s="229"/>
      <c r="C147" s="2" t="s">
        <v>30</v>
      </c>
      <c r="D147" s="4"/>
      <c r="E147" s="16"/>
      <c r="F147" s="5">
        <v>1</v>
      </c>
      <c r="G147" s="4"/>
      <c r="H147" s="16"/>
      <c r="I147" s="16"/>
      <c r="J147" s="4"/>
      <c r="K147" s="21">
        <v>1</v>
      </c>
      <c r="M147" s="16"/>
      <c r="N147" s="4"/>
    </row>
    <row r="148" spans="1:17" ht="12.75" hidden="1" customHeight="1" thickBot="1" x14ac:dyDescent="0.25">
      <c r="A148" s="229"/>
      <c r="B148" s="230"/>
      <c r="C148" s="2" t="s">
        <v>10</v>
      </c>
      <c r="D148" s="5">
        <v>9721</v>
      </c>
      <c r="E148" s="17">
        <v>9896</v>
      </c>
      <c r="F148" s="5">
        <v>30727</v>
      </c>
      <c r="G148" s="5">
        <v>295</v>
      </c>
      <c r="H148" s="17">
        <v>4152</v>
      </c>
      <c r="I148" s="17">
        <v>2586</v>
      </c>
      <c r="J148" s="5">
        <v>6531</v>
      </c>
      <c r="K148" s="21">
        <v>64055</v>
      </c>
      <c r="M148" s="17">
        <v>2586</v>
      </c>
      <c r="N148" s="5">
        <v>6531</v>
      </c>
    </row>
    <row r="149" spans="1:17" ht="12.75" hidden="1" customHeight="1" thickBot="1" x14ac:dyDescent="0.25">
      <c r="A149" s="229"/>
      <c r="B149" s="234" t="s">
        <v>31</v>
      </c>
      <c r="C149" s="2" t="s">
        <v>14</v>
      </c>
      <c r="D149" s="4"/>
      <c r="E149" s="16"/>
      <c r="F149" s="5">
        <v>8</v>
      </c>
      <c r="G149" s="4"/>
      <c r="H149" s="17">
        <v>3</v>
      </c>
      <c r="I149" s="16"/>
      <c r="J149" s="5">
        <v>3</v>
      </c>
      <c r="K149" s="21">
        <v>14</v>
      </c>
      <c r="M149" s="16"/>
      <c r="N149" s="5">
        <v>3</v>
      </c>
    </row>
    <row r="150" spans="1:17" ht="12.75" hidden="1" customHeight="1" thickBot="1" x14ac:dyDescent="0.25">
      <c r="A150" s="229"/>
      <c r="B150" s="235"/>
      <c r="C150" s="2" t="s">
        <v>15</v>
      </c>
      <c r="D150" s="5">
        <v>299</v>
      </c>
      <c r="E150" s="16"/>
      <c r="F150" s="5">
        <v>1809</v>
      </c>
      <c r="G150" s="5">
        <v>11</v>
      </c>
      <c r="H150" s="17">
        <v>391</v>
      </c>
      <c r="I150" s="17">
        <v>2</v>
      </c>
      <c r="J150" s="5">
        <v>289</v>
      </c>
      <c r="K150" s="21">
        <v>2811</v>
      </c>
      <c r="M150" s="17">
        <v>2</v>
      </c>
      <c r="N150" s="5">
        <v>289</v>
      </c>
    </row>
    <row r="151" spans="1:17" ht="12.75" hidden="1" customHeight="1" thickBot="1" x14ac:dyDescent="0.25">
      <c r="A151" s="229"/>
      <c r="B151" s="235"/>
      <c r="C151" s="2" t="s">
        <v>16</v>
      </c>
      <c r="D151" s="5">
        <v>484</v>
      </c>
      <c r="E151" s="17">
        <v>274</v>
      </c>
      <c r="F151" s="5">
        <v>2229</v>
      </c>
      <c r="G151" s="5">
        <v>17</v>
      </c>
      <c r="H151" s="17">
        <v>123</v>
      </c>
      <c r="I151" s="17">
        <v>59</v>
      </c>
      <c r="J151" s="5">
        <v>339</v>
      </c>
      <c r="K151" s="21">
        <v>3564</v>
      </c>
      <c r="M151" s="17">
        <v>59</v>
      </c>
      <c r="N151" s="5">
        <v>339</v>
      </c>
    </row>
    <row r="152" spans="1:17" ht="12.75" hidden="1" customHeight="1" thickBot="1" x14ac:dyDescent="0.25">
      <c r="A152" s="229"/>
      <c r="B152" s="235"/>
      <c r="C152" s="2" t="s">
        <v>17</v>
      </c>
      <c r="D152" s="5">
        <v>558</v>
      </c>
      <c r="E152" s="17">
        <v>332</v>
      </c>
      <c r="F152" s="5">
        <v>2664</v>
      </c>
      <c r="G152" s="5">
        <v>18</v>
      </c>
      <c r="H152" s="17">
        <v>120</v>
      </c>
      <c r="I152" s="17">
        <v>102</v>
      </c>
      <c r="J152" s="5">
        <v>434</v>
      </c>
      <c r="K152" s="21">
        <v>4275</v>
      </c>
      <c r="M152" s="17">
        <v>102</v>
      </c>
      <c r="N152" s="5">
        <v>434</v>
      </c>
    </row>
    <row r="153" spans="1:17" ht="12.75" hidden="1" customHeight="1" thickBot="1" x14ac:dyDescent="0.25">
      <c r="A153" s="229"/>
      <c r="B153" s="235"/>
      <c r="C153" s="2" t="s">
        <v>18</v>
      </c>
      <c r="D153" s="5">
        <v>580</v>
      </c>
      <c r="E153" s="17">
        <v>437</v>
      </c>
      <c r="F153" s="5">
        <v>2435</v>
      </c>
      <c r="G153" s="5">
        <v>29</v>
      </c>
      <c r="H153" s="17">
        <v>119</v>
      </c>
      <c r="I153" s="17">
        <v>118</v>
      </c>
      <c r="J153" s="5">
        <v>425</v>
      </c>
      <c r="K153" s="21">
        <v>4153</v>
      </c>
      <c r="M153" s="17">
        <v>118</v>
      </c>
      <c r="N153" s="5">
        <v>425</v>
      </c>
    </row>
    <row r="154" spans="1:17" ht="12.75" hidden="1" customHeight="1" thickBot="1" x14ac:dyDescent="0.25">
      <c r="A154" s="229"/>
      <c r="B154" s="235"/>
      <c r="C154" s="2" t="s">
        <v>19</v>
      </c>
      <c r="D154" s="5">
        <v>594</v>
      </c>
      <c r="E154" s="17">
        <v>485</v>
      </c>
      <c r="F154" s="5">
        <v>2380</v>
      </c>
      <c r="G154" s="5">
        <v>23</v>
      </c>
      <c r="H154" s="17">
        <v>126</v>
      </c>
      <c r="I154" s="17">
        <v>113</v>
      </c>
      <c r="J154" s="5">
        <v>432</v>
      </c>
      <c r="K154" s="21">
        <v>4165</v>
      </c>
      <c r="M154" s="17">
        <v>113</v>
      </c>
      <c r="N154" s="5">
        <v>432</v>
      </c>
    </row>
    <row r="155" spans="1:17" ht="12.75" hidden="1" customHeight="1" thickBot="1" x14ac:dyDescent="0.25">
      <c r="A155" s="229"/>
      <c r="B155" s="235"/>
      <c r="C155" s="2" t="s">
        <v>20</v>
      </c>
      <c r="D155" s="5">
        <v>524</v>
      </c>
      <c r="E155" s="17">
        <v>517</v>
      </c>
      <c r="F155" s="5">
        <v>2051</v>
      </c>
      <c r="G155" s="5">
        <v>29</v>
      </c>
      <c r="H155" s="17">
        <v>139</v>
      </c>
      <c r="I155" s="17">
        <v>130</v>
      </c>
      <c r="J155" s="5">
        <v>393</v>
      </c>
      <c r="K155" s="21">
        <v>3789</v>
      </c>
      <c r="M155" s="17">
        <v>130</v>
      </c>
      <c r="N155" s="5">
        <v>393</v>
      </c>
    </row>
    <row r="156" spans="1:17" ht="12.75" hidden="1" customHeight="1" thickBot="1" x14ac:dyDescent="0.25">
      <c r="A156" s="229"/>
      <c r="B156" s="235"/>
      <c r="C156" s="2" t="s">
        <v>21</v>
      </c>
      <c r="D156" s="5">
        <v>557</v>
      </c>
      <c r="E156" s="17">
        <v>567</v>
      </c>
      <c r="F156" s="5">
        <v>2025</v>
      </c>
      <c r="G156" s="5">
        <v>18</v>
      </c>
      <c r="H156" s="17">
        <v>217</v>
      </c>
      <c r="I156" s="17">
        <v>141</v>
      </c>
      <c r="J156" s="5">
        <v>405</v>
      </c>
      <c r="K156" s="21">
        <v>3932</v>
      </c>
      <c r="M156" s="17">
        <v>141</v>
      </c>
      <c r="N156" s="5">
        <v>405</v>
      </c>
    </row>
    <row r="157" spans="1:17" ht="12.75" hidden="1" customHeight="1" thickBot="1" x14ac:dyDescent="0.25">
      <c r="A157" s="229"/>
      <c r="B157" s="235"/>
      <c r="C157" s="2" t="s">
        <v>22</v>
      </c>
      <c r="D157" s="5">
        <v>838</v>
      </c>
      <c r="E157" s="17">
        <v>726</v>
      </c>
      <c r="F157" s="5">
        <v>2601</v>
      </c>
      <c r="G157" s="5">
        <v>16</v>
      </c>
      <c r="H157" s="17">
        <v>298</v>
      </c>
      <c r="I157" s="17">
        <v>202</v>
      </c>
      <c r="J157" s="5">
        <v>555</v>
      </c>
      <c r="K157" s="21">
        <v>5243</v>
      </c>
      <c r="M157" s="17">
        <v>202</v>
      </c>
      <c r="N157" s="5">
        <v>555</v>
      </c>
    </row>
    <row r="158" spans="1:17" ht="12.75" hidden="1" customHeight="1" thickBot="1" x14ac:dyDescent="0.25">
      <c r="A158" s="229"/>
      <c r="B158" s="235"/>
      <c r="C158" s="2" t="s">
        <v>23</v>
      </c>
      <c r="D158" s="5">
        <v>966</v>
      </c>
      <c r="E158" s="17">
        <v>1055</v>
      </c>
      <c r="F158" s="5">
        <v>2785</v>
      </c>
      <c r="G158" s="5">
        <v>28</v>
      </c>
      <c r="H158" s="17">
        <v>396</v>
      </c>
      <c r="I158" s="17">
        <v>275</v>
      </c>
      <c r="J158" s="5">
        <v>532</v>
      </c>
      <c r="K158" s="21">
        <v>6041</v>
      </c>
      <c r="M158" s="17">
        <v>275</v>
      </c>
      <c r="N158" s="5">
        <v>532</v>
      </c>
    </row>
    <row r="159" spans="1:17" ht="12.75" hidden="1" customHeight="1" thickBot="1" x14ac:dyDescent="0.25">
      <c r="A159" s="229"/>
      <c r="B159" s="235"/>
      <c r="C159" s="2" t="s">
        <v>24</v>
      </c>
      <c r="D159" s="5">
        <v>845</v>
      </c>
      <c r="E159" s="17">
        <v>1156</v>
      </c>
      <c r="F159" s="5">
        <v>1868</v>
      </c>
      <c r="G159" s="5">
        <v>21</v>
      </c>
      <c r="H159" s="17">
        <v>410</v>
      </c>
      <c r="I159" s="17">
        <v>282</v>
      </c>
      <c r="J159" s="5">
        <v>528</v>
      </c>
      <c r="K159" s="21">
        <v>5112</v>
      </c>
      <c r="M159" s="17">
        <v>282</v>
      </c>
      <c r="N159" s="5">
        <v>528</v>
      </c>
    </row>
    <row r="160" spans="1:17" ht="12.75" hidden="1" customHeight="1" thickBot="1" x14ac:dyDescent="0.25">
      <c r="A160" s="229"/>
      <c r="B160" s="235"/>
      <c r="C160" s="2" t="s">
        <v>25</v>
      </c>
      <c r="D160" s="5">
        <v>921</v>
      </c>
      <c r="E160" s="17">
        <v>1334</v>
      </c>
      <c r="F160" s="5">
        <v>1864</v>
      </c>
      <c r="G160" s="5">
        <v>36</v>
      </c>
      <c r="H160" s="17">
        <v>412</v>
      </c>
      <c r="I160" s="17">
        <v>309</v>
      </c>
      <c r="J160" s="5">
        <v>502</v>
      </c>
      <c r="K160" s="21">
        <v>5383</v>
      </c>
      <c r="M160" s="17">
        <v>309</v>
      </c>
      <c r="N160" s="5">
        <v>502</v>
      </c>
      <c r="O160" s="55">
        <f>SUM(M160/K160)</f>
        <v>5.7402935166264164E-2</v>
      </c>
      <c r="P160" s="55">
        <f>SUM(N160/K160)</f>
        <v>9.3256548393089361E-2</v>
      </c>
      <c r="Q160" s="2" t="s">
        <v>14</v>
      </c>
    </row>
    <row r="161" spans="1:17" ht="12.75" hidden="1" customHeight="1" thickBot="1" x14ac:dyDescent="0.25">
      <c r="A161" s="229"/>
      <c r="B161" s="235"/>
      <c r="C161" s="2" t="s">
        <v>26</v>
      </c>
      <c r="D161" s="5">
        <v>819</v>
      </c>
      <c r="E161" s="17">
        <v>1175</v>
      </c>
      <c r="F161" s="5">
        <v>2085</v>
      </c>
      <c r="G161" s="5">
        <v>35</v>
      </c>
      <c r="H161" s="17">
        <v>251</v>
      </c>
      <c r="I161" s="17">
        <v>266</v>
      </c>
      <c r="J161" s="5">
        <v>431</v>
      </c>
      <c r="K161" s="21">
        <v>5066</v>
      </c>
      <c r="M161" s="17">
        <v>266</v>
      </c>
      <c r="N161" s="5">
        <v>431</v>
      </c>
      <c r="O161" s="55">
        <f t="shared" ref="O161:O176" si="137">SUM(M161/K161)</f>
        <v>5.250690880378997E-2</v>
      </c>
      <c r="P161" s="55">
        <f t="shared" ref="P161:P176" si="138">SUM(N161/K161)</f>
        <v>8.507698381365969E-2</v>
      </c>
      <c r="Q161" s="2" t="s">
        <v>15</v>
      </c>
    </row>
    <row r="162" spans="1:17" ht="12.75" hidden="1" customHeight="1" thickBot="1" x14ac:dyDescent="0.25">
      <c r="A162" s="229"/>
      <c r="B162" s="235"/>
      <c r="C162" s="2" t="s">
        <v>27</v>
      </c>
      <c r="D162" s="5">
        <v>725</v>
      </c>
      <c r="E162" s="17">
        <v>931</v>
      </c>
      <c r="F162" s="5">
        <v>1915</v>
      </c>
      <c r="G162" s="5">
        <v>19</v>
      </c>
      <c r="H162" s="17">
        <v>213</v>
      </c>
      <c r="I162" s="17">
        <v>214</v>
      </c>
      <c r="J162" s="5">
        <v>404</v>
      </c>
      <c r="K162" s="21">
        <v>4422</v>
      </c>
      <c r="M162" s="17">
        <v>214</v>
      </c>
      <c r="N162" s="5">
        <v>404</v>
      </c>
      <c r="O162" s="55">
        <f t="shared" si="137"/>
        <v>4.8394391677973769E-2</v>
      </c>
      <c r="P162" s="55">
        <f t="shared" si="138"/>
        <v>9.1361374943464496E-2</v>
      </c>
      <c r="Q162" s="2" t="s">
        <v>16</v>
      </c>
    </row>
    <row r="163" spans="1:17" ht="12.75" hidden="1" customHeight="1" thickBot="1" x14ac:dyDescent="0.25">
      <c r="A163" s="229"/>
      <c r="B163" s="235"/>
      <c r="C163" s="2" t="s">
        <v>28</v>
      </c>
      <c r="D163" s="5">
        <v>443</v>
      </c>
      <c r="E163" s="17">
        <v>448</v>
      </c>
      <c r="F163" s="5">
        <v>843</v>
      </c>
      <c r="G163" s="5">
        <v>6</v>
      </c>
      <c r="H163" s="17">
        <v>155</v>
      </c>
      <c r="I163" s="17">
        <v>159</v>
      </c>
      <c r="J163" s="5">
        <v>272</v>
      </c>
      <c r="K163" s="21">
        <v>2327</v>
      </c>
      <c r="M163" s="17">
        <v>159</v>
      </c>
      <c r="N163" s="5">
        <v>272</v>
      </c>
      <c r="O163" s="55">
        <f t="shared" si="137"/>
        <v>6.8328319724967765E-2</v>
      </c>
      <c r="P163" s="55">
        <f t="shared" si="138"/>
        <v>0.11688869789428448</v>
      </c>
      <c r="Q163" s="2" t="s">
        <v>17</v>
      </c>
    </row>
    <row r="164" spans="1:17" ht="12.75" hidden="1" customHeight="1" thickBot="1" x14ac:dyDescent="0.25">
      <c r="A164" s="229"/>
      <c r="B164" s="235"/>
      <c r="C164" s="2" t="s">
        <v>29</v>
      </c>
      <c r="D164" s="5">
        <v>105</v>
      </c>
      <c r="E164" s="16"/>
      <c r="F164" s="5">
        <v>181</v>
      </c>
      <c r="G164" s="4"/>
      <c r="H164" s="17">
        <v>213</v>
      </c>
      <c r="I164" s="17">
        <v>1</v>
      </c>
      <c r="J164" s="5">
        <v>61</v>
      </c>
      <c r="K164" s="21">
        <v>561</v>
      </c>
      <c r="M164" s="17">
        <v>1</v>
      </c>
      <c r="N164" s="5">
        <v>61</v>
      </c>
      <c r="O164" s="55">
        <f t="shared" si="137"/>
        <v>1.7825311942959001E-3</v>
      </c>
      <c r="P164" s="55">
        <f t="shared" si="138"/>
        <v>0.10873440285204991</v>
      </c>
      <c r="Q164" s="2" t="s">
        <v>18</v>
      </c>
    </row>
    <row r="165" spans="1:17" ht="12.75" hidden="1" customHeight="1" thickBot="1" x14ac:dyDescent="0.25">
      <c r="A165" s="229"/>
      <c r="B165" s="236"/>
      <c r="C165" s="2" t="s">
        <v>10</v>
      </c>
      <c r="D165" s="5">
        <v>9258</v>
      </c>
      <c r="E165" s="17">
        <v>9437</v>
      </c>
      <c r="F165" s="5">
        <v>29743</v>
      </c>
      <c r="G165" s="5">
        <v>306</v>
      </c>
      <c r="H165" s="17">
        <v>3586</v>
      </c>
      <c r="I165" s="17">
        <v>2373</v>
      </c>
      <c r="J165" s="5">
        <v>6005</v>
      </c>
      <c r="K165" s="21">
        <v>60858</v>
      </c>
      <c r="M165" s="17">
        <v>2373</v>
      </c>
      <c r="N165" s="5">
        <v>6005</v>
      </c>
      <c r="O165" s="55">
        <f t="shared" si="137"/>
        <v>3.8992408557625952E-2</v>
      </c>
      <c r="P165" s="55">
        <f t="shared" si="138"/>
        <v>9.8672319169213582E-2</v>
      </c>
      <c r="Q165" s="2" t="s">
        <v>19</v>
      </c>
    </row>
    <row r="166" spans="1:17" ht="12.75" hidden="1" customHeight="1" thickBot="1" x14ac:dyDescent="0.25">
      <c r="A166" s="229"/>
      <c r="B166" s="228" t="s">
        <v>32</v>
      </c>
      <c r="C166" s="2" t="s">
        <v>13</v>
      </c>
      <c r="D166" s="4"/>
      <c r="E166" s="16"/>
      <c r="F166" s="5">
        <v>1</v>
      </c>
      <c r="G166" s="4"/>
      <c r="H166" s="16"/>
      <c r="I166" s="16"/>
      <c r="J166" s="4"/>
      <c r="K166" s="21">
        <v>1</v>
      </c>
      <c r="M166" s="16"/>
      <c r="N166" s="4"/>
      <c r="O166" s="55">
        <f t="shared" si="137"/>
        <v>0</v>
      </c>
      <c r="P166" s="55">
        <f t="shared" si="138"/>
        <v>0</v>
      </c>
      <c r="Q166" s="2" t="s">
        <v>20</v>
      </c>
    </row>
    <row r="167" spans="1:17" ht="12.75" hidden="1" customHeight="1" thickBot="1" x14ac:dyDescent="0.25">
      <c r="A167" s="229"/>
      <c r="B167" s="229"/>
      <c r="C167" s="2" t="s">
        <v>14</v>
      </c>
      <c r="D167" s="4"/>
      <c r="E167" s="16"/>
      <c r="F167" s="5">
        <v>3</v>
      </c>
      <c r="G167" s="4"/>
      <c r="H167" s="17">
        <v>1</v>
      </c>
      <c r="I167" s="16"/>
      <c r="J167" s="4"/>
      <c r="K167" s="21">
        <v>4</v>
      </c>
      <c r="M167" s="16"/>
      <c r="N167" s="4"/>
      <c r="O167" s="55">
        <f t="shared" si="137"/>
        <v>0</v>
      </c>
      <c r="P167" s="55">
        <f t="shared" si="138"/>
        <v>0</v>
      </c>
      <c r="Q167" s="2" t="s">
        <v>21</v>
      </c>
    </row>
    <row r="168" spans="1:17" ht="12.75" hidden="1" customHeight="1" thickBot="1" x14ac:dyDescent="0.25">
      <c r="A168" s="229"/>
      <c r="B168" s="229"/>
      <c r="C168" s="2" t="s">
        <v>15</v>
      </c>
      <c r="D168" s="5">
        <v>288</v>
      </c>
      <c r="E168" s="16"/>
      <c r="F168" s="5">
        <v>2023</v>
      </c>
      <c r="G168" s="5">
        <v>16</v>
      </c>
      <c r="H168" s="17">
        <v>441</v>
      </c>
      <c r="I168" s="16"/>
      <c r="J168" s="5">
        <v>284</v>
      </c>
      <c r="K168" s="21">
        <v>3059</v>
      </c>
      <c r="M168" s="16"/>
      <c r="N168" s="5">
        <v>284</v>
      </c>
      <c r="O168" s="55">
        <f t="shared" si="137"/>
        <v>0</v>
      </c>
      <c r="P168" s="55">
        <f t="shared" si="138"/>
        <v>9.2840797646289636E-2</v>
      </c>
      <c r="Q168" s="2" t="s">
        <v>22</v>
      </c>
    </row>
    <row r="169" spans="1:17" ht="12.75" hidden="1" customHeight="1" thickBot="1" x14ac:dyDescent="0.25">
      <c r="A169" s="229"/>
      <c r="B169" s="229"/>
      <c r="C169" s="2" t="s">
        <v>16</v>
      </c>
      <c r="D169" s="5">
        <v>464</v>
      </c>
      <c r="E169" s="17">
        <v>252</v>
      </c>
      <c r="F169" s="5">
        <v>2422</v>
      </c>
      <c r="G169" s="5">
        <v>20</v>
      </c>
      <c r="H169" s="17">
        <v>105</v>
      </c>
      <c r="I169" s="17">
        <v>71</v>
      </c>
      <c r="J169" s="5">
        <v>402</v>
      </c>
      <c r="K169" s="21">
        <v>3812</v>
      </c>
      <c r="M169" s="17">
        <v>71</v>
      </c>
      <c r="N169" s="5">
        <v>402</v>
      </c>
      <c r="O169" s="55">
        <f t="shared" si="137"/>
        <v>1.8625393494228752E-2</v>
      </c>
      <c r="P169" s="55">
        <f t="shared" si="138"/>
        <v>0.10545645330535153</v>
      </c>
      <c r="Q169" s="2" t="s">
        <v>23</v>
      </c>
    </row>
    <row r="170" spans="1:17" ht="12.75" hidden="1" customHeight="1" thickBot="1" x14ac:dyDescent="0.25">
      <c r="A170" s="229"/>
      <c r="B170" s="229"/>
      <c r="C170" s="2" t="s">
        <v>17</v>
      </c>
      <c r="D170" s="5">
        <v>535</v>
      </c>
      <c r="E170" s="17">
        <v>355</v>
      </c>
      <c r="F170" s="5">
        <v>2970</v>
      </c>
      <c r="G170" s="5">
        <v>14</v>
      </c>
      <c r="H170" s="17">
        <v>123</v>
      </c>
      <c r="I170" s="17">
        <v>83</v>
      </c>
      <c r="J170" s="5">
        <v>514</v>
      </c>
      <c r="K170" s="21">
        <v>4614</v>
      </c>
      <c r="M170" s="17">
        <v>83</v>
      </c>
      <c r="N170" s="5">
        <v>514</v>
      </c>
      <c r="O170" s="55">
        <f t="shared" si="137"/>
        <v>1.7988729952319028E-2</v>
      </c>
      <c r="P170" s="55">
        <f t="shared" si="138"/>
        <v>0.11140008669267447</v>
      </c>
      <c r="Q170" s="2" t="s">
        <v>24</v>
      </c>
    </row>
    <row r="171" spans="1:17" ht="12.75" hidden="1" customHeight="1" thickBot="1" x14ac:dyDescent="0.25">
      <c r="A171" s="229"/>
      <c r="B171" s="229"/>
      <c r="C171" s="2" t="s">
        <v>18</v>
      </c>
      <c r="D171" s="5">
        <v>649</v>
      </c>
      <c r="E171" s="17">
        <v>425</v>
      </c>
      <c r="F171" s="5">
        <v>2889</v>
      </c>
      <c r="G171" s="5">
        <v>19</v>
      </c>
      <c r="H171" s="17">
        <v>174</v>
      </c>
      <c r="I171" s="17">
        <v>126</v>
      </c>
      <c r="J171" s="5">
        <v>561</v>
      </c>
      <c r="K171" s="21">
        <v>4853</v>
      </c>
      <c r="M171" s="17">
        <v>126</v>
      </c>
      <c r="N171" s="5">
        <v>561</v>
      </c>
      <c r="O171" s="55">
        <f t="shared" si="137"/>
        <v>2.5963321656707193E-2</v>
      </c>
      <c r="P171" s="55">
        <f t="shared" si="138"/>
        <v>0.11559859880486296</v>
      </c>
      <c r="Q171" s="2" t="s">
        <v>25</v>
      </c>
    </row>
    <row r="172" spans="1:17" ht="12.75" hidden="1" customHeight="1" thickBot="1" x14ac:dyDescent="0.25">
      <c r="A172" s="229"/>
      <c r="B172" s="229"/>
      <c r="C172" s="2" t="s">
        <v>19</v>
      </c>
      <c r="D172" s="5">
        <v>550</v>
      </c>
      <c r="E172" s="17">
        <v>454</v>
      </c>
      <c r="F172" s="5">
        <v>2599</v>
      </c>
      <c r="G172" s="5">
        <v>14</v>
      </c>
      <c r="H172" s="17">
        <v>124</v>
      </c>
      <c r="I172" s="17">
        <v>122</v>
      </c>
      <c r="J172" s="5">
        <v>544</v>
      </c>
      <c r="K172" s="21">
        <v>4413</v>
      </c>
      <c r="M172" s="17">
        <v>122</v>
      </c>
      <c r="N172" s="5">
        <v>544</v>
      </c>
      <c r="O172" s="55">
        <f t="shared" si="137"/>
        <v>2.7645592567414456E-2</v>
      </c>
      <c r="P172" s="55">
        <f t="shared" si="138"/>
        <v>0.1232721504645366</v>
      </c>
      <c r="Q172" s="2" t="s">
        <v>26</v>
      </c>
    </row>
    <row r="173" spans="1:17" ht="12.75" hidden="1" customHeight="1" thickBot="1" x14ac:dyDescent="0.25">
      <c r="A173" s="229"/>
      <c r="B173" s="229"/>
      <c r="C173" s="2" t="s">
        <v>20</v>
      </c>
      <c r="D173" s="5">
        <v>640</v>
      </c>
      <c r="E173" s="17">
        <v>521</v>
      </c>
      <c r="F173" s="5">
        <v>2941</v>
      </c>
      <c r="G173" s="5">
        <v>31</v>
      </c>
      <c r="H173" s="17">
        <v>192</v>
      </c>
      <c r="I173" s="17">
        <v>160</v>
      </c>
      <c r="J173" s="5">
        <v>610</v>
      </c>
      <c r="K173" s="21">
        <v>5100</v>
      </c>
      <c r="M173" s="17">
        <v>160</v>
      </c>
      <c r="N173" s="5">
        <v>610</v>
      </c>
      <c r="O173" s="55">
        <f t="shared" si="137"/>
        <v>3.1372549019607843E-2</v>
      </c>
      <c r="P173" s="55">
        <f t="shared" si="138"/>
        <v>0.11960784313725491</v>
      </c>
      <c r="Q173" s="2" t="s">
        <v>27</v>
      </c>
    </row>
    <row r="174" spans="1:17" ht="12.75" hidden="1" customHeight="1" thickBot="1" x14ac:dyDescent="0.25">
      <c r="A174" s="229"/>
      <c r="B174" s="229"/>
      <c r="C174" s="2" t="s">
        <v>21</v>
      </c>
      <c r="D174" s="5">
        <v>689</v>
      </c>
      <c r="E174" s="17">
        <v>546</v>
      </c>
      <c r="F174" s="5">
        <v>2398</v>
      </c>
      <c r="G174" s="5">
        <v>21</v>
      </c>
      <c r="H174" s="17">
        <v>247</v>
      </c>
      <c r="I174" s="17">
        <v>146</v>
      </c>
      <c r="J174" s="5">
        <v>513</v>
      </c>
      <c r="K174" s="21">
        <v>4561</v>
      </c>
      <c r="M174" s="17">
        <v>146</v>
      </c>
      <c r="N174" s="5">
        <v>513</v>
      </c>
      <c r="O174" s="55">
        <f t="shared" si="137"/>
        <v>3.2010524007893004E-2</v>
      </c>
      <c r="P174" s="55">
        <f t="shared" si="138"/>
        <v>0.11247533435650077</v>
      </c>
      <c r="Q174" s="2" t="s">
        <v>28</v>
      </c>
    </row>
    <row r="175" spans="1:17" ht="12.75" hidden="1" customHeight="1" thickBot="1" x14ac:dyDescent="0.25">
      <c r="A175" s="229"/>
      <c r="B175" s="229"/>
      <c r="C175" s="2" t="s">
        <v>22</v>
      </c>
      <c r="D175" s="5">
        <v>916</v>
      </c>
      <c r="E175" s="17">
        <v>739</v>
      </c>
      <c r="F175" s="5">
        <v>2848</v>
      </c>
      <c r="G175" s="5">
        <v>18</v>
      </c>
      <c r="H175" s="17">
        <v>274</v>
      </c>
      <c r="I175" s="17">
        <v>239</v>
      </c>
      <c r="J175" s="5">
        <v>605</v>
      </c>
      <c r="K175" s="21">
        <v>5645</v>
      </c>
      <c r="M175" s="17">
        <v>239</v>
      </c>
      <c r="N175" s="5">
        <v>605</v>
      </c>
      <c r="O175" s="55">
        <f t="shared" si="137"/>
        <v>4.2338352524357838E-2</v>
      </c>
      <c r="P175" s="55">
        <f t="shared" si="138"/>
        <v>0.10717449069973428</v>
      </c>
      <c r="Q175" s="2" t="s">
        <v>29</v>
      </c>
    </row>
    <row r="176" spans="1:17" ht="12.75" hidden="1" customHeight="1" thickBot="1" x14ac:dyDescent="0.25">
      <c r="A176" s="229"/>
      <c r="B176" s="229"/>
      <c r="C176" s="2" t="s">
        <v>23</v>
      </c>
      <c r="D176" s="5">
        <v>1082</v>
      </c>
      <c r="E176" s="17">
        <v>964</v>
      </c>
      <c r="F176" s="5">
        <v>2725</v>
      </c>
      <c r="G176" s="5">
        <v>22</v>
      </c>
      <c r="H176" s="17">
        <v>335</v>
      </c>
      <c r="I176" s="17">
        <v>303</v>
      </c>
      <c r="J176" s="5">
        <v>672</v>
      </c>
      <c r="K176" s="21">
        <v>6111</v>
      </c>
      <c r="M176" s="17">
        <v>303</v>
      </c>
      <c r="N176" s="5">
        <v>672</v>
      </c>
      <c r="O176" s="57">
        <f t="shared" si="137"/>
        <v>4.9582719685812467E-2</v>
      </c>
      <c r="P176" s="57">
        <f t="shared" si="138"/>
        <v>0.10996563573883161</v>
      </c>
      <c r="Q176" s="58" t="s">
        <v>10</v>
      </c>
    </row>
    <row r="177" spans="1:14" ht="12.75" hidden="1" customHeight="1" thickBot="1" x14ac:dyDescent="0.25">
      <c r="A177" s="229"/>
      <c r="B177" s="229"/>
      <c r="C177" s="2" t="s">
        <v>24</v>
      </c>
      <c r="D177" s="5">
        <v>994</v>
      </c>
      <c r="E177" s="17">
        <v>1181</v>
      </c>
      <c r="F177" s="5">
        <v>1999</v>
      </c>
      <c r="G177" s="5">
        <v>25</v>
      </c>
      <c r="H177" s="17">
        <v>418</v>
      </c>
      <c r="I177" s="17">
        <v>323</v>
      </c>
      <c r="J177" s="5">
        <v>540</v>
      </c>
      <c r="K177" s="21">
        <v>5485</v>
      </c>
      <c r="M177" s="17">
        <v>323</v>
      </c>
      <c r="N177" s="5">
        <v>540</v>
      </c>
    </row>
    <row r="178" spans="1:14" ht="12.75" hidden="1" customHeight="1" thickBot="1" x14ac:dyDescent="0.25">
      <c r="A178" s="229"/>
      <c r="B178" s="229"/>
      <c r="C178" s="2" t="s">
        <v>25</v>
      </c>
      <c r="D178" s="5">
        <v>1050</v>
      </c>
      <c r="E178" s="17">
        <v>1338</v>
      </c>
      <c r="F178" s="5">
        <v>1898</v>
      </c>
      <c r="G178" s="5">
        <v>27</v>
      </c>
      <c r="H178" s="17">
        <v>493</v>
      </c>
      <c r="I178" s="17">
        <v>328</v>
      </c>
      <c r="J178" s="5">
        <v>532</v>
      </c>
      <c r="K178" s="21">
        <v>5670</v>
      </c>
      <c r="M178" s="17">
        <v>328</v>
      </c>
      <c r="N178" s="5">
        <v>532</v>
      </c>
    </row>
    <row r="179" spans="1:14" ht="12.75" hidden="1" customHeight="1" thickBot="1" x14ac:dyDescent="0.25">
      <c r="A179" s="229"/>
      <c r="B179" s="229"/>
      <c r="C179" s="2" t="s">
        <v>26</v>
      </c>
      <c r="D179" s="5">
        <v>947</v>
      </c>
      <c r="E179" s="17">
        <v>1291</v>
      </c>
      <c r="F179" s="5">
        <v>2299</v>
      </c>
      <c r="G179" s="5">
        <v>48</v>
      </c>
      <c r="H179" s="17">
        <v>386</v>
      </c>
      <c r="I179" s="17">
        <v>336</v>
      </c>
      <c r="J179" s="5">
        <v>549</v>
      </c>
      <c r="K179" s="21">
        <v>5869</v>
      </c>
      <c r="M179" s="17">
        <v>336</v>
      </c>
      <c r="N179" s="5">
        <v>549</v>
      </c>
    </row>
    <row r="180" spans="1:14" ht="12.75" hidden="1" customHeight="1" thickBot="1" x14ac:dyDescent="0.25">
      <c r="A180" s="229"/>
      <c r="B180" s="229"/>
      <c r="C180" s="2" t="s">
        <v>27</v>
      </c>
      <c r="D180" s="5">
        <v>736</v>
      </c>
      <c r="E180" s="17">
        <v>1068</v>
      </c>
      <c r="F180" s="5">
        <v>2089</v>
      </c>
      <c r="G180" s="5">
        <v>20</v>
      </c>
      <c r="H180" s="17">
        <v>250</v>
      </c>
      <c r="I180" s="17">
        <v>281</v>
      </c>
      <c r="J180" s="5">
        <v>415</v>
      </c>
      <c r="K180" s="21">
        <v>4862</v>
      </c>
      <c r="M180" s="17">
        <v>281</v>
      </c>
      <c r="N180" s="5">
        <v>415</v>
      </c>
    </row>
    <row r="181" spans="1:14" ht="12.75" hidden="1" customHeight="1" thickBot="1" x14ac:dyDescent="0.25">
      <c r="A181" s="229"/>
      <c r="B181" s="229"/>
      <c r="C181" s="2" t="s">
        <v>28</v>
      </c>
      <c r="D181" s="5">
        <v>433</v>
      </c>
      <c r="E181" s="17">
        <v>602</v>
      </c>
      <c r="F181" s="5">
        <v>871</v>
      </c>
      <c r="G181" s="5">
        <v>7</v>
      </c>
      <c r="H181" s="17">
        <v>167</v>
      </c>
      <c r="I181" s="17">
        <v>187</v>
      </c>
      <c r="J181" s="5">
        <v>260</v>
      </c>
      <c r="K181" s="21">
        <v>2527</v>
      </c>
      <c r="M181" s="17">
        <v>187</v>
      </c>
      <c r="N181" s="5">
        <v>260</v>
      </c>
    </row>
    <row r="182" spans="1:14" ht="12.75" hidden="1" customHeight="1" thickBot="1" x14ac:dyDescent="0.25">
      <c r="A182" s="229"/>
      <c r="B182" s="229"/>
      <c r="C182" s="2" t="s">
        <v>29</v>
      </c>
      <c r="D182" s="5">
        <v>119</v>
      </c>
      <c r="E182" s="17">
        <v>1</v>
      </c>
      <c r="F182" s="5">
        <v>178</v>
      </c>
      <c r="G182" s="5">
        <v>2</v>
      </c>
      <c r="H182" s="17">
        <v>284</v>
      </c>
      <c r="I182" s="17">
        <v>1</v>
      </c>
      <c r="J182" s="5">
        <v>60</v>
      </c>
      <c r="K182" s="21">
        <v>645</v>
      </c>
      <c r="M182" s="17">
        <v>1</v>
      </c>
      <c r="N182" s="5">
        <v>60</v>
      </c>
    </row>
    <row r="183" spans="1:14" ht="12.75" hidden="1" customHeight="1" thickBot="1" x14ac:dyDescent="0.25">
      <c r="A183" s="229"/>
      <c r="B183" s="230"/>
      <c r="C183" s="2" t="s">
        <v>10</v>
      </c>
      <c r="D183" s="5">
        <v>10092</v>
      </c>
      <c r="E183" s="17">
        <v>9737</v>
      </c>
      <c r="F183" s="5">
        <v>33153</v>
      </c>
      <c r="G183" s="5">
        <v>304</v>
      </c>
      <c r="H183" s="17">
        <v>4014</v>
      </c>
      <c r="I183" s="17">
        <v>2706</v>
      </c>
      <c r="J183" s="5">
        <v>7061</v>
      </c>
      <c r="K183" s="21">
        <v>67231</v>
      </c>
      <c r="M183" s="17">
        <v>2706</v>
      </c>
      <c r="N183" s="5">
        <v>7061</v>
      </c>
    </row>
    <row r="184" spans="1:14" ht="12.75" hidden="1" customHeight="1" thickBot="1" x14ac:dyDescent="0.25">
      <c r="A184" s="229"/>
      <c r="B184" s="234" t="s">
        <v>33</v>
      </c>
      <c r="C184" s="2" t="s">
        <v>14</v>
      </c>
      <c r="D184" s="4"/>
      <c r="E184" s="16"/>
      <c r="F184" s="5">
        <v>9</v>
      </c>
      <c r="G184" s="4"/>
      <c r="H184" s="16"/>
      <c r="I184" s="16"/>
      <c r="J184" s="5">
        <v>5</v>
      </c>
      <c r="K184" s="21">
        <v>14</v>
      </c>
      <c r="M184" s="16"/>
      <c r="N184" s="5">
        <v>5</v>
      </c>
    </row>
    <row r="185" spans="1:14" ht="12.75" hidden="1" customHeight="1" thickBot="1" x14ac:dyDescent="0.25">
      <c r="A185" s="229"/>
      <c r="B185" s="235"/>
      <c r="C185" s="2" t="s">
        <v>15</v>
      </c>
      <c r="D185" s="5">
        <v>326</v>
      </c>
      <c r="E185" s="16"/>
      <c r="F185" s="5">
        <v>1900</v>
      </c>
      <c r="G185" s="5">
        <v>15</v>
      </c>
      <c r="H185" s="17">
        <v>468</v>
      </c>
      <c r="I185" s="16"/>
      <c r="J185" s="5">
        <v>323</v>
      </c>
      <c r="K185" s="21">
        <v>3039</v>
      </c>
      <c r="M185" s="16"/>
      <c r="N185" s="5">
        <v>323</v>
      </c>
    </row>
    <row r="186" spans="1:14" ht="12.75" hidden="1" customHeight="1" thickBot="1" x14ac:dyDescent="0.25">
      <c r="A186" s="229"/>
      <c r="B186" s="235"/>
      <c r="C186" s="2" t="s">
        <v>16</v>
      </c>
      <c r="D186" s="5">
        <v>468</v>
      </c>
      <c r="E186" s="17">
        <v>300</v>
      </c>
      <c r="F186" s="5">
        <v>2240</v>
      </c>
      <c r="G186" s="5">
        <v>11</v>
      </c>
      <c r="H186" s="17">
        <v>144</v>
      </c>
      <c r="I186" s="17">
        <v>76</v>
      </c>
      <c r="J186" s="5">
        <v>368</v>
      </c>
      <c r="K186" s="21">
        <v>3661</v>
      </c>
      <c r="M186" s="17">
        <v>76</v>
      </c>
      <c r="N186" s="5">
        <v>368</v>
      </c>
    </row>
    <row r="187" spans="1:14" ht="12.75" hidden="1" customHeight="1" thickBot="1" x14ac:dyDescent="0.25">
      <c r="A187" s="229"/>
      <c r="B187" s="235"/>
      <c r="C187" s="2" t="s">
        <v>17</v>
      </c>
      <c r="D187" s="5">
        <v>624</v>
      </c>
      <c r="E187" s="17">
        <v>474</v>
      </c>
      <c r="F187" s="5">
        <v>2787</v>
      </c>
      <c r="G187" s="5">
        <v>19</v>
      </c>
      <c r="H187" s="17">
        <v>158</v>
      </c>
      <c r="I187" s="17">
        <v>77</v>
      </c>
      <c r="J187" s="5">
        <v>483</v>
      </c>
      <c r="K187" s="21">
        <v>4633</v>
      </c>
      <c r="M187" s="17">
        <v>77</v>
      </c>
      <c r="N187" s="5">
        <v>483</v>
      </c>
    </row>
    <row r="188" spans="1:14" ht="12.75" hidden="1" customHeight="1" thickBot="1" x14ac:dyDescent="0.25">
      <c r="A188" s="229"/>
      <c r="B188" s="235"/>
      <c r="C188" s="2" t="s">
        <v>18</v>
      </c>
      <c r="D188" s="5">
        <v>636</v>
      </c>
      <c r="E188" s="17">
        <v>504</v>
      </c>
      <c r="F188" s="5">
        <v>2745</v>
      </c>
      <c r="G188" s="5">
        <v>25</v>
      </c>
      <c r="H188" s="17">
        <v>168</v>
      </c>
      <c r="I188" s="17">
        <v>122</v>
      </c>
      <c r="J188" s="5">
        <v>536</v>
      </c>
      <c r="K188" s="21">
        <v>4750</v>
      </c>
      <c r="M188" s="17">
        <v>122</v>
      </c>
      <c r="N188" s="5">
        <v>536</v>
      </c>
    </row>
    <row r="189" spans="1:14" ht="12.75" hidden="1" customHeight="1" thickBot="1" x14ac:dyDescent="0.25">
      <c r="A189" s="229"/>
      <c r="B189" s="235"/>
      <c r="C189" s="2" t="s">
        <v>19</v>
      </c>
      <c r="D189" s="5">
        <v>682</v>
      </c>
      <c r="E189" s="17">
        <v>622</v>
      </c>
      <c r="F189" s="5">
        <v>2782</v>
      </c>
      <c r="G189" s="5">
        <v>26</v>
      </c>
      <c r="H189" s="17">
        <v>229</v>
      </c>
      <c r="I189" s="17">
        <v>160</v>
      </c>
      <c r="J189" s="5">
        <v>567</v>
      </c>
      <c r="K189" s="21">
        <v>5082</v>
      </c>
      <c r="M189" s="17">
        <v>160</v>
      </c>
      <c r="N189" s="5">
        <v>567</v>
      </c>
    </row>
    <row r="190" spans="1:14" ht="12.75" hidden="1" customHeight="1" thickBot="1" x14ac:dyDescent="0.25">
      <c r="A190" s="229"/>
      <c r="B190" s="235"/>
      <c r="C190" s="2" t="s">
        <v>20</v>
      </c>
      <c r="D190" s="5">
        <v>679</v>
      </c>
      <c r="E190" s="17">
        <v>633</v>
      </c>
      <c r="F190" s="5">
        <v>2343</v>
      </c>
      <c r="G190" s="5">
        <v>48</v>
      </c>
      <c r="H190" s="17">
        <v>235</v>
      </c>
      <c r="I190" s="17">
        <v>169</v>
      </c>
      <c r="J190" s="5">
        <v>489</v>
      </c>
      <c r="K190" s="21">
        <v>4602</v>
      </c>
      <c r="M190" s="17">
        <v>169</v>
      </c>
      <c r="N190" s="5">
        <v>489</v>
      </c>
    </row>
    <row r="191" spans="1:14" ht="12.75" hidden="1" customHeight="1" thickBot="1" x14ac:dyDescent="0.25">
      <c r="A191" s="229"/>
      <c r="B191" s="235"/>
      <c r="C191" s="2" t="s">
        <v>21</v>
      </c>
      <c r="D191" s="5">
        <v>782</v>
      </c>
      <c r="E191" s="17">
        <v>697</v>
      </c>
      <c r="F191" s="5">
        <v>2428</v>
      </c>
      <c r="G191" s="5">
        <v>22</v>
      </c>
      <c r="H191" s="17">
        <v>297</v>
      </c>
      <c r="I191" s="17">
        <v>198</v>
      </c>
      <c r="J191" s="5">
        <v>552</v>
      </c>
      <c r="K191" s="21">
        <v>4982</v>
      </c>
      <c r="M191" s="17">
        <v>198</v>
      </c>
      <c r="N191" s="5">
        <v>552</v>
      </c>
    </row>
    <row r="192" spans="1:14" ht="12.75" hidden="1" customHeight="1" thickBot="1" x14ac:dyDescent="0.25">
      <c r="A192" s="229"/>
      <c r="B192" s="235"/>
      <c r="C192" s="2" t="s">
        <v>22</v>
      </c>
      <c r="D192" s="5">
        <v>1084</v>
      </c>
      <c r="E192" s="17">
        <v>985</v>
      </c>
      <c r="F192" s="5">
        <v>3244</v>
      </c>
      <c r="G192" s="5">
        <v>22</v>
      </c>
      <c r="H192" s="17">
        <v>441</v>
      </c>
      <c r="I192" s="17">
        <v>328</v>
      </c>
      <c r="J192" s="5">
        <v>760</v>
      </c>
      <c r="K192" s="21">
        <v>6867</v>
      </c>
      <c r="M192" s="17">
        <v>328</v>
      </c>
      <c r="N192" s="5">
        <v>760</v>
      </c>
    </row>
    <row r="193" spans="1:14" ht="12.75" hidden="1" customHeight="1" thickBot="1" x14ac:dyDescent="0.25">
      <c r="A193" s="229"/>
      <c r="B193" s="235"/>
      <c r="C193" s="2" t="s">
        <v>23</v>
      </c>
      <c r="D193" s="5">
        <v>1416</v>
      </c>
      <c r="E193" s="17">
        <v>1238</v>
      </c>
      <c r="F193" s="5">
        <v>3290</v>
      </c>
      <c r="G193" s="5">
        <v>27</v>
      </c>
      <c r="H193" s="17">
        <v>536</v>
      </c>
      <c r="I193" s="17">
        <v>401</v>
      </c>
      <c r="J193" s="5">
        <v>867</v>
      </c>
      <c r="K193" s="21">
        <v>7781</v>
      </c>
      <c r="M193" s="17">
        <v>401</v>
      </c>
      <c r="N193" s="5">
        <v>867</v>
      </c>
    </row>
    <row r="194" spans="1:14" ht="12.75" hidden="1" customHeight="1" thickBot="1" x14ac:dyDescent="0.25">
      <c r="A194" s="229"/>
      <c r="B194" s="235"/>
      <c r="C194" s="2" t="s">
        <v>24</v>
      </c>
      <c r="D194" s="5">
        <v>1325</v>
      </c>
      <c r="E194" s="17">
        <v>1535</v>
      </c>
      <c r="F194" s="5">
        <v>2422</v>
      </c>
      <c r="G194" s="5">
        <v>23</v>
      </c>
      <c r="H194" s="17">
        <v>636</v>
      </c>
      <c r="I194" s="17">
        <v>461</v>
      </c>
      <c r="J194" s="5">
        <v>725</v>
      </c>
      <c r="K194" s="21">
        <v>7130</v>
      </c>
      <c r="M194" s="17">
        <v>461</v>
      </c>
      <c r="N194" s="5">
        <v>725</v>
      </c>
    </row>
    <row r="195" spans="1:14" ht="12.75" hidden="1" customHeight="1" thickBot="1" x14ac:dyDescent="0.25">
      <c r="A195" s="229"/>
      <c r="B195" s="235"/>
      <c r="C195" s="2" t="s">
        <v>25</v>
      </c>
      <c r="D195" s="5">
        <v>1277</v>
      </c>
      <c r="E195" s="17">
        <v>1755</v>
      </c>
      <c r="F195" s="5">
        <v>2161</v>
      </c>
      <c r="G195" s="5">
        <v>36</v>
      </c>
      <c r="H195" s="17">
        <v>605</v>
      </c>
      <c r="I195" s="17">
        <v>478</v>
      </c>
      <c r="J195" s="5">
        <v>632</v>
      </c>
      <c r="K195" s="21">
        <v>6949</v>
      </c>
      <c r="M195" s="17">
        <v>478</v>
      </c>
      <c r="N195" s="5">
        <v>632</v>
      </c>
    </row>
    <row r="196" spans="1:14" ht="12.75" hidden="1" customHeight="1" thickBot="1" x14ac:dyDescent="0.25">
      <c r="A196" s="229"/>
      <c r="B196" s="235"/>
      <c r="C196" s="2" t="s">
        <v>26</v>
      </c>
      <c r="D196" s="5">
        <v>1289</v>
      </c>
      <c r="E196" s="17">
        <v>1745</v>
      </c>
      <c r="F196" s="5">
        <v>2482</v>
      </c>
      <c r="G196" s="5">
        <v>32</v>
      </c>
      <c r="H196" s="17">
        <v>507</v>
      </c>
      <c r="I196" s="17">
        <v>475</v>
      </c>
      <c r="J196" s="5">
        <v>584</v>
      </c>
      <c r="K196" s="21">
        <v>7115</v>
      </c>
      <c r="M196" s="17">
        <v>475</v>
      </c>
      <c r="N196" s="5">
        <v>584</v>
      </c>
    </row>
    <row r="197" spans="1:14" ht="12.75" hidden="1" customHeight="1" thickBot="1" x14ac:dyDescent="0.25">
      <c r="A197" s="229"/>
      <c r="B197" s="235"/>
      <c r="C197" s="2" t="s">
        <v>27</v>
      </c>
      <c r="D197" s="5">
        <v>1002</v>
      </c>
      <c r="E197" s="17">
        <v>1236</v>
      </c>
      <c r="F197" s="5">
        <v>2172</v>
      </c>
      <c r="G197" s="5">
        <v>24</v>
      </c>
      <c r="H197" s="17">
        <v>299</v>
      </c>
      <c r="I197" s="17">
        <v>346</v>
      </c>
      <c r="J197" s="5">
        <v>509</v>
      </c>
      <c r="K197" s="21">
        <v>5593</v>
      </c>
      <c r="M197" s="17">
        <v>346</v>
      </c>
      <c r="N197" s="5">
        <v>509</v>
      </c>
    </row>
    <row r="198" spans="1:14" ht="12.75" hidden="1" customHeight="1" thickBot="1" x14ac:dyDescent="0.25">
      <c r="A198" s="229"/>
      <c r="B198" s="235"/>
      <c r="C198" s="2" t="s">
        <v>28</v>
      </c>
      <c r="D198" s="5">
        <v>581</v>
      </c>
      <c r="E198" s="17">
        <v>690</v>
      </c>
      <c r="F198" s="5">
        <v>1056</v>
      </c>
      <c r="G198" s="5">
        <v>9</v>
      </c>
      <c r="H198" s="17">
        <v>239</v>
      </c>
      <c r="I198" s="17">
        <v>210</v>
      </c>
      <c r="J198" s="5">
        <v>307</v>
      </c>
      <c r="K198" s="21">
        <v>3092</v>
      </c>
      <c r="M198" s="17">
        <v>210</v>
      </c>
      <c r="N198" s="5">
        <v>307</v>
      </c>
    </row>
    <row r="199" spans="1:14" ht="12.75" hidden="1" customHeight="1" thickBot="1" x14ac:dyDescent="0.25">
      <c r="A199" s="229"/>
      <c r="B199" s="235"/>
      <c r="C199" s="2" t="s">
        <v>29</v>
      </c>
      <c r="D199" s="5">
        <v>154</v>
      </c>
      <c r="E199" s="16"/>
      <c r="F199" s="5">
        <v>208</v>
      </c>
      <c r="G199" s="5">
        <v>1</v>
      </c>
      <c r="H199" s="17">
        <v>371</v>
      </c>
      <c r="I199" s="16"/>
      <c r="J199" s="5">
        <v>61</v>
      </c>
      <c r="K199" s="21">
        <v>795</v>
      </c>
      <c r="M199" s="16"/>
      <c r="N199" s="5">
        <v>61</v>
      </c>
    </row>
    <row r="200" spans="1:14" ht="12.75" hidden="1" customHeight="1" thickBot="1" x14ac:dyDescent="0.25">
      <c r="A200" s="229"/>
      <c r="B200" s="236"/>
      <c r="C200" s="2" t="s">
        <v>10</v>
      </c>
      <c r="D200" s="5">
        <v>12325</v>
      </c>
      <c r="E200" s="17">
        <v>12414</v>
      </c>
      <c r="F200" s="5">
        <v>34269</v>
      </c>
      <c r="G200" s="5">
        <v>340</v>
      </c>
      <c r="H200" s="17">
        <v>5333</v>
      </c>
      <c r="I200" s="17">
        <v>3501</v>
      </c>
      <c r="J200" s="5">
        <v>7768</v>
      </c>
      <c r="K200" s="21">
        <v>76085</v>
      </c>
      <c r="M200" s="17">
        <v>3501</v>
      </c>
      <c r="N200" s="5">
        <v>7768</v>
      </c>
    </row>
    <row r="201" spans="1:14" ht="12.75" hidden="1" customHeight="1" thickBot="1" x14ac:dyDescent="0.25">
      <c r="A201" s="229"/>
      <c r="B201" s="228" t="s">
        <v>34</v>
      </c>
      <c r="C201" s="2" t="s">
        <v>14</v>
      </c>
      <c r="D201" s="4"/>
      <c r="E201" s="16"/>
      <c r="F201" s="5">
        <v>10</v>
      </c>
      <c r="G201" s="4"/>
      <c r="H201" s="17">
        <v>1</v>
      </c>
      <c r="I201" s="16"/>
      <c r="J201" s="5">
        <v>2</v>
      </c>
      <c r="K201" s="21">
        <v>13</v>
      </c>
      <c r="M201" s="16"/>
      <c r="N201" s="5">
        <v>2</v>
      </c>
    </row>
    <row r="202" spans="1:14" ht="12.75" hidden="1" customHeight="1" thickBot="1" x14ac:dyDescent="0.25">
      <c r="A202" s="229"/>
      <c r="B202" s="229"/>
      <c r="C202" s="2" t="s">
        <v>15</v>
      </c>
      <c r="D202" s="5">
        <v>331</v>
      </c>
      <c r="E202" s="16"/>
      <c r="F202" s="5">
        <v>1861</v>
      </c>
      <c r="G202" s="5">
        <v>26</v>
      </c>
      <c r="H202" s="17">
        <v>488</v>
      </c>
      <c r="I202" s="16"/>
      <c r="J202" s="5">
        <v>295</v>
      </c>
      <c r="K202" s="21">
        <v>3004</v>
      </c>
      <c r="M202" s="16"/>
      <c r="N202" s="5">
        <v>295</v>
      </c>
    </row>
    <row r="203" spans="1:14" ht="12.75" hidden="1" customHeight="1" thickBot="1" x14ac:dyDescent="0.25">
      <c r="A203" s="229"/>
      <c r="B203" s="229"/>
      <c r="C203" s="2" t="s">
        <v>16</v>
      </c>
      <c r="D203" s="5">
        <v>526</v>
      </c>
      <c r="E203" s="17">
        <v>386</v>
      </c>
      <c r="F203" s="5">
        <v>2271</v>
      </c>
      <c r="G203" s="5">
        <v>16</v>
      </c>
      <c r="H203" s="17">
        <v>125</v>
      </c>
      <c r="I203" s="17">
        <v>73</v>
      </c>
      <c r="J203" s="5">
        <v>374</v>
      </c>
      <c r="K203" s="21">
        <v>3790</v>
      </c>
      <c r="M203" s="17">
        <v>73</v>
      </c>
      <c r="N203" s="5">
        <v>374</v>
      </c>
    </row>
    <row r="204" spans="1:14" ht="12.75" hidden="1" customHeight="1" thickBot="1" x14ac:dyDescent="0.25">
      <c r="A204" s="229"/>
      <c r="B204" s="229"/>
      <c r="C204" s="2" t="s">
        <v>17</v>
      </c>
      <c r="D204" s="5">
        <v>605</v>
      </c>
      <c r="E204" s="17">
        <v>421</v>
      </c>
      <c r="F204" s="5">
        <v>2647</v>
      </c>
      <c r="G204" s="5">
        <v>13</v>
      </c>
      <c r="H204" s="17">
        <v>168</v>
      </c>
      <c r="I204" s="17">
        <v>116</v>
      </c>
      <c r="J204" s="5">
        <v>509</v>
      </c>
      <c r="K204" s="21">
        <v>4496</v>
      </c>
      <c r="M204" s="17">
        <v>116</v>
      </c>
      <c r="N204" s="5">
        <v>509</v>
      </c>
    </row>
    <row r="205" spans="1:14" ht="12.75" hidden="1" customHeight="1" thickBot="1" x14ac:dyDescent="0.25">
      <c r="A205" s="229"/>
      <c r="B205" s="229"/>
      <c r="C205" s="2" t="s">
        <v>18</v>
      </c>
      <c r="D205" s="5">
        <v>689</v>
      </c>
      <c r="E205" s="17">
        <v>601</v>
      </c>
      <c r="F205" s="5">
        <v>2693</v>
      </c>
      <c r="G205" s="5">
        <v>15</v>
      </c>
      <c r="H205" s="17">
        <v>166</v>
      </c>
      <c r="I205" s="17">
        <v>163</v>
      </c>
      <c r="J205" s="5">
        <v>544</v>
      </c>
      <c r="K205" s="21">
        <v>4919</v>
      </c>
      <c r="M205" s="17">
        <v>163</v>
      </c>
      <c r="N205" s="5">
        <v>544</v>
      </c>
    </row>
    <row r="206" spans="1:14" ht="12.75" hidden="1" customHeight="1" thickBot="1" x14ac:dyDescent="0.25">
      <c r="A206" s="229"/>
      <c r="B206" s="229"/>
      <c r="C206" s="2" t="s">
        <v>19</v>
      </c>
      <c r="D206" s="5">
        <v>721</v>
      </c>
      <c r="E206" s="17">
        <v>669</v>
      </c>
      <c r="F206" s="5">
        <v>2526</v>
      </c>
      <c r="G206" s="5">
        <v>21</v>
      </c>
      <c r="H206" s="17">
        <v>233</v>
      </c>
      <c r="I206" s="17">
        <v>140</v>
      </c>
      <c r="J206" s="5">
        <v>450</v>
      </c>
      <c r="K206" s="21">
        <v>4770</v>
      </c>
      <c r="M206" s="17">
        <v>140</v>
      </c>
      <c r="N206" s="5">
        <v>450</v>
      </c>
    </row>
    <row r="207" spans="1:14" ht="12.75" hidden="1" customHeight="1" thickBot="1" x14ac:dyDescent="0.25">
      <c r="A207" s="229"/>
      <c r="B207" s="229"/>
      <c r="C207" s="2" t="s">
        <v>20</v>
      </c>
      <c r="D207" s="5">
        <v>740</v>
      </c>
      <c r="E207" s="17">
        <v>763</v>
      </c>
      <c r="F207" s="5">
        <v>2286</v>
      </c>
      <c r="G207" s="5">
        <v>21</v>
      </c>
      <c r="H207" s="17">
        <v>227</v>
      </c>
      <c r="I207" s="17">
        <v>144</v>
      </c>
      <c r="J207" s="5">
        <v>512</v>
      </c>
      <c r="K207" s="21">
        <v>4705</v>
      </c>
      <c r="M207" s="17">
        <v>144</v>
      </c>
      <c r="N207" s="5">
        <v>512</v>
      </c>
    </row>
    <row r="208" spans="1:14" ht="12.75" hidden="1" customHeight="1" thickBot="1" x14ac:dyDescent="0.25">
      <c r="A208" s="229"/>
      <c r="B208" s="229"/>
      <c r="C208" s="2" t="s">
        <v>21</v>
      </c>
      <c r="D208" s="5">
        <v>892</v>
      </c>
      <c r="E208" s="17">
        <v>890</v>
      </c>
      <c r="F208" s="5">
        <v>2562</v>
      </c>
      <c r="G208" s="5">
        <v>24</v>
      </c>
      <c r="H208" s="17">
        <v>369</v>
      </c>
      <c r="I208" s="17">
        <v>203</v>
      </c>
      <c r="J208" s="5">
        <v>587</v>
      </c>
      <c r="K208" s="21">
        <v>5536</v>
      </c>
      <c r="M208" s="17">
        <v>203</v>
      </c>
      <c r="N208" s="5">
        <v>587</v>
      </c>
    </row>
    <row r="209" spans="1:14" ht="12.75" hidden="1" customHeight="1" thickBot="1" x14ac:dyDescent="0.25">
      <c r="A209" s="229"/>
      <c r="B209" s="229"/>
      <c r="C209" s="2" t="s">
        <v>22</v>
      </c>
      <c r="D209" s="5">
        <v>1495</v>
      </c>
      <c r="E209" s="17">
        <v>1209</v>
      </c>
      <c r="F209" s="5">
        <v>3459</v>
      </c>
      <c r="G209" s="5">
        <v>13</v>
      </c>
      <c r="H209" s="17">
        <v>519</v>
      </c>
      <c r="I209" s="17">
        <v>367</v>
      </c>
      <c r="J209" s="5">
        <v>834</v>
      </c>
      <c r="K209" s="21">
        <v>7903</v>
      </c>
      <c r="M209" s="17">
        <v>367</v>
      </c>
      <c r="N209" s="5">
        <v>834</v>
      </c>
    </row>
    <row r="210" spans="1:14" ht="12.75" hidden="1" customHeight="1" thickBot="1" x14ac:dyDescent="0.25">
      <c r="A210" s="229"/>
      <c r="B210" s="229"/>
      <c r="C210" s="2" t="s">
        <v>23</v>
      </c>
      <c r="D210" s="5">
        <v>2086</v>
      </c>
      <c r="E210" s="17">
        <v>1851</v>
      </c>
      <c r="F210" s="5">
        <v>3414</v>
      </c>
      <c r="G210" s="5">
        <v>23</v>
      </c>
      <c r="H210" s="17">
        <v>824</v>
      </c>
      <c r="I210" s="17">
        <v>569</v>
      </c>
      <c r="J210" s="5">
        <v>1037</v>
      </c>
      <c r="K210" s="21">
        <v>9808</v>
      </c>
      <c r="M210" s="17">
        <v>569</v>
      </c>
      <c r="N210" s="5">
        <v>1037</v>
      </c>
    </row>
    <row r="211" spans="1:14" ht="12.75" hidden="1" customHeight="1" thickBot="1" x14ac:dyDescent="0.25">
      <c r="A211" s="229"/>
      <c r="B211" s="229"/>
      <c r="C211" s="2" t="s">
        <v>24</v>
      </c>
      <c r="D211" s="5">
        <v>2353</v>
      </c>
      <c r="E211" s="17">
        <v>2542</v>
      </c>
      <c r="F211" s="5">
        <v>3165</v>
      </c>
      <c r="G211" s="5">
        <v>28</v>
      </c>
      <c r="H211" s="17">
        <v>987</v>
      </c>
      <c r="I211" s="17">
        <v>825</v>
      </c>
      <c r="J211" s="5">
        <v>1136</v>
      </c>
      <c r="K211" s="21">
        <v>11039</v>
      </c>
      <c r="M211" s="17">
        <v>825</v>
      </c>
      <c r="N211" s="5">
        <v>1136</v>
      </c>
    </row>
    <row r="212" spans="1:14" ht="12.75" hidden="1" customHeight="1" thickBot="1" x14ac:dyDescent="0.25">
      <c r="A212" s="229"/>
      <c r="B212" s="229"/>
      <c r="C212" s="2" t="s">
        <v>25</v>
      </c>
      <c r="D212" s="5">
        <v>2501</v>
      </c>
      <c r="E212" s="17">
        <v>2860</v>
      </c>
      <c r="F212" s="5">
        <v>2869</v>
      </c>
      <c r="G212" s="5">
        <v>40</v>
      </c>
      <c r="H212" s="17">
        <v>1156</v>
      </c>
      <c r="I212" s="17">
        <v>895</v>
      </c>
      <c r="J212" s="5">
        <v>1081</v>
      </c>
      <c r="K212" s="21">
        <v>11404</v>
      </c>
      <c r="M212" s="17">
        <v>895</v>
      </c>
      <c r="N212" s="5">
        <v>1081</v>
      </c>
    </row>
    <row r="213" spans="1:14" ht="12.75" hidden="1" customHeight="1" thickBot="1" x14ac:dyDescent="0.25">
      <c r="A213" s="229"/>
      <c r="B213" s="229"/>
      <c r="C213" s="2" t="s">
        <v>26</v>
      </c>
      <c r="D213" s="5">
        <v>2384</v>
      </c>
      <c r="E213" s="17">
        <v>2652</v>
      </c>
      <c r="F213" s="5">
        <v>2948</v>
      </c>
      <c r="G213" s="5">
        <v>38</v>
      </c>
      <c r="H213" s="17">
        <v>913</v>
      </c>
      <c r="I213" s="17">
        <v>879</v>
      </c>
      <c r="J213" s="5">
        <v>1018</v>
      </c>
      <c r="K213" s="21">
        <v>10839</v>
      </c>
      <c r="M213" s="17">
        <v>879</v>
      </c>
      <c r="N213" s="5">
        <v>1018</v>
      </c>
    </row>
    <row r="214" spans="1:14" ht="12.75" hidden="1" customHeight="1" thickBot="1" x14ac:dyDescent="0.25">
      <c r="A214" s="229"/>
      <c r="B214" s="229"/>
      <c r="C214" s="2" t="s">
        <v>27</v>
      </c>
      <c r="D214" s="5">
        <v>1826</v>
      </c>
      <c r="E214" s="17">
        <v>2153</v>
      </c>
      <c r="F214" s="5">
        <v>2641</v>
      </c>
      <c r="G214" s="5">
        <v>16</v>
      </c>
      <c r="H214" s="17">
        <v>562</v>
      </c>
      <c r="I214" s="17">
        <v>623</v>
      </c>
      <c r="J214" s="5">
        <v>817</v>
      </c>
      <c r="K214" s="21">
        <v>8639</v>
      </c>
      <c r="M214" s="17">
        <v>623</v>
      </c>
      <c r="N214" s="5">
        <v>817</v>
      </c>
    </row>
    <row r="215" spans="1:14" ht="12.75" hidden="1" customHeight="1" thickBot="1" x14ac:dyDescent="0.25">
      <c r="A215" s="229"/>
      <c r="B215" s="229"/>
      <c r="C215" s="2" t="s">
        <v>28</v>
      </c>
      <c r="D215" s="5">
        <v>984</v>
      </c>
      <c r="E215" s="17">
        <v>1123</v>
      </c>
      <c r="F215" s="5">
        <v>1312</v>
      </c>
      <c r="G215" s="5">
        <v>6</v>
      </c>
      <c r="H215" s="17">
        <v>395</v>
      </c>
      <c r="I215" s="17">
        <v>389</v>
      </c>
      <c r="J215" s="5">
        <v>523</v>
      </c>
      <c r="K215" s="21">
        <v>4733</v>
      </c>
      <c r="M215" s="17">
        <v>389</v>
      </c>
      <c r="N215" s="5">
        <v>523</v>
      </c>
    </row>
    <row r="216" spans="1:14" ht="12.75" hidden="1" customHeight="1" thickBot="1" x14ac:dyDescent="0.25">
      <c r="A216" s="229"/>
      <c r="B216" s="229"/>
      <c r="C216" s="2" t="s">
        <v>29</v>
      </c>
      <c r="D216" s="5">
        <v>326</v>
      </c>
      <c r="E216" s="17">
        <v>1</v>
      </c>
      <c r="F216" s="5">
        <v>405</v>
      </c>
      <c r="G216" s="5">
        <v>2</v>
      </c>
      <c r="H216" s="17">
        <v>865</v>
      </c>
      <c r="I216" s="17">
        <v>2</v>
      </c>
      <c r="J216" s="5">
        <v>163</v>
      </c>
      <c r="K216" s="21">
        <v>1764</v>
      </c>
      <c r="M216" s="17">
        <v>2</v>
      </c>
      <c r="N216" s="5">
        <v>163</v>
      </c>
    </row>
    <row r="217" spans="1:14" ht="12.75" hidden="1" customHeight="1" thickBot="1" x14ac:dyDescent="0.25">
      <c r="A217" s="229"/>
      <c r="B217" s="229"/>
      <c r="C217" s="2" t="s">
        <v>35</v>
      </c>
      <c r="D217" s="5">
        <v>2</v>
      </c>
      <c r="E217" s="16"/>
      <c r="F217" s="5">
        <v>5</v>
      </c>
      <c r="G217" s="4"/>
      <c r="H217" s="17">
        <v>9</v>
      </c>
      <c r="I217" s="16"/>
      <c r="J217" s="5">
        <v>1</v>
      </c>
      <c r="K217" s="21">
        <v>17</v>
      </c>
      <c r="M217" s="16"/>
      <c r="N217" s="5">
        <v>1</v>
      </c>
    </row>
    <row r="218" spans="1:14" ht="12.75" hidden="1" customHeight="1" thickBot="1" x14ac:dyDescent="0.25">
      <c r="A218" s="229"/>
      <c r="B218" s="230"/>
      <c r="C218" s="2" t="s">
        <v>10</v>
      </c>
      <c r="D218" s="5">
        <v>18461</v>
      </c>
      <c r="E218" s="17">
        <v>18121</v>
      </c>
      <c r="F218" s="5">
        <v>37074</v>
      </c>
      <c r="G218" s="5">
        <v>302</v>
      </c>
      <c r="H218" s="17">
        <v>8007</v>
      </c>
      <c r="I218" s="17">
        <v>5388</v>
      </c>
      <c r="J218" s="5">
        <v>9883</v>
      </c>
      <c r="K218" s="21">
        <v>97379</v>
      </c>
      <c r="M218" s="17">
        <v>5388</v>
      </c>
      <c r="N218" s="5">
        <v>9883</v>
      </c>
    </row>
    <row r="219" spans="1:14" ht="12.75" hidden="1" customHeight="1" thickBot="1" x14ac:dyDescent="0.25">
      <c r="A219" s="229"/>
      <c r="B219" s="234" t="s">
        <v>36</v>
      </c>
      <c r="C219" s="2" t="s">
        <v>14</v>
      </c>
      <c r="D219" s="4"/>
      <c r="E219" s="16"/>
      <c r="F219" s="5">
        <v>5</v>
      </c>
      <c r="G219" s="4"/>
      <c r="H219" s="16"/>
      <c r="I219" s="16"/>
      <c r="J219" s="4"/>
      <c r="K219" s="21">
        <v>5</v>
      </c>
      <c r="M219" s="16"/>
      <c r="N219" s="4"/>
    </row>
    <row r="220" spans="1:14" ht="12.75" hidden="1" customHeight="1" thickBot="1" x14ac:dyDescent="0.25">
      <c r="A220" s="229"/>
      <c r="B220" s="235"/>
      <c r="C220" s="2" t="s">
        <v>15</v>
      </c>
      <c r="D220" s="5">
        <v>306</v>
      </c>
      <c r="E220" s="16"/>
      <c r="F220" s="5">
        <v>2052</v>
      </c>
      <c r="G220" s="5">
        <v>10</v>
      </c>
      <c r="H220" s="17">
        <v>667</v>
      </c>
      <c r="I220" s="17">
        <v>2</v>
      </c>
      <c r="J220" s="5">
        <v>283</v>
      </c>
      <c r="K220" s="21">
        <v>3338</v>
      </c>
      <c r="M220" s="17">
        <v>2</v>
      </c>
      <c r="N220" s="5">
        <v>283</v>
      </c>
    </row>
    <row r="221" spans="1:14" ht="12.75" hidden="1" customHeight="1" thickBot="1" x14ac:dyDescent="0.25">
      <c r="A221" s="229"/>
      <c r="B221" s="235"/>
      <c r="C221" s="2" t="s">
        <v>16</v>
      </c>
      <c r="D221" s="5">
        <v>530</v>
      </c>
      <c r="E221" s="17">
        <v>521</v>
      </c>
      <c r="F221" s="5">
        <v>2752</v>
      </c>
      <c r="G221" s="5">
        <v>18</v>
      </c>
      <c r="H221" s="17">
        <v>142</v>
      </c>
      <c r="I221" s="17">
        <v>80</v>
      </c>
      <c r="J221" s="5">
        <v>409</v>
      </c>
      <c r="K221" s="21">
        <v>4505</v>
      </c>
      <c r="M221" s="17">
        <v>80</v>
      </c>
      <c r="N221" s="5">
        <v>409</v>
      </c>
    </row>
    <row r="222" spans="1:14" ht="12.75" hidden="1" customHeight="1" thickBot="1" x14ac:dyDescent="0.25">
      <c r="A222" s="229"/>
      <c r="B222" s="235"/>
      <c r="C222" s="2" t="s">
        <v>17</v>
      </c>
      <c r="D222" s="5">
        <v>752</v>
      </c>
      <c r="E222" s="17">
        <v>730</v>
      </c>
      <c r="F222" s="5">
        <v>2927</v>
      </c>
      <c r="G222" s="5">
        <v>24</v>
      </c>
      <c r="H222" s="17">
        <v>251</v>
      </c>
      <c r="I222" s="17">
        <v>122</v>
      </c>
      <c r="J222" s="5">
        <v>517</v>
      </c>
      <c r="K222" s="21">
        <v>5357</v>
      </c>
      <c r="M222" s="17">
        <v>122</v>
      </c>
      <c r="N222" s="5">
        <v>517</v>
      </c>
    </row>
    <row r="223" spans="1:14" ht="12.75" hidden="1" customHeight="1" thickBot="1" x14ac:dyDescent="0.25">
      <c r="A223" s="229"/>
      <c r="B223" s="235"/>
      <c r="C223" s="2" t="s">
        <v>18</v>
      </c>
      <c r="D223" s="5">
        <v>836</v>
      </c>
      <c r="E223" s="17">
        <v>916</v>
      </c>
      <c r="F223" s="5">
        <v>2639</v>
      </c>
      <c r="G223" s="5">
        <v>31</v>
      </c>
      <c r="H223" s="17">
        <v>291</v>
      </c>
      <c r="I223" s="17">
        <v>191</v>
      </c>
      <c r="J223" s="5">
        <v>564</v>
      </c>
      <c r="K223" s="21">
        <v>5503</v>
      </c>
      <c r="M223" s="17">
        <v>191</v>
      </c>
      <c r="N223" s="5">
        <v>564</v>
      </c>
    </row>
    <row r="224" spans="1:14" ht="12.75" hidden="1" customHeight="1" thickBot="1" x14ac:dyDescent="0.25">
      <c r="A224" s="229"/>
      <c r="B224" s="235"/>
      <c r="C224" s="2" t="s">
        <v>19</v>
      </c>
      <c r="D224" s="5">
        <v>888</v>
      </c>
      <c r="E224" s="17">
        <v>1078</v>
      </c>
      <c r="F224" s="5">
        <v>2610</v>
      </c>
      <c r="G224" s="5">
        <v>14</v>
      </c>
      <c r="H224" s="17">
        <v>369</v>
      </c>
      <c r="I224" s="17">
        <v>246</v>
      </c>
      <c r="J224" s="5">
        <v>619</v>
      </c>
      <c r="K224" s="21">
        <v>5847</v>
      </c>
      <c r="M224" s="17">
        <v>246</v>
      </c>
      <c r="N224" s="5">
        <v>619</v>
      </c>
    </row>
    <row r="225" spans="1:14" ht="12.75" hidden="1" customHeight="1" thickBot="1" x14ac:dyDescent="0.25">
      <c r="A225" s="229"/>
      <c r="B225" s="235"/>
      <c r="C225" s="2" t="s">
        <v>20</v>
      </c>
      <c r="D225" s="5">
        <v>975</v>
      </c>
      <c r="E225" s="17">
        <v>1188</v>
      </c>
      <c r="F225" s="5">
        <v>2609</v>
      </c>
      <c r="G225" s="5">
        <v>23</v>
      </c>
      <c r="H225" s="17">
        <v>355</v>
      </c>
      <c r="I225" s="17">
        <v>253</v>
      </c>
      <c r="J225" s="5">
        <v>644</v>
      </c>
      <c r="K225" s="21">
        <v>6053</v>
      </c>
      <c r="M225" s="17">
        <v>253</v>
      </c>
      <c r="N225" s="5">
        <v>644</v>
      </c>
    </row>
    <row r="226" spans="1:14" ht="12.75" hidden="1" customHeight="1" thickBot="1" x14ac:dyDescent="0.25">
      <c r="A226" s="229"/>
      <c r="B226" s="235"/>
      <c r="C226" s="2" t="s">
        <v>21</v>
      </c>
      <c r="D226" s="5">
        <v>1111</v>
      </c>
      <c r="E226" s="17">
        <v>1264</v>
      </c>
      <c r="F226" s="5">
        <v>2396</v>
      </c>
      <c r="G226" s="5">
        <v>26</v>
      </c>
      <c r="H226" s="17">
        <v>569</v>
      </c>
      <c r="I226" s="17">
        <v>334</v>
      </c>
      <c r="J226" s="5">
        <v>689</v>
      </c>
      <c r="K226" s="21">
        <v>6393</v>
      </c>
      <c r="M226" s="17">
        <v>334</v>
      </c>
      <c r="N226" s="5">
        <v>689</v>
      </c>
    </row>
    <row r="227" spans="1:14" ht="12.75" hidden="1" customHeight="1" thickBot="1" x14ac:dyDescent="0.25">
      <c r="A227" s="229"/>
      <c r="B227" s="235"/>
      <c r="C227" s="2" t="s">
        <v>22</v>
      </c>
      <c r="D227" s="5">
        <v>1661</v>
      </c>
      <c r="E227" s="17">
        <v>1614</v>
      </c>
      <c r="F227" s="5">
        <v>3110</v>
      </c>
      <c r="G227" s="5">
        <v>25</v>
      </c>
      <c r="H227" s="17">
        <v>795</v>
      </c>
      <c r="I227" s="17">
        <v>443</v>
      </c>
      <c r="J227" s="5">
        <v>905</v>
      </c>
      <c r="K227" s="21">
        <v>8567</v>
      </c>
      <c r="M227" s="17">
        <v>443</v>
      </c>
      <c r="N227" s="5">
        <v>905</v>
      </c>
    </row>
    <row r="228" spans="1:14" ht="12.75" hidden="1" customHeight="1" thickBot="1" x14ac:dyDescent="0.25">
      <c r="A228" s="229"/>
      <c r="B228" s="235"/>
      <c r="C228" s="2" t="s">
        <v>23</v>
      </c>
      <c r="D228" s="5">
        <v>2134</v>
      </c>
      <c r="E228" s="17">
        <v>2447</v>
      </c>
      <c r="F228" s="5">
        <v>3012</v>
      </c>
      <c r="G228" s="5">
        <v>21</v>
      </c>
      <c r="H228" s="17">
        <v>1192</v>
      </c>
      <c r="I228" s="17">
        <v>704</v>
      </c>
      <c r="J228" s="5">
        <v>983</v>
      </c>
      <c r="K228" s="21">
        <v>10497</v>
      </c>
      <c r="M228" s="17">
        <v>704</v>
      </c>
      <c r="N228" s="5">
        <v>983</v>
      </c>
    </row>
    <row r="229" spans="1:14" ht="12.75" hidden="1" customHeight="1" thickBot="1" x14ac:dyDescent="0.25">
      <c r="A229" s="229"/>
      <c r="B229" s="235"/>
      <c r="C229" s="2" t="s">
        <v>24</v>
      </c>
      <c r="D229" s="5">
        <v>2643</v>
      </c>
      <c r="E229" s="17">
        <v>3039</v>
      </c>
      <c r="F229" s="5">
        <v>2792</v>
      </c>
      <c r="G229" s="5">
        <v>61</v>
      </c>
      <c r="H229" s="17">
        <v>1579</v>
      </c>
      <c r="I229" s="17">
        <v>929</v>
      </c>
      <c r="J229" s="5">
        <v>1084</v>
      </c>
      <c r="K229" s="21">
        <v>12144</v>
      </c>
      <c r="M229" s="17">
        <v>929</v>
      </c>
      <c r="N229" s="5">
        <v>1084</v>
      </c>
    </row>
    <row r="230" spans="1:14" ht="12.75" hidden="1" customHeight="1" thickBot="1" x14ac:dyDescent="0.25">
      <c r="A230" s="229"/>
      <c r="B230" s="235"/>
      <c r="C230" s="2" t="s">
        <v>25</v>
      </c>
      <c r="D230" s="5">
        <v>2764</v>
      </c>
      <c r="E230" s="17">
        <v>3480</v>
      </c>
      <c r="F230" s="5">
        <v>2552</v>
      </c>
      <c r="G230" s="5">
        <v>50</v>
      </c>
      <c r="H230" s="17">
        <v>1602</v>
      </c>
      <c r="I230" s="17">
        <v>1064</v>
      </c>
      <c r="J230" s="5">
        <v>1090</v>
      </c>
      <c r="K230" s="21">
        <v>12605</v>
      </c>
      <c r="M230" s="17">
        <v>1064</v>
      </c>
      <c r="N230" s="5">
        <v>1090</v>
      </c>
    </row>
    <row r="231" spans="1:14" ht="12.75" hidden="1" customHeight="1" thickBot="1" x14ac:dyDescent="0.25">
      <c r="A231" s="229"/>
      <c r="B231" s="235"/>
      <c r="C231" s="2" t="s">
        <v>26</v>
      </c>
      <c r="D231" s="5">
        <v>2629</v>
      </c>
      <c r="E231" s="17">
        <v>3628</v>
      </c>
      <c r="F231" s="5">
        <v>2900</v>
      </c>
      <c r="G231" s="5">
        <v>30</v>
      </c>
      <c r="H231" s="17">
        <v>1204</v>
      </c>
      <c r="I231" s="17">
        <v>1119</v>
      </c>
      <c r="J231" s="5">
        <v>1093</v>
      </c>
      <c r="K231" s="21">
        <v>12606</v>
      </c>
      <c r="M231" s="17">
        <v>1119</v>
      </c>
      <c r="N231" s="5">
        <v>1093</v>
      </c>
    </row>
    <row r="232" spans="1:14" ht="12.75" hidden="1" customHeight="1" thickBot="1" x14ac:dyDescent="0.25">
      <c r="A232" s="229"/>
      <c r="B232" s="235"/>
      <c r="C232" s="2" t="s">
        <v>27</v>
      </c>
      <c r="D232" s="5">
        <v>1998</v>
      </c>
      <c r="E232" s="17">
        <v>2492</v>
      </c>
      <c r="F232" s="5">
        <v>2713</v>
      </c>
      <c r="G232" s="5">
        <v>21</v>
      </c>
      <c r="H232" s="17">
        <v>682</v>
      </c>
      <c r="I232" s="17">
        <v>816</v>
      </c>
      <c r="J232" s="5">
        <v>847</v>
      </c>
      <c r="K232" s="21">
        <v>9572</v>
      </c>
      <c r="M232" s="17">
        <v>816</v>
      </c>
      <c r="N232" s="5">
        <v>847</v>
      </c>
    </row>
    <row r="233" spans="1:14" ht="12.75" hidden="1" customHeight="1" thickBot="1" x14ac:dyDescent="0.25">
      <c r="A233" s="229"/>
      <c r="B233" s="235"/>
      <c r="C233" s="2" t="s">
        <v>28</v>
      </c>
      <c r="D233" s="5">
        <v>1054</v>
      </c>
      <c r="E233" s="17">
        <v>1499</v>
      </c>
      <c r="F233" s="5">
        <v>1258</v>
      </c>
      <c r="G233" s="5">
        <v>3</v>
      </c>
      <c r="H233" s="17">
        <v>444</v>
      </c>
      <c r="I233" s="17">
        <v>442</v>
      </c>
      <c r="J233" s="5">
        <v>465</v>
      </c>
      <c r="K233" s="21">
        <v>5165</v>
      </c>
      <c r="M233" s="17">
        <v>442</v>
      </c>
      <c r="N233" s="5">
        <v>465</v>
      </c>
    </row>
    <row r="234" spans="1:14" ht="12.75" hidden="1" customHeight="1" thickBot="1" x14ac:dyDescent="0.25">
      <c r="A234" s="229"/>
      <c r="B234" s="235"/>
      <c r="C234" s="2" t="s">
        <v>29</v>
      </c>
      <c r="D234" s="5">
        <v>319</v>
      </c>
      <c r="E234" s="16"/>
      <c r="F234" s="5">
        <v>399</v>
      </c>
      <c r="G234" s="4"/>
      <c r="H234" s="17">
        <v>841</v>
      </c>
      <c r="I234" s="17">
        <v>1</v>
      </c>
      <c r="J234" s="5">
        <v>156</v>
      </c>
      <c r="K234" s="21">
        <v>1716</v>
      </c>
      <c r="M234" s="17">
        <v>1</v>
      </c>
      <c r="N234" s="5">
        <v>156</v>
      </c>
    </row>
    <row r="235" spans="1:14" ht="12.75" hidden="1" customHeight="1" thickBot="1" x14ac:dyDescent="0.25">
      <c r="A235" s="229"/>
      <c r="B235" s="235"/>
      <c r="C235" s="2" t="s">
        <v>35</v>
      </c>
      <c r="D235" s="5">
        <v>14</v>
      </c>
      <c r="E235" s="16"/>
      <c r="F235" s="5">
        <v>10</v>
      </c>
      <c r="G235" s="4"/>
      <c r="H235" s="17">
        <v>31</v>
      </c>
      <c r="I235" s="16"/>
      <c r="J235" s="5">
        <v>2</v>
      </c>
      <c r="K235" s="21">
        <v>57</v>
      </c>
      <c r="M235" s="16"/>
      <c r="N235" s="5">
        <v>2</v>
      </c>
    </row>
    <row r="236" spans="1:14" ht="12.75" hidden="1" customHeight="1" thickBot="1" x14ac:dyDescent="0.25">
      <c r="A236" s="229"/>
      <c r="B236" s="236"/>
      <c r="C236" s="2" t="s">
        <v>10</v>
      </c>
      <c r="D236" s="5">
        <v>20614</v>
      </c>
      <c r="E236" s="17">
        <v>23896</v>
      </c>
      <c r="F236" s="5">
        <v>36736</v>
      </c>
      <c r="G236" s="5">
        <v>357</v>
      </c>
      <c r="H236" s="17">
        <v>11014</v>
      </c>
      <c r="I236" s="17">
        <v>6746</v>
      </c>
      <c r="J236" s="5">
        <v>10350</v>
      </c>
      <c r="K236" s="21">
        <v>109930</v>
      </c>
      <c r="M236" s="17">
        <v>6746</v>
      </c>
      <c r="N236" s="5">
        <v>10350</v>
      </c>
    </row>
    <row r="237" spans="1:14" ht="12.75" hidden="1" customHeight="1" thickBot="1" x14ac:dyDescent="0.25">
      <c r="A237" s="229"/>
      <c r="B237" s="228" t="s">
        <v>37</v>
      </c>
      <c r="C237" s="2" t="s">
        <v>14</v>
      </c>
      <c r="D237" s="4"/>
      <c r="E237" s="16"/>
      <c r="F237" s="5">
        <v>6</v>
      </c>
      <c r="G237" s="4"/>
      <c r="H237" s="16"/>
      <c r="I237" s="16"/>
      <c r="J237" s="4"/>
      <c r="K237" s="21">
        <v>6</v>
      </c>
      <c r="M237" s="16"/>
      <c r="N237" s="4"/>
    </row>
    <row r="238" spans="1:14" ht="12.75" hidden="1" customHeight="1" thickBot="1" x14ac:dyDescent="0.25">
      <c r="A238" s="229"/>
      <c r="B238" s="229"/>
      <c r="C238" s="2" t="s">
        <v>15</v>
      </c>
      <c r="D238" s="5">
        <v>327</v>
      </c>
      <c r="E238" s="16"/>
      <c r="F238" s="5">
        <v>2606</v>
      </c>
      <c r="G238" s="5">
        <v>16</v>
      </c>
      <c r="H238" s="17">
        <v>671</v>
      </c>
      <c r="I238" s="17">
        <v>5</v>
      </c>
      <c r="J238" s="5">
        <v>418</v>
      </c>
      <c r="K238" s="21">
        <v>4050</v>
      </c>
      <c r="M238" s="17">
        <v>5</v>
      </c>
      <c r="N238" s="5">
        <v>418</v>
      </c>
    </row>
    <row r="239" spans="1:14" ht="12.75" hidden="1" customHeight="1" thickBot="1" x14ac:dyDescent="0.25">
      <c r="A239" s="229"/>
      <c r="B239" s="229"/>
      <c r="C239" s="2" t="s">
        <v>16</v>
      </c>
      <c r="D239" s="5">
        <v>673</v>
      </c>
      <c r="E239" s="17">
        <v>474</v>
      </c>
      <c r="F239" s="5">
        <v>3238</v>
      </c>
      <c r="G239" s="5">
        <v>21</v>
      </c>
      <c r="H239" s="17">
        <v>214</v>
      </c>
      <c r="I239" s="17">
        <v>93</v>
      </c>
      <c r="J239" s="5">
        <v>611</v>
      </c>
      <c r="K239" s="21">
        <v>5355</v>
      </c>
      <c r="M239" s="17">
        <v>93</v>
      </c>
      <c r="N239" s="5">
        <v>611</v>
      </c>
    </row>
    <row r="240" spans="1:14" ht="12.75" hidden="1" customHeight="1" thickBot="1" x14ac:dyDescent="0.25">
      <c r="A240" s="229"/>
      <c r="B240" s="229"/>
      <c r="C240" s="2" t="s">
        <v>17</v>
      </c>
      <c r="D240" s="5">
        <v>932</v>
      </c>
      <c r="E240" s="17">
        <v>718</v>
      </c>
      <c r="F240" s="5">
        <v>3875</v>
      </c>
      <c r="G240" s="5">
        <v>25</v>
      </c>
      <c r="H240" s="17">
        <v>237</v>
      </c>
      <c r="I240" s="17">
        <v>151</v>
      </c>
      <c r="J240" s="5">
        <v>764</v>
      </c>
      <c r="K240" s="21">
        <v>6712</v>
      </c>
      <c r="M240" s="17">
        <v>151</v>
      </c>
      <c r="N240" s="5">
        <v>764</v>
      </c>
    </row>
    <row r="241" spans="1:14" ht="12.75" hidden="1" customHeight="1" thickBot="1" x14ac:dyDescent="0.25">
      <c r="A241" s="229"/>
      <c r="B241" s="229"/>
      <c r="C241" s="2" t="s">
        <v>18</v>
      </c>
      <c r="D241" s="5">
        <v>1048</v>
      </c>
      <c r="E241" s="17">
        <v>814</v>
      </c>
      <c r="F241" s="5">
        <v>4259</v>
      </c>
      <c r="G241" s="5">
        <v>15</v>
      </c>
      <c r="H241" s="17">
        <v>271</v>
      </c>
      <c r="I241" s="17">
        <v>191</v>
      </c>
      <c r="J241" s="5">
        <v>998</v>
      </c>
      <c r="K241" s="21">
        <v>7608</v>
      </c>
      <c r="M241" s="17">
        <v>191</v>
      </c>
      <c r="N241" s="5">
        <v>998</v>
      </c>
    </row>
    <row r="242" spans="1:14" ht="12.75" hidden="1" customHeight="1" thickBot="1" x14ac:dyDescent="0.25">
      <c r="A242" s="229"/>
      <c r="B242" s="229"/>
      <c r="C242" s="2" t="s">
        <v>19</v>
      </c>
      <c r="D242" s="5">
        <v>1024</v>
      </c>
      <c r="E242" s="17">
        <v>901</v>
      </c>
      <c r="F242" s="5">
        <v>4014</v>
      </c>
      <c r="G242" s="5">
        <v>25</v>
      </c>
      <c r="H242" s="17">
        <v>276</v>
      </c>
      <c r="I242" s="17">
        <v>244</v>
      </c>
      <c r="J242" s="5">
        <v>901</v>
      </c>
      <c r="K242" s="21">
        <v>7393</v>
      </c>
      <c r="M242" s="17">
        <v>244</v>
      </c>
      <c r="N242" s="5">
        <v>901</v>
      </c>
    </row>
    <row r="243" spans="1:14" ht="12.75" hidden="1" customHeight="1" thickBot="1" x14ac:dyDescent="0.25">
      <c r="A243" s="229"/>
      <c r="B243" s="229"/>
      <c r="C243" s="2" t="s">
        <v>20</v>
      </c>
      <c r="D243" s="5">
        <v>1012</v>
      </c>
      <c r="E243" s="17">
        <v>819</v>
      </c>
      <c r="F243" s="5">
        <v>3785</v>
      </c>
      <c r="G243" s="5">
        <v>16</v>
      </c>
      <c r="H243" s="17">
        <v>299</v>
      </c>
      <c r="I243" s="17">
        <v>235</v>
      </c>
      <c r="J243" s="5">
        <v>888</v>
      </c>
      <c r="K243" s="21">
        <v>7063</v>
      </c>
      <c r="M243" s="17">
        <v>235</v>
      </c>
      <c r="N243" s="5">
        <v>888</v>
      </c>
    </row>
    <row r="244" spans="1:14" ht="12.75" hidden="1" customHeight="1" thickBot="1" x14ac:dyDescent="0.25">
      <c r="A244" s="229"/>
      <c r="B244" s="229"/>
      <c r="C244" s="2" t="s">
        <v>21</v>
      </c>
      <c r="D244" s="5">
        <v>959</v>
      </c>
      <c r="E244" s="17">
        <v>913</v>
      </c>
      <c r="F244" s="5">
        <v>3312</v>
      </c>
      <c r="G244" s="5">
        <v>19</v>
      </c>
      <c r="H244" s="17">
        <v>300</v>
      </c>
      <c r="I244" s="17">
        <v>209</v>
      </c>
      <c r="J244" s="5">
        <v>723</v>
      </c>
      <c r="K244" s="21">
        <v>6437</v>
      </c>
      <c r="M244" s="17">
        <v>209</v>
      </c>
      <c r="N244" s="5">
        <v>723</v>
      </c>
    </row>
    <row r="245" spans="1:14" ht="12.75" hidden="1" customHeight="1" thickBot="1" x14ac:dyDescent="0.25">
      <c r="A245" s="229"/>
      <c r="B245" s="229"/>
      <c r="C245" s="2" t="s">
        <v>22</v>
      </c>
      <c r="D245" s="5">
        <v>1056</v>
      </c>
      <c r="E245" s="17">
        <v>950</v>
      </c>
      <c r="F245" s="5">
        <v>3253</v>
      </c>
      <c r="G245" s="5">
        <v>28</v>
      </c>
      <c r="H245" s="17">
        <v>365</v>
      </c>
      <c r="I245" s="17">
        <v>274</v>
      </c>
      <c r="J245" s="5">
        <v>735</v>
      </c>
      <c r="K245" s="21">
        <v>6668</v>
      </c>
      <c r="M245" s="17">
        <v>274</v>
      </c>
      <c r="N245" s="5">
        <v>735</v>
      </c>
    </row>
    <row r="246" spans="1:14" ht="12.75" hidden="1" customHeight="1" thickBot="1" x14ac:dyDescent="0.25">
      <c r="A246" s="229"/>
      <c r="B246" s="229"/>
      <c r="C246" s="2" t="s">
        <v>23</v>
      </c>
      <c r="D246" s="5">
        <v>1171</v>
      </c>
      <c r="E246" s="17">
        <v>1246</v>
      </c>
      <c r="F246" s="5">
        <v>3284</v>
      </c>
      <c r="G246" s="5">
        <v>41</v>
      </c>
      <c r="H246" s="17">
        <v>449</v>
      </c>
      <c r="I246" s="17">
        <v>310</v>
      </c>
      <c r="J246" s="5">
        <v>742</v>
      </c>
      <c r="K246" s="21">
        <v>7250</v>
      </c>
      <c r="M246" s="17">
        <v>310</v>
      </c>
      <c r="N246" s="5">
        <v>742</v>
      </c>
    </row>
    <row r="247" spans="1:14" ht="12.75" hidden="1" customHeight="1" thickBot="1" x14ac:dyDescent="0.25">
      <c r="A247" s="229"/>
      <c r="B247" s="229"/>
      <c r="C247" s="2" t="s">
        <v>24</v>
      </c>
      <c r="D247" s="5">
        <v>1254</v>
      </c>
      <c r="E247" s="17">
        <v>1414</v>
      </c>
      <c r="F247" s="5">
        <v>2601</v>
      </c>
      <c r="G247" s="5">
        <v>33</v>
      </c>
      <c r="H247" s="17">
        <v>513</v>
      </c>
      <c r="I247" s="17">
        <v>400</v>
      </c>
      <c r="J247" s="5">
        <v>707</v>
      </c>
      <c r="K247" s="21">
        <v>6927</v>
      </c>
      <c r="M247" s="17">
        <v>400</v>
      </c>
      <c r="N247" s="5">
        <v>707</v>
      </c>
    </row>
    <row r="248" spans="1:14" ht="12.75" hidden="1" customHeight="1" thickBot="1" x14ac:dyDescent="0.25">
      <c r="A248" s="229"/>
      <c r="B248" s="229"/>
      <c r="C248" s="2" t="s">
        <v>25</v>
      </c>
      <c r="D248" s="5">
        <v>1131</v>
      </c>
      <c r="E248" s="17">
        <v>1550</v>
      </c>
      <c r="F248" s="5">
        <v>2502</v>
      </c>
      <c r="G248" s="5">
        <v>26</v>
      </c>
      <c r="H248" s="17">
        <v>490</v>
      </c>
      <c r="I248" s="17">
        <v>316</v>
      </c>
      <c r="J248" s="5">
        <v>594</v>
      </c>
      <c r="K248" s="21">
        <v>6616</v>
      </c>
      <c r="M248" s="17">
        <v>316</v>
      </c>
      <c r="N248" s="5">
        <v>594</v>
      </c>
    </row>
    <row r="249" spans="1:14" ht="12.75" hidden="1" customHeight="1" thickBot="1" x14ac:dyDescent="0.25">
      <c r="A249" s="229"/>
      <c r="B249" s="229"/>
      <c r="C249" s="2" t="s">
        <v>26</v>
      </c>
      <c r="D249" s="5">
        <v>956</v>
      </c>
      <c r="E249" s="17">
        <v>1530</v>
      </c>
      <c r="F249" s="5">
        <v>2536</v>
      </c>
      <c r="G249" s="5">
        <v>51</v>
      </c>
      <c r="H249" s="17">
        <v>437</v>
      </c>
      <c r="I249" s="17">
        <v>282</v>
      </c>
      <c r="J249" s="5">
        <v>519</v>
      </c>
      <c r="K249" s="21">
        <v>6312</v>
      </c>
      <c r="M249" s="17">
        <v>282</v>
      </c>
      <c r="N249" s="5">
        <v>519</v>
      </c>
    </row>
    <row r="250" spans="1:14" ht="12.75" hidden="1" customHeight="1" thickBot="1" x14ac:dyDescent="0.25">
      <c r="A250" s="229"/>
      <c r="B250" s="229"/>
      <c r="C250" s="2" t="s">
        <v>27</v>
      </c>
      <c r="D250" s="5">
        <v>764</v>
      </c>
      <c r="E250" s="17">
        <v>1195</v>
      </c>
      <c r="F250" s="5">
        <v>2094</v>
      </c>
      <c r="G250" s="5">
        <v>18</v>
      </c>
      <c r="H250" s="17">
        <v>324</v>
      </c>
      <c r="I250" s="17">
        <v>291</v>
      </c>
      <c r="J250" s="5">
        <v>493</v>
      </c>
      <c r="K250" s="21">
        <v>5182</v>
      </c>
      <c r="M250" s="17">
        <v>291</v>
      </c>
      <c r="N250" s="5">
        <v>493</v>
      </c>
    </row>
    <row r="251" spans="1:14" ht="12.75" hidden="1" customHeight="1" thickBot="1" x14ac:dyDescent="0.25">
      <c r="A251" s="229"/>
      <c r="B251" s="229"/>
      <c r="C251" s="2" t="s">
        <v>28</v>
      </c>
      <c r="D251" s="5">
        <v>436</v>
      </c>
      <c r="E251" s="17">
        <v>638</v>
      </c>
      <c r="F251" s="5">
        <v>974</v>
      </c>
      <c r="G251" s="5">
        <v>15</v>
      </c>
      <c r="H251" s="17">
        <v>194</v>
      </c>
      <c r="I251" s="17">
        <v>157</v>
      </c>
      <c r="J251" s="5">
        <v>280</v>
      </c>
      <c r="K251" s="21">
        <v>2695</v>
      </c>
      <c r="M251" s="17">
        <v>157</v>
      </c>
      <c r="N251" s="5">
        <v>280</v>
      </c>
    </row>
    <row r="252" spans="1:14" ht="12.75" hidden="1" customHeight="1" thickBot="1" x14ac:dyDescent="0.25">
      <c r="A252" s="229"/>
      <c r="B252" s="229"/>
      <c r="C252" s="2" t="s">
        <v>29</v>
      </c>
      <c r="D252" s="5">
        <v>103</v>
      </c>
      <c r="E252" s="17">
        <v>1</v>
      </c>
      <c r="F252" s="5">
        <v>211</v>
      </c>
      <c r="G252" s="4"/>
      <c r="H252" s="17">
        <v>294</v>
      </c>
      <c r="I252" s="17">
        <v>1</v>
      </c>
      <c r="J252" s="5">
        <v>73</v>
      </c>
      <c r="K252" s="21">
        <v>684</v>
      </c>
      <c r="M252" s="17">
        <v>1</v>
      </c>
      <c r="N252" s="5">
        <v>73</v>
      </c>
    </row>
    <row r="253" spans="1:14" ht="12.75" hidden="1" customHeight="1" thickBot="1" x14ac:dyDescent="0.25">
      <c r="A253" s="229"/>
      <c r="B253" s="229"/>
      <c r="C253" s="2" t="s">
        <v>30</v>
      </c>
      <c r="D253" s="4"/>
      <c r="E253" s="16"/>
      <c r="F253" s="5">
        <v>1</v>
      </c>
      <c r="G253" s="4"/>
      <c r="H253" s="16"/>
      <c r="I253" s="16"/>
      <c r="J253" s="4"/>
      <c r="K253" s="21">
        <v>1</v>
      </c>
      <c r="M253" s="16"/>
      <c r="N253" s="4"/>
    </row>
    <row r="254" spans="1:14" ht="12.75" hidden="1" customHeight="1" thickBot="1" x14ac:dyDescent="0.25">
      <c r="A254" s="229"/>
      <c r="B254" s="230"/>
      <c r="C254" s="2" t="s">
        <v>10</v>
      </c>
      <c r="D254" s="5">
        <v>12846</v>
      </c>
      <c r="E254" s="17">
        <v>13163</v>
      </c>
      <c r="F254" s="5">
        <v>42551</v>
      </c>
      <c r="G254" s="5">
        <v>349</v>
      </c>
      <c r="H254" s="17">
        <v>5334</v>
      </c>
      <c r="I254" s="17">
        <v>3159</v>
      </c>
      <c r="J254" s="5">
        <v>9446</v>
      </c>
      <c r="K254" s="21">
        <v>86959</v>
      </c>
      <c r="M254" s="17">
        <v>3159</v>
      </c>
      <c r="N254" s="5">
        <v>9446</v>
      </c>
    </row>
    <row r="255" spans="1:14" ht="12.75" hidden="1" customHeight="1" thickBot="1" x14ac:dyDescent="0.25">
      <c r="A255" s="229"/>
      <c r="B255" s="228" t="s">
        <v>10</v>
      </c>
      <c r="C255" s="2" t="s">
        <v>13</v>
      </c>
      <c r="D255" s="4"/>
      <c r="E255" s="16"/>
      <c r="F255" s="5">
        <v>2</v>
      </c>
      <c r="G255" s="4"/>
      <c r="H255" s="16"/>
      <c r="I255" s="16"/>
      <c r="J255" s="4"/>
      <c r="K255" s="21">
        <v>2</v>
      </c>
      <c r="M255" s="16"/>
      <c r="N255" s="4"/>
    </row>
    <row r="256" spans="1:14" ht="12.75" hidden="1" customHeight="1" thickBot="1" x14ac:dyDescent="0.25">
      <c r="A256" s="229"/>
      <c r="B256" s="229"/>
      <c r="C256" s="2" t="s">
        <v>14</v>
      </c>
      <c r="D256" s="4"/>
      <c r="E256" s="16"/>
      <c r="F256" s="5">
        <v>52</v>
      </c>
      <c r="G256" s="4"/>
      <c r="H256" s="17">
        <v>6</v>
      </c>
      <c r="I256" s="16"/>
      <c r="J256" s="5">
        <v>10</v>
      </c>
      <c r="K256" s="21">
        <v>68</v>
      </c>
      <c r="M256" s="16"/>
      <c r="N256" s="5">
        <v>10</v>
      </c>
    </row>
    <row r="257" spans="1:14" ht="12.75" hidden="1" customHeight="1" thickBot="1" x14ac:dyDescent="0.25">
      <c r="A257" s="229"/>
      <c r="B257" s="229"/>
      <c r="C257" s="2" t="s">
        <v>15</v>
      </c>
      <c r="D257" s="5">
        <v>2203</v>
      </c>
      <c r="E257" s="17">
        <v>2</v>
      </c>
      <c r="F257" s="5">
        <v>14101</v>
      </c>
      <c r="G257" s="5">
        <v>113</v>
      </c>
      <c r="H257" s="17">
        <v>3608</v>
      </c>
      <c r="I257" s="17">
        <v>9</v>
      </c>
      <c r="J257" s="5">
        <v>2188</v>
      </c>
      <c r="K257" s="21">
        <v>22286</v>
      </c>
      <c r="M257" s="17">
        <v>9</v>
      </c>
      <c r="N257" s="5">
        <v>2188</v>
      </c>
    </row>
    <row r="258" spans="1:14" ht="12.75" hidden="1" customHeight="1" thickBot="1" x14ac:dyDescent="0.25">
      <c r="A258" s="229"/>
      <c r="B258" s="229"/>
      <c r="C258" s="2" t="s">
        <v>16</v>
      </c>
      <c r="D258" s="5">
        <v>3599</v>
      </c>
      <c r="E258" s="17">
        <v>2533</v>
      </c>
      <c r="F258" s="5">
        <v>17539</v>
      </c>
      <c r="G258" s="5">
        <v>114</v>
      </c>
      <c r="H258" s="17">
        <v>993</v>
      </c>
      <c r="I258" s="17">
        <v>520</v>
      </c>
      <c r="J258" s="5">
        <v>2853</v>
      </c>
      <c r="K258" s="21">
        <v>28451</v>
      </c>
      <c r="M258" s="17">
        <v>520</v>
      </c>
      <c r="N258" s="5">
        <v>2853</v>
      </c>
    </row>
    <row r="259" spans="1:14" ht="12.75" hidden="1" customHeight="1" thickBot="1" x14ac:dyDescent="0.25">
      <c r="A259" s="229"/>
      <c r="B259" s="229"/>
      <c r="C259" s="2" t="s">
        <v>17</v>
      </c>
      <c r="D259" s="5">
        <v>4636</v>
      </c>
      <c r="E259" s="17">
        <v>3442</v>
      </c>
      <c r="F259" s="5">
        <v>20630</v>
      </c>
      <c r="G259" s="5">
        <v>130</v>
      </c>
      <c r="H259" s="17">
        <v>1186</v>
      </c>
      <c r="I259" s="17">
        <v>747</v>
      </c>
      <c r="J259" s="5">
        <v>3721</v>
      </c>
      <c r="K259" s="21">
        <v>34650</v>
      </c>
      <c r="M259" s="17">
        <v>747</v>
      </c>
      <c r="N259" s="5">
        <v>3721</v>
      </c>
    </row>
    <row r="260" spans="1:14" ht="12.75" hidden="1" customHeight="1" thickBot="1" x14ac:dyDescent="0.25">
      <c r="A260" s="229"/>
      <c r="B260" s="229"/>
      <c r="C260" s="2" t="s">
        <v>18</v>
      </c>
      <c r="D260" s="5">
        <v>5119</v>
      </c>
      <c r="E260" s="17">
        <v>4160</v>
      </c>
      <c r="F260" s="5">
        <v>20289</v>
      </c>
      <c r="G260" s="5">
        <v>150</v>
      </c>
      <c r="H260" s="17">
        <v>1349</v>
      </c>
      <c r="I260" s="17">
        <v>1069</v>
      </c>
      <c r="J260" s="5">
        <v>4147</v>
      </c>
      <c r="K260" s="21">
        <v>36427</v>
      </c>
      <c r="M260" s="17">
        <v>1069</v>
      </c>
      <c r="N260" s="5">
        <v>4147</v>
      </c>
    </row>
    <row r="261" spans="1:14" ht="12.75" hidden="1" customHeight="1" thickBot="1" x14ac:dyDescent="0.25">
      <c r="A261" s="229"/>
      <c r="B261" s="229"/>
      <c r="C261" s="2" t="s">
        <v>19</v>
      </c>
      <c r="D261" s="5">
        <v>5080</v>
      </c>
      <c r="E261" s="17">
        <v>4730</v>
      </c>
      <c r="F261" s="5">
        <v>19293</v>
      </c>
      <c r="G261" s="5">
        <v>134</v>
      </c>
      <c r="H261" s="17">
        <v>1537</v>
      </c>
      <c r="I261" s="17">
        <v>1179</v>
      </c>
      <c r="J261" s="5">
        <v>4007</v>
      </c>
      <c r="K261" s="21">
        <v>36039</v>
      </c>
      <c r="M261" s="17">
        <v>1179</v>
      </c>
      <c r="N261" s="5">
        <v>4007</v>
      </c>
    </row>
    <row r="262" spans="1:14" ht="12.75" hidden="1" customHeight="1" thickBot="1" x14ac:dyDescent="0.25">
      <c r="A262" s="229"/>
      <c r="B262" s="229"/>
      <c r="C262" s="2" t="s">
        <v>20</v>
      </c>
      <c r="D262" s="5">
        <v>5146</v>
      </c>
      <c r="E262" s="17">
        <v>4990</v>
      </c>
      <c r="F262" s="5">
        <v>18151</v>
      </c>
      <c r="G262" s="5">
        <v>191</v>
      </c>
      <c r="H262" s="17">
        <v>1672</v>
      </c>
      <c r="I262" s="17">
        <v>1245</v>
      </c>
      <c r="J262" s="5">
        <v>3984</v>
      </c>
      <c r="K262" s="21">
        <v>35446</v>
      </c>
      <c r="M262" s="17">
        <v>1245</v>
      </c>
      <c r="N262" s="5">
        <v>3984</v>
      </c>
    </row>
    <row r="263" spans="1:14" ht="12.75" hidden="1" customHeight="1" thickBot="1" x14ac:dyDescent="0.25">
      <c r="A263" s="229"/>
      <c r="B263" s="229"/>
      <c r="C263" s="2" t="s">
        <v>21</v>
      </c>
      <c r="D263" s="5">
        <v>5677</v>
      </c>
      <c r="E263" s="17">
        <v>5515</v>
      </c>
      <c r="F263" s="5">
        <v>17318</v>
      </c>
      <c r="G263" s="5">
        <v>151</v>
      </c>
      <c r="H263" s="17">
        <v>2190</v>
      </c>
      <c r="I263" s="17">
        <v>1413</v>
      </c>
      <c r="J263" s="5">
        <v>3970</v>
      </c>
      <c r="K263" s="21">
        <v>36270</v>
      </c>
      <c r="M263" s="17">
        <v>1413</v>
      </c>
      <c r="N263" s="5">
        <v>3970</v>
      </c>
    </row>
    <row r="264" spans="1:14" ht="12.75" hidden="1" customHeight="1" thickBot="1" x14ac:dyDescent="0.25">
      <c r="A264" s="229"/>
      <c r="B264" s="229"/>
      <c r="C264" s="2" t="s">
        <v>22</v>
      </c>
      <c r="D264" s="5">
        <v>7993</v>
      </c>
      <c r="E264" s="17">
        <v>6980</v>
      </c>
      <c r="F264" s="5">
        <v>21110</v>
      </c>
      <c r="G264" s="5">
        <v>149</v>
      </c>
      <c r="H264" s="17">
        <v>3065</v>
      </c>
      <c r="I264" s="17">
        <v>2066</v>
      </c>
      <c r="J264" s="5">
        <v>4997</v>
      </c>
      <c r="K264" s="21">
        <v>46409</v>
      </c>
      <c r="M264" s="17">
        <v>2066</v>
      </c>
      <c r="N264" s="5">
        <v>4997</v>
      </c>
    </row>
    <row r="265" spans="1:14" ht="12.75" hidden="1" customHeight="1" thickBot="1" x14ac:dyDescent="0.25">
      <c r="A265" s="229"/>
      <c r="B265" s="229"/>
      <c r="C265" s="2" t="s">
        <v>23</v>
      </c>
      <c r="D265" s="5">
        <v>9847</v>
      </c>
      <c r="E265" s="17">
        <v>9850</v>
      </c>
      <c r="F265" s="5">
        <v>21218</v>
      </c>
      <c r="G265" s="5">
        <v>188</v>
      </c>
      <c r="H265" s="17">
        <v>4185</v>
      </c>
      <c r="I265" s="17">
        <v>2839</v>
      </c>
      <c r="J265" s="5">
        <v>5478</v>
      </c>
      <c r="K265" s="21">
        <v>53642</v>
      </c>
      <c r="M265" s="17">
        <v>2839</v>
      </c>
      <c r="N265" s="5">
        <v>5478</v>
      </c>
    </row>
    <row r="266" spans="1:14" ht="12.75" hidden="1" customHeight="1" thickBot="1" x14ac:dyDescent="0.25">
      <c r="A266" s="229"/>
      <c r="B266" s="229"/>
      <c r="C266" s="2" t="s">
        <v>24</v>
      </c>
      <c r="D266" s="5">
        <v>10362</v>
      </c>
      <c r="E266" s="17">
        <v>12059</v>
      </c>
      <c r="F266" s="5">
        <v>16948</v>
      </c>
      <c r="G266" s="5">
        <v>213</v>
      </c>
      <c r="H266" s="17">
        <v>4887</v>
      </c>
      <c r="I266" s="17">
        <v>3528</v>
      </c>
      <c r="J266" s="5">
        <v>5260</v>
      </c>
      <c r="K266" s="21">
        <v>53302</v>
      </c>
      <c r="M266" s="17">
        <v>3528</v>
      </c>
      <c r="N266" s="5">
        <v>5260</v>
      </c>
    </row>
    <row r="267" spans="1:14" ht="12.75" hidden="1" customHeight="1" thickBot="1" x14ac:dyDescent="0.25">
      <c r="A267" s="229"/>
      <c r="B267" s="229"/>
      <c r="C267" s="2" t="s">
        <v>25</v>
      </c>
      <c r="D267" s="5">
        <v>10582</v>
      </c>
      <c r="E267" s="17">
        <v>13639</v>
      </c>
      <c r="F267" s="5">
        <v>15811</v>
      </c>
      <c r="G267" s="5">
        <v>259</v>
      </c>
      <c r="H267" s="17">
        <v>5214</v>
      </c>
      <c r="I267" s="17">
        <v>3685</v>
      </c>
      <c r="J267" s="5">
        <v>4923</v>
      </c>
      <c r="K267" s="21">
        <v>54143</v>
      </c>
      <c r="M267" s="17">
        <v>3685</v>
      </c>
      <c r="N267" s="5">
        <v>4923</v>
      </c>
    </row>
    <row r="268" spans="1:14" ht="12.75" hidden="1" customHeight="1" thickBot="1" x14ac:dyDescent="0.25">
      <c r="A268" s="229"/>
      <c r="B268" s="229"/>
      <c r="C268" s="2" t="s">
        <v>26</v>
      </c>
      <c r="D268" s="5">
        <v>9775</v>
      </c>
      <c r="E268" s="17">
        <v>13265</v>
      </c>
      <c r="F268" s="5">
        <v>17269</v>
      </c>
      <c r="G268" s="5">
        <v>271</v>
      </c>
      <c r="H268" s="17">
        <v>4054</v>
      </c>
      <c r="I268" s="17">
        <v>3643</v>
      </c>
      <c r="J268" s="5">
        <v>4656</v>
      </c>
      <c r="K268" s="21">
        <v>52967</v>
      </c>
      <c r="M268" s="17">
        <v>3643</v>
      </c>
      <c r="N268" s="5">
        <v>4656</v>
      </c>
    </row>
    <row r="269" spans="1:14" ht="12.75" hidden="1" customHeight="1" thickBot="1" x14ac:dyDescent="0.25">
      <c r="A269" s="229"/>
      <c r="B269" s="229"/>
      <c r="C269" s="2" t="s">
        <v>27</v>
      </c>
      <c r="D269" s="5">
        <v>7724</v>
      </c>
      <c r="E269" s="17">
        <v>9988</v>
      </c>
      <c r="F269" s="5">
        <v>15531</v>
      </c>
      <c r="G269" s="5">
        <v>130</v>
      </c>
      <c r="H269" s="17">
        <v>2582</v>
      </c>
      <c r="I269" s="17">
        <v>2818</v>
      </c>
      <c r="J269" s="5">
        <v>3876</v>
      </c>
      <c r="K269" s="21">
        <v>42669</v>
      </c>
      <c r="M269" s="17">
        <v>2818</v>
      </c>
      <c r="N269" s="5">
        <v>3876</v>
      </c>
    </row>
    <row r="270" spans="1:14" ht="12.75" hidden="1" customHeight="1" thickBot="1" x14ac:dyDescent="0.25">
      <c r="A270" s="229"/>
      <c r="B270" s="229"/>
      <c r="C270" s="2" t="s">
        <v>28</v>
      </c>
      <c r="D270" s="5">
        <v>4341</v>
      </c>
      <c r="E270" s="17">
        <v>5508</v>
      </c>
      <c r="F270" s="5">
        <v>7188</v>
      </c>
      <c r="G270" s="5">
        <v>54</v>
      </c>
      <c r="H270" s="17">
        <v>1780</v>
      </c>
      <c r="I270" s="17">
        <v>1690</v>
      </c>
      <c r="J270" s="5">
        <v>2340</v>
      </c>
      <c r="K270" s="21">
        <v>22906</v>
      </c>
      <c r="M270" s="17">
        <v>1690</v>
      </c>
      <c r="N270" s="5">
        <v>2340</v>
      </c>
    </row>
    <row r="271" spans="1:14" ht="12.75" hidden="1" customHeight="1" thickBot="1" x14ac:dyDescent="0.25">
      <c r="A271" s="229"/>
      <c r="B271" s="229"/>
      <c r="C271" s="2" t="s">
        <v>29</v>
      </c>
      <c r="D271" s="5">
        <v>1217</v>
      </c>
      <c r="E271" s="17">
        <v>3</v>
      </c>
      <c r="F271" s="5">
        <v>1786</v>
      </c>
      <c r="G271" s="5">
        <v>6</v>
      </c>
      <c r="H271" s="17">
        <v>3092</v>
      </c>
      <c r="I271" s="17">
        <v>8</v>
      </c>
      <c r="J271" s="5">
        <v>631</v>
      </c>
      <c r="K271" s="21">
        <v>6744</v>
      </c>
      <c r="M271" s="17">
        <v>8</v>
      </c>
      <c r="N271" s="5">
        <v>631</v>
      </c>
    </row>
    <row r="272" spans="1:14" ht="12.75" hidden="1" customHeight="1" thickBot="1" x14ac:dyDescent="0.25">
      <c r="A272" s="229"/>
      <c r="B272" s="229"/>
      <c r="C272" s="2" t="s">
        <v>35</v>
      </c>
      <c r="D272" s="5">
        <v>16</v>
      </c>
      <c r="E272" s="16"/>
      <c r="F272" s="5">
        <v>15</v>
      </c>
      <c r="G272" s="4"/>
      <c r="H272" s="17">
        <v>40</v>
      </c>
      <c r="I272" s="16"/>
      <c r="J272" s="5">
        <v>3</v>
      </c>
      <c r="K272" s="21">
        <v>74</v>
      </c>
      <c r="M272" s="16"/>
      <c r="N272" s="5">
        <v>3</v>
      </c>
    </row>
    <row r="273" spans="1:17" ht="12.75" hidden="1" customHeight="1" thickBot="1" x14ac:dyDescent="0.25">
      <c r="A273" s="229"/>
      <c r="B273" s="229"/>
      <c r="C273" s="2" t="s">
        <v>30</v>
      </c>
      <c r="D273" s="4"/>
      <c r="E273" s="16"/>
      <c r="F273" s="5">
        <v>2</v>
      </c>
      <c r="G273" s="4"/>
      <c r="H273" s="16"/>
      <c r="I273" s="16"/>
      <c r="J273" s="4"/>
      <c r="K273" s="21">
        <v>2</v>
      </c>
      <c r="M273" s="16"/>
      <c r="N273" s="4"/>
    </row>
    <row r="274" spans="1:17" ht="12.75" hidden="1" customHeight="1" thickBot="1" x14ac:dyDescent="0.25">
      <c r="A274" s="230"/>
      <c r="B274" s="230"/>
      <c r="C274" s="2" t="s">
        <v>10</v>
      </c>
      <c r="D274" s="5">
        <v>93317</v>
      </c>
      <c r="E274" s="17">
        <v>96664</v>
      </c>
      <c r="F274" s="5">
        <v>244253</v>
      </c>
      <c r="G274" s="5">
        <v>2253</v>
      </c>
      <c r="H274" s="17">
        <v>41440</v>
      </c>
      <c r="I274" s="17">
        <v>26459</v>
      </c>
      <c r="J274" s="5">
        <v>57044</v>
      </c>
      <c r="K274" s="21">
        <v>562497</v>
      </c>
      <c r="M274" s="17">
        <v>26459</v>
      </c>
      <c r="N274" s="5">
        <v>57044</v>
      </c>
    </row>
    <row r="275" spans="1:17" ht="12.75" hidden="1" customHeight="1" x14ac:dyDescent="0.2"/>
    <row r="276" spans="1:17" ht="12.75" hidden="1" customHeight="1" x14ac:dyDescent="0.2"/>
    <row r="277" spans="1:17" ht="12.75" hidden="1" customHeight="1" x14ac:dyDescent="0.2"/>
    <row r="278" spans="1:17" ht="12.75" hidden="1" customHeight="1" x14ac:dyDescent="0.2"/>
    <row r="279" spans="1:17" ht="12.75" hidden="1" customHeight="1" x14ac:dyDescent="0.2"/>
    <row r="280" spans="1:17" ht="12.75" hidden="1" customHeight="1" x14ac:dyDescent="0.2"/>
    <row r="281" spans="1:17" ht="12.75" hidden="1" customHeight="1" x14ac:dyDescent="0.2"/>
    <row r="282" spans="1:17" ht="13.5" thickBot="1" x14ac:dyDescent="0.25">
      <c r="A282" s="231" t="s">
        <v>51</v>
      </c>
      <c r="B282" s="228" t="s">
        <v>45</v>
      </c>
      <c r="C282" s="2" t="s">
        <v>14</v>
      </c>
      <c r="D282" s="29">
        <f t="shared" ref="D282:K282" si="139">SUM(D4+D21+D38+D55+D72+D89+D106)/7</f>
        <v>0</v>
      </c>
      <c r="E282" s="52">
        <f t="shared" si="139"/>
        <v>0</v>
      </c>
      <c r="F282" s="29">
        <f t="shared" si="139"/>
        <v>0.21452581032412965</v>
      </c>
      <c r="G282" s="29">
        <f t="shared" si="139"/>
        <v>0</v>
      </c>
      <c r="H282" s="52">
        <f t="shared" si="139"/>
        <v>2.4969987995198083E-2</v>
      </c>
      <c r="I282" s="52">
        <f t="shared" si="139"/>
        <v>0</v>
      </c>
      <c r="J282" s="29">
        <f t="shared" si="139"/>
        <v>4.11764705882353E-2</v>
      </c>
      <c r="K282" s="29">
        <f t="shared" si="139"/>
        <v>0.28067226890756303</v>
      </c>
      <c r="M282" s="30">
        <f t="shared" ref="M282:M298" si="140">SUM(E282+H282+I282)</f>
        <v>2.4969987995198083E-2</v>
      </c>
      <c r="N282" s="31">
        <f t="shared" ref="N282:N298" si="141">SUM(D282+F282+G282+J282)</f>
        <v>0.25570228091236497</v>
      </c>
      <c r="O282" s="55">
        <f>SUM(M282/K282)</f>
        <v>8.8964927288280593E-2</v>
      </c>
      <c r="P282" s="55">
        <f>SUM(N282/K282)</f>
        <v>0.91103507271171946</v>
      </c>
      <c r="Q282" s="2" t="s">
        <v>14</v>
      </c>
    </row>
    <row r="283" spans="1:17" ht="13.5" thickBot="1" x14ac:dyDescent="0.25">
      <c r="A283" s="232"/>
      <c r="B283" s="229"/>
      <c r="C283" s="2" t="s">
        <v>15</v>
      </c>
      <c r="D283" s="29">
        <f t="shared" ref="D283:K297" si="142">SUM(D5+D22+D39+D56+D73+D90+D107)/7</f>
        <v>9.066866746698679</v>
      </c>
      <c r="E283" s="52">
        <f t="shared" si="142"/>
        <v>8.4033613445378148E-3</v>
      </c>
      <c r="F283" s="29">
        <f t="shared" si="142"/>
        <v>57.99435774309724</v>
      </c>
      <c r="G283" s="29">
        <f t="shared" si="142"/>
        <v>0.46482593037214887</v>
      </c>
      <c r="H283" s="52">
        <f t="shared" si="142"/>
        <v>14.831332533013207</v>
      </c>
      <c r="I283" s="52">
        <f t="shared" si="142"/>
        <v>3.697478991596638E-2</v>
      </c>
      <c r="J283" s="29">
        <f t="shared" si="142"/>
        <v>9.0008403361344538</v>
      </c>
      <c r="K283" s="29">
        <f t="shared" si="142"/>
        <v>91.659063625450159</v>
      </c>
      <c r="M283" s="17">
        <f t="shared" si="140"/>
        <v>14.876710684273711</v>
      </c>
      <c r="N283" s="5">
        <f t="shared" si="141"/>
        <v>76.526890756302521</v>
      </c>
      <c r="O283" s="55">
        <f t="shared" ref="O283:O298" si="143">SUM(M283/K283)</f>
        <v>0.16230485121542335</v>
      </c>
      <c r="P283" s="55">
        <f t="shared" ref="P283:P298" si="144">SUM(N283/K283)</f>
        <v>0.83490805741827345</v>
      </c>
      <c r="Q283" s="2" t="s">
        <v>15</v>
      </c>
    </row>
    <row r="284" spans="1:17" ht="13.5" thickBot="1" x14ac:dyDescent="0.25">
      <c r="A284" s="232"/>
      <c r="B284" s="229"/>
      <c r="C284" s="2" t="s">
        <v>16</v>
      </c>
      <c r="D284" s="29">
        <f t="shared" si="142"/>
        <v>14.802400960384153</v>
      </c>
      <c r="E284" s="52">
        <f t="shared" si="142"/>
        <v>10.410804321728692</v>
      </c>
      <c r="F284" s="29">
        <f t="shared" si="142"/>
        <v>72.141896758703481</v>
      </c>
      <c r="G284" s="29">
        <f t="shared" si="142"/>
        <v>0.46866746698679468</v>
      </c>
      <c r="H284" s="52">
        <f t="shared" si="142"/>
        <v>4.0846338535414164</v>
      </c>
      <c r="I284" s="52">
        <f t="shared" si="142"/>
        <v>2.1376950780312125</v>
      </c>
      <c r="J284" s="29">
        <f t="shared" si="142"/>
        <v>11.727611044417767</v>
      </c>
      <c r="K284" s="29">
        <f t="shared" si="142"/>
        <v>117.00624249699879</v>
      </c>
      <c r="M284" s="17">
        <f t="shared" si="140"/>
        <v>16.633133253301324</v>
      </c>
      <c r="N284" s="5">
        <f t="shared" si="141"/>
        <v>99.140576230492201</v>
      </c>
      <c r="O284" s="55">
        <f t="shared" si="143"/>
        <v>0.14215594739509702</v>
      </c>
      <c r="P284" s="55">
        <f t="shared" si="144"/>
        <v>0.84731014443981612</v>
      </c>
      <c r="Q284" s="2" t="s">
        <v>16</v>
      </c>
    </row>
    <row r="285" spans="1:17" ht="13.5" thickBot="1" x14ac:dyDescent="0.25">
      <c r="A285" s="232"/>
      <c r="B285" s="229"/>
      <c r="C285" s="2" t="s">
        <v>17</v>
      </c>
      <c r="D285" s="29">
        <f t="shared" si="142"/>
        <v>19.065066026410562</v>
      </c>
      <c r="E285" s="52">
        <f t="shared" si="142"/>
        <v>14.138295318127252</v>
      </c>
      <c r="F285" s="29">
        <f t="shared" si="142"/>
        <v>84.855222088835532</v>
      </c>
      <c r="G285" s="29">
        <f t="shared" si="142"/>
        <v>0.53481392557022811</v>
      </c>
      <c r="H285" s="52">
        <f t="shared" si="142"/>
        <v>4.8707082833133253</v>
      </c>
      <c r="I285" s="52">
        <f t="shared" si="142"/>
        <v>3.0727490996398563</v>
      </c>
      <c r="J285" s="29">
        <f t="shared" si="142"/>
        <v>15.299879951980794</v>
      </c>
      <c r="K285" s="29">
        <f t="shared" si="142"/>
        <v>142.48955582232892</v>
      </c>
      <c r="M285" s="17">
        <f t="shared" si="140"/>
        <v>22.081752701080433</v>
      </c>
      <c r="N285" s="5">
        <f t="shared" si="141"/>
        <v>119.75498199279713</v>
      </c>
      <c r="O285" s="55">
        <f t="shared" si="143"/>
        <v>0.15497102628780948</v>
      </c>
      <c r="P285" s="55">
        <f t="shared" si="144"/>
        <v>0.84044743701861435</v>
      </c>
      <c r="Q285" s="2" t="s">
        <v>17</v>
      </c>
    </row>
    <row r="286" spans="1:17" ht="13.5" thickBot="1" x14ac:dyDescent="0.25">
      <c r="A286" s="232"/>
      <c r="B286" s="229"/>
      <c r="C286" s="2" t="s">
        <v>18</v>
      </c>
      <c r="D286" s="29">
        <f t="shared" si="142"/>
        <v>21.045258103241299</v>
      </c>
      <c r="E286" s="52">
        <f t="shared" si="142"/>
        <v>17.087635054021607</v>
      </c>
      <c r="F286" s="29">
        <f t="shared" si="142"/>
        <v>83.420168067226896</v>
      </c>
      <c r="G286" s="29">
        <f t="shared" si="142"/>
        <v>0.61764705882352933</v>
      </c>
      <c r="H286" s="52">
        <f t="shared" si="142"/>
        <v>5.5396158463385357</v>
      </c>
      <c r="I286" s="52">
        <f t="shared" si="142"/>
        <v>4.39639855942377</v>
      </c>
      <c r="J286" s="29">
        <f t="shared" si="142"/>
        <v>17.039855942376953</v>
      </c>
      <c r="K286" s="29">
        <f t="shared" si="142"/>
        <v>149.73733493397359</v>
      </c>
      <c r="M286" s="17">
        <f t="shared" si="140"/>
        <v>27.023649459783911</v>
      </c>
      <c r="N286" s="5">
        <f t="shared" si="141"/>
        <v>122.12292917166869</v>
      </c>
      <c r="O286" s="55">
        <f t="shared" si="143"/>
        <v>0.18047369062431853</v>
      </c>
      <c r="P286" s="55">
        <f t="shared" si="144"/>
        <v>0.81558102543710009</v>
      </c>
      <c r="Q286" s="2" t="s">
        <v>18</v>
      </c>
    </row>
    <row r="287" spans="1:17" ht="13.5" thickBot="1" x14ac:dyDescent="0.25">
      <c r="A287" s="232"/>
      <c r="B287" s="229"/>
      <c r="C287" s="2" t="s">
        <v>19</v>
      </c>
      <c r="D287" s="29">
        <f t="shared" si="142"/>
        <v>20.880552220888354</v>
      </c>
      <c r="E287" s="52">
        <f t="shared" si="142"/>
        <v>19.426890756302523</v>
      </c>
      <c r="F287" s="29">
        <f t="shared" si="142"/>
        <v>79.318607442977182</v>
      </c>
      <c r="G287" s="29">
        <f t="shared" si="142"/>
        <v>0.55102040816326536</v>
      </c>
      <c r="H287" s="52">
        <f t="shared" si="142"/>
        <v>6.3102040816326532</v>
      </c>
      <c r="I287" s="52">
        <f t="shared" si="142"/>
        <v>4.8442977190876348</v>
      </c>
      <c r="J287" s="29">
        <f t="shared" si="142"/>
        <v>16.466266506602643</v>
      </c>
      <c r="K287" s="29">
        <f t="shared" si="142"/>
        <v>148.12244897959181</v>
      </c>
      <c r="M287" s="17">
        <f t="shared" si="140"/>
        <v>30.581392557022809</v>
      </c>
      <c r="N287" s="5">
        <f t="shared" si="141"/>
        <v>117.21644657863146</v>
      </c>
      <c r="O287" s="55">
        <f t="shared" si="143"/>
        <v>0.20646021428687214</v>
      </c>
      <c r="P287" s="55">
        <f t="shared" si="144"/>
        <v>0.79134828910897526</v>
      </c>
      <c r="Q287" s="2" t="s">
        <v>19</v>
      </c>
    </row>
    <row r="288" spans="1:17" ht="13.5" thickBot="1" x14ac:dyDescent="0.25">
      <c r="A288" s="232"/>
      <c r="B288" s="229"/>
      <c r="C288" s="2" t="s">
        <v>20</v>
      </c>
      <c r="D288" s="29">
        <f t="shared" si="142"/>
        <v>21.136134453781512</v>
      </c>
      <c r="E288" s="52">
        <f t="shared" si="142"/>
        <v>20.495318127250901</v>
      </c>
      <c r="F288" s="29">
        <f t="shared" si="142"/>
        <v>74.588355342136865</v>
      </c>
      <c r="G288" s="29">
        <f t="shared" si="142"/>
        <v>0.78583433373349343</v>
      </c>
      <c r="H288" s="52">
        <f t="shared" si="142"/>
        <v>6.8681872749099648</v>
      </c>
      <c r="I288" s="52">
        <f t="shared" si="142"/>
        <v>5.1157262905162062</v>
      </c>
      <c r="J288" s="29">
        <f t="shared" si="142"/>
        <v>16.36218487394958</v>
      </c>
      <c r="K288" s="29">
        <f t="shared" si="142"/>
        <v>145.62869147659063</v>
      </c>
      <c r="M288" s="17">
        <f t="shared" si="140"/>
        <v>32.479231692677068</v>
      </c>
      <c r="N288" s="5">
        <f t="shared" si="141"/>
        <v>112.87250900360144</v>
      </c>
      <c r="O288" s="55">
        <f t="shared" si="143"/>
        <v>0.22302769710663783</v>
      </c>
      <c r="P288" s="55">
        <f t="shared" si="144"/>
        <v>0.77507054316796731</v>
      </c>
      <c r="Q288" s="2" t="s">
        <v>20</v>
      </c>
    </row>
    <row r="289" spans="1:17" ht="13.5" thickBot="1" x14ac:dyDescent="0.25">
      <c r="A289" s="232"/>
      <c r="B289" s="229"/>
      <c r="C289" s="2" t="s">
        <v>21</v>
      </c>
      <c r="D289" s="29">
        <f t="shared" si="142"/>
        <v>23.320768307322929</v>
      </c>
      <c r="E289" s="52">
        <f t="shared" si="142"/>
        <v>22.654861944777913</v>
      </c>
      <c r="F289" s="29">
        <f t="shared" si="142"/>
        <v>71.192557022809126</v>
      </c>
      <c r="G289" s="29">
        <f t="shared" si="142"/>
        <v>0.62100840336134444</v>
      </c>
      <c r="H289" s="52">
        <f t="shared" si="142"/>
        <v>8.9877551020408166</v>
      </c>
      <c r="I289" s="52">
        <f t="shared" si="142"/>
        <v>5.8061224489795915</v>
      </c>
      <c r="J289" s="29">
        <f t="shared" si="142"/>
        <v>16.31284513805522</v>
      </c>
      <c r="K289" s="29">
        <f t="shared" si="142"/>
        <v>149.04453781512603</v>
      </c>
      <c r="M289" s="17">
        <f t="shared" si="140"/>
        <v>37.448739495798321</v>
      </c>
      <c r="N289" s="5">
        <f t="shared" si="141"/>
        <v>111.44717887154863</v>
      </c>
      <c r="O289" s="55">
        <f t="shared" si="143"/>
        <v>0.25125871799642546</v>
      </c>
      <c r="P289" s="55">
        <f t="shared" si="144"/>
        <v>0.74774413410431084</v>
      </c>
      <c r="Q289" s="2" t="s">
        <v>21</v>
      </c>
    </row>
    <row r="290" spans="1:17" ht="13.5" thickBot="1" x14ac:dyDescent="0.25">
      <c r="A290" s="232"/>
      <c r="B290" s="229"/>
      <c r="C290" s="2" t="s">
        <v>22</v>
      </c>
      <c r="D290" s="29">
        <f t="shared" si="142"/>
        <v>32.838295318127251</v>
      </c>
      <c r="E290" s="52">
        <f t="shared" si="142"/>
        <v>28.667827130852341</v>
      </c>
      <c r="F290" s="29">
        <f t="shared" si="142"/>
        <v>86.787034813925587</v>
      </c>
      <c r="G290" s="29">
        <f t="shared" si="142"/>
        <v>0.61332533013205282</v>
      </c>
      <c r="H290" s="52">
        <f t="shared" si="142"/>
        <v>12.59075630252101</v>
      </c>
      <c r="I290" s="52">
        <f t="shared" si="142"/>
        <v>8.4824729891956796</v>
      </c>
      <c r="J290" s="29">
        <f t="shared" si="142"/>
        <v>20.534933973589435</v>
      </c>
      <c r="K290" s="29">
        <f t="shared" si="142"/>
        <v>190.71608643457381</v>
      </c>
      <c r="M290" s="17">
        <f t="shared" si="140"/>
        <v>49.741056422569031</v>
      </c>
      <c r="N290" s="5">
        <f t="shared" si="141"/>
        <v>140.77358943577434</v>
      </c>
      <c r="O290" s="55">
        <f t="shared" si="143"/>
        <v>0.2608120654763591</v>
      </c>
      <c r="P290" s="55">
        <f t="shared" si="144"/>
        <v>0.73813170177476084</v>
      </c>
      <c r="Q290" s="2" t="s">
        <v>22</v>
      </c>
    </row>
    <row r="291" spans="1:17" ht="13.5" thickBot="1" x14ac:dyDescent="0.25">
      <c r="A291" s="232"/>
      <c r="B291" s="229"/>
      <c r="C291" s="2" t="s">
        <v>23</v>
      </c>
      <c r="D291" s="29">
        <f t="shared" si="142"/>
        <v>40.426890756302519</v>
      </c>
      <c r="E291" s="52">
        <f t="shared" si="142"/>
        <v>40.456662665066027</v>
      </c>
      <c r="F291" s="29">
        <f t="shared" si="142"/>
        <v>87.26350540216086</v>
      </c>
      <c r="G291" s="29">
        <f t="shared" si="142"/>
        <v>0.77382953181272518</v>
      </c>
      <c r="H291" s="52">
        <f t="shared" si="142"/>
        <v>17.183553421368547</v>
      </c>
      <c r="I291" s="52">
        <f t="shared" si="142"/>
        <v>11.654021608643458</v>
      </c>
      <c r="J291" s="29">
        <f t="shared" si="142"/>
        <v>22.500480192076829</v>
      </c>
      <c r="K291" s="29">
        <f t="shared" si="142"/>
        <v>220.41092436974787</v>
      </c>
      <c r="M291" s="17">
        <f t="shared" si="140"/>
        <v>69.294237695078039</v>
      </c>
      <c r="N291" s="5">
        <f t="shared" si="141"/>
        <v>150.96470588235294</v>
      </c>
      <c r="O291" s="55">
        <f t="shared" si="143"/>
        <v>0.31438658448178486</v>
      </c>
      <c r="P291" s="55">
        <f t="shared" si="144"/>
        <v>0.6849238816725064</v>
      </c>
      <c r="Q291" s="2" t="s">
        <v>23</v>
      </c>
    </row>
    <row r="292" spans="1:17" ht="13.5" thickBot="1" x14ac:dyDescent="0.25">
      <c r="A292" s="232"/>
      <c r="B292" s="229"/>
      <c r="C292" s="2" t="s">
        <v>24</v>
      </c>
      <c r="D292" s="29">
        <f t="shared" si="142"/>
        <v>42.509123649459788</v>
      </c>
      <c r="E292" s="52">
        <f t="shared" si="142"/>
        <v>49.502280912364945</v>
      </c>
      <c r="F292" s="29">
        <f t="shared" si="142"/>
        <v>69.651980792316934</v>
      </c>
      <c r="G292" s="29">
        <f t="shared" si="142"/>
        <v>0.87454981992797121</v>
      </c>
      <c r="H292" s="52">
        <f t="shared" si="142"/>
        <v>20.037454981992795</v>
      </c>
      <c r="I292" s="52">
        <f t="shared" si="142"/>
        <v>14.470828331332532</v>
      </c>
      <c r="J292" s="29">
        <f t="shared" si="142"/>
        <v>21.597599039615847</v>
      </c>
      <c r="K292" s="29">
        <f t="shared" si="142"/>
        <v>218.82893157262905</v>
      </c>
      <c r="M292" s="17">
        <f t="shared" si="140"/>
        <v>84.01056422569026</v>
      </c>
      <c r="N292" s="5">
        <f t="shared" si="141"/>
        <v>134.63325330132056</v>
      </c>
      <c r="O292" s="55">
        <f t="shared" si="143"/>
        <v>0.38390976742399924</v>
      </c>
      <c r="P292" s="55">
        <f t="shared" si="144"/>
        <v>0.61524430217599435</v>
      </c>
      <c r="Q292" s="2" t="s">
        <v>24</v>
      </c>
    </row>
    <row r="293" spans="1:17" ht="13.5" thickBot="1" x14ac:dyDescent="0.25">
      <c r="A293" s="232"/>
      <c r="B293" s="229"/>
      <c r="C293" s="2" t="s">
        <v>25</v>
      </c>
      <c r="D293" s="29">
        <f t="shared" si="142"/>
        <v>43.415006002400965</v>
      </c>
      <c r="E293" s="52">
        <f t="shared" si="142"/>
        <v>55.988235294117651</v>
      </c>
      <c r="F293" s="29">
        <f t="shared" si="142"/>
        <v>64.99435774309724</v>
      </c>
      <c r="G293" s="29">
        <f t="shared" si="142"/>
        <v>1.0667466986794716</v>
      </c>
      <c r="H293" s="52">
        <f t="shared" si="142"/>
        <v>21.385834333733495</v>
      </c>
      <c r="I293" s="52">
        <f t="shared" si="142"/>
        <v>15.113325330132055</v>
      </c>
      <c r="J293" s="29">
        <f t="shared" si="142"/>
        <v>20.213205282112845</v>
      </c>
      <c r="K293" s="29">
        <f t="shared" si="142"/>
        <v>222.30024009603841</v>
      </c>
      <c r="M293" s="17">
        <f t="shared" si="140"/>
        <v>92.487394957983199</v>
      </c>
      <c r="N293" s="5">
        <f t="shared" si="141"/>
        <v>129.68931572629052</v>
      </c>
      <c r="O293" s="55">
        <f t="shared" si="143"/>
        <v>0.41604721127618527</v>
      </c>
      <c r="P293" s="55">
        <f t="shared" si="144"/>
        <v>0.58339710146179768</v>
      </c>
      <c r="Q293" s="2" t="s">
        <v>25</v>
      </c>
    </row>
    <row r="294" spans="1:17" ht="13.5" thickBot="1" x14ac:dyDescent="0.25">
      <c r="A294" s="232"/>
      <c r="B294" s="229"/>
      <c r="C294" s="2" t="s">
        <v>26</v>
      </c>
      <c r="D294" s="29">
        <f t="shared" si="142"/>
        <v>40.086434573829528</v>
      </c>
      <c r="E294" s="52">
        <f t="shared" si="142"/>
        <v>54.433253301320526</v>
      </c>
      <c r="F294" s="29">
        <f t="shared" si="142"/>
        <v>70.97839135654263</v>
      </c>
      <c r="G294" s="29">
        <f t="shared" si="142"/>
        <v>1.1147659063625448</v>
      </c>
      <c r="H294" s="52">
        <f t="shared" si="142"/>
        <v>16.619807923169265</v>
      </c>
      <c r="I294" s="52">
        <f t="shared" si="142"/>
        <v>14.935654261704684</v>
      </c>
      <c r="J294" s="29">
        <f t="shared" si="142"/>
        <v>19.111284513805522</v>
      </c>
      <c r="K294" s="29">
        <f t="shared" si="142"/>
        <v>217.41944777911164</v>
      </c>
      <c r="M294" s="17">
        <f t="shared" si="140"/>
        <v>85.988715486194479</v>
      </c>
      <c r="N294" s="5">
        <f t="shared" si="141"/>
        <v>131.29087635054023</v>
      </c>
      <c r="O294" s="55">
        <f t="shared" si="143"/>
        <v>0.39549689029453861</v>
      </c>
      <c r="P294" s="55">
        <f t="shared" si="144"/>
        <v>0.60385985564605904</v>
      </c>
      <c r="Q294" s="2" t="s">
        <v>26</v>
      </c>
    </row>
    <row r="295" spans="1:17" ht="13.5" thickBot="1" x14ac:dyDescent="0.25">
      <c r="A295" s="232"/>
      <c r="B295" s="229"/>
      <c r="C295" s="2" t="s">
        <v>27</v>
      </c>
      <c r="D295" s="29">
        <f t="shared" si="142"/>
        <v>31.694357743097239</v>
      </c>
      <c r="E295" s="52">
        <f t="shared" si="142"/>
        <v>40.988715486194486</v>
      </c>
      <c r="F295" s="29">
        <f t="shared" si="142"/>
        <v>63.850660264105649</v>
      </c>
      <c r="G295" s="29">
        <f t="shared" si="142"/>
        <v>0.53433373349339741</v>
      </c>
      <c r="H295" s="52">
        <f t="shared" si="142"/>
        <v>10.594597839135654</v>
      </c>
      <c r="I295" s="52">
        <f t="shared" si="142"/>
        <v>11.557382953181273</v>
      </c>
      <c r="J295" s="29">
        <f t="shared" si="142"/>
        <v>15.915846338535415</v>
      </c>
      <c r="K295" s="29">
        <f t="shared" si="142"/>
        <v>175.21812725090038</v>
      </c>
      <c r="M295" s="17">
        <f t="shared" si="140"/>
        <v>63.140696278511413</v>
      </c>
      <c r="N295" s="5">
        <f t="shared" si="141"/>
        <v>111.9951980792317</v>
      </c>
      <c r="O295" s="55">
        <f t="shared" si="143"/>
        <v>0.36035481755890619</v>
      </c>
      <c r="P295" s="55">
        <f t="shared" si="144"/>
        <v>0.63917586517097191</v>
      </c>
      <c r="Q295" s="2" t="s">
        <v>27</v>
      </c>
    </row>
    <row r="296" spans="1:17" ht="13.5" thickBot="1" x14ac:dyDescent="0.25">
      <c r="A296" s="232"/>
      <c r="B296" s="229"/>
      <c r="C296" s="2" t="s">
        <v>28</v>
      </c>
      <c r="D296" s="29">
        <f t="shared" si="142"/>
        <v>17.820768307322929</v>
      </c>
      <c r="E296" s="52">
        <f t="shared" si="142"/>
        <v>22.596398559423768</v>
      </c>
      <c r="F296" s="29">
        <f t="shared" si="142"/>
        <v>29.544897959183675</v>
      </c>
      <c r="G296" s="29">
        <f t="shared" si="142"/>
        <v>0.22208883553421369</v>
      </c>
      <c r="H296" s="52">
        <f t="shared" si="142"/>
        <v>7.3062424969987996</v>
      </c>
      <c r="I296" s="52">
        <f t="shared" si="142"/>
        <v>6.9345738295318133</v>
      </c>
      <c r="J296" s="29">
        <f t="shared" si="142"/>
        <v>9.6116446578631471</v>
      </c>
      <c r="K296" s="29">
        <f t="shared" si="142"/>
        <v>94.057382953181261</v>
      </c>
      <c r="M296" s="17">
        <f t="shared" si="140"/>
        <v>36.837214885954381</v>
      </c>
      <c r="N296" s="5">
        <f t="shared" si="141"/>
        <v>57.199399759903969</v>
      </c>
      <c r="O296" s="55">
        <f t="shared" si="143"/>
        <v>0.39164618161118475</v>
      </c>
      <c r="P296" s="55">
        <f t="shared" si="144"/>
        <v>0.60813301374094142</v>
      </c>
      <c r="Q296" s="2" t="s">
        <v>28</v>
      </c>
    </row>
    <row r="297" spans="1:17" ht="13.5" thickBot="1" x14ac:dyDescent="0.25">
      <c r="A297" s="232"/>
      <c r="B297" s="229"/>
      <c r="C297" s="2" t="s">
        <v>29</v>
      </c>
      <c r="D297" s="29">
        <f t="shared" si="142"/>
        <v>4.9908763505402165</v>
      </c>
      <c r="E297" s="52">
        <f t="shared" si="142"/>
        <v>1.2244897959183673E-2</v>
      </c>
      <c r="F297" s="29">
        <f t="shared" si="142"/>
        <v>7.3360144057623051</v>
      </c>
      <c r="G297" s="29">
        <f t="shared" si="142"/>
        <v>2.4609843937575031E-2</v>
      </c>
      <c r="H297" s="52">
        <f t="shared" si="142"/>
        <v>12.672869147659066</v>
      </c>
      <c r="I297" s="52">
        <f t="shared" si="142"/>
        <v>3.3013205282112844E-2</v>
      </c>
      <c r="J297" s="29">
        <f t="shared" si="142"/>
        <v>2.5896758703481395</v>
      </c>
      <c r="K297" s="29">
        <f t="shared" si="142"/>
        <v>27.66338535414166</v>
      </c>
      <c r="M297" s="17">
        <f t="shared" si="140"/>
        <v>12.718127250900363</v>
      </c>
      <c r="N297" s="5">
        <f t="shared" si="141"/>
        <v>14.941176470588237</v>
      </c>
      <c r="O297" s="55">
        <f t="shared" si="143"/>
        <v>0.45974587304067077</v>
      </c>
      <c r="P297" s="55">
        <f t="shared" si="144"/>
        <v>0.54010658056900829</v>
      </c>
      <c r="Q297" s="2" t="s">
        <v>29</v>
      </c>
    </row>
    <row r="298" spans="1:17" ht="13.5" thickBot="1" x14ac:dyDescent="0.25">
      <c r="A298" s="233"/>
      <c r="B298" s="230"/>
      <c r="C298" s="2" t="s">
        <v>10</v>
      </c>
      <c r="D298" s="50">
        <f>SUM(D282:D297)</f>
        <v>383.09879951980787</v>
      </c>
      <c r="E298" s="50">
        <f t="shared" ref="E298:K298" si="145">SUM(E282:E297)</f>
        <v>396.86782713085239</v>
      </c>
      <c r="F298" s="50">
        <f t="shared" si="145"/>
        <v>1004.1325330132054</v>
      </c>
      <c r="G298" s="50">
        <f t="shared" si="145"/>
        <v>9.2680672268907571</v>
      </c>
      <c r="H298" s="53">
        <f t="shared" si="145"/>
        <v>169.90852340936377</v>
      </c>
      <c r="I298" s="53">
        <f t="shared" si="145"/>
        <v>108.59123649459785</v>
      </c>
      <c r="J298" s="50">
        <f t="shared" si="145"/>
        <v>234.32533013205281</v>
      </c>
      <c r="K298" s="50">
        <f t="shared" si="145"/>
        <v>2310.5830732292911</v>
      </c>
      <c r="M298" s="56">
        <f t="shared" si="140"/>
        <v>675.36758703481405</v>
      </c>
      <c r="N298" s="56">
        <f t="shared" si="141"/>
        <v>1630.8247298919568</v>
      </c>
      <c r="O298" s="57">
        <f t="shared" si="143"/>
        <v>0.29229314230667952</v>
      </c>
      <c r="P298" s="57">
        <f t="shared" si="144"/>
        <v>0.70580657704408001</v>
      </c>
      <c r="Q298" s="58" t="s">
        <v>10</v>
      </c>
    </row>
  </sheetData>
  <mergeCells count="26"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A123:D123"/>
    <mergeCell ref="E123:H123"/>
    <mergeCell ref="I123:K123"/>
    <mergeCell ref="A128:C129"/>
    <mergeCell ref="D128:K128"/>
    <mergeCell ref="B282:B298"/>
    <mergeCell ref="A282:A298"/>
    <mergeCell ref="A130:A274"/>
    <mergeCell ref="B130:B148"/>
    <mergeCell ref="B149:B165"/>
    <mergeCell ref="B166:B183"/>
    <mergeCell ref="B184:B200"/>
    <mergeCell ref="B201:B218"/>
    <mergeCell ref="B219:B236"/>
    <mergeCell ref="B237:B254"/>
    <mergeCell ref="B255:B27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79" workbookViewId="0">
      <selection activeCell="D248" sqref="D248:Q264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1" t="s">
        <v>77</v>
      </c>
      <c r="B2" s="272"/>
      <c r="C2" s="273"/>
      <c r="D2" s="260" t="s">
        <v>59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74"/>
      <c r="B3" s="275"/>
      <c r="C3" s="27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9" t="s">
        <v>77</v>
      </c>
      <c r="B4" s="248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29"/>
      <c r="B5" s="249"/>
      <c r="C5" s="2" t="s">
        <v>15</v>
      </c>
      <c r="D5" s="42">
        <f t="shared" ref="D5:K20" si="1">SUM(D127)/34</f>
        <v>4.1470588235294121</v>
      </c>
      <c r="E5" s="43">
        <f t="shared" si="1"/>
        <v>0.79411764705882348</v>
      </c>
      <c r="F5" s="42">
        <f t="shared" si="1"/>
        <v>33.147058823529413</v>
      </c>
      <c r="G5" s="42">
        <f t="shared" si="1"/>
        <v>0.52941176470588236</v>
      </c>
      <c r="H5" s="43">
        <f t="shared" si="1"/>
        <v>0.26470588235294118</v>
      </c>
      <c r="I5" s="41">
        <f t="shared" si="1"/>
        <v>0.70588235294117652</v>
      </c>
      <c r="J5" s="42">
        <f t="shared" si="1"/>
        <v>5.882352941176471</v>
      </c>
      <c r="K5" s="44">
        <f t="shared" si="1"/>
        <v>45.470588235294116</v>
      </c>
      <c r="L5" s="48"/>
      <c r="M5" s="30">
        <f t="shared" si="0"/>
        <v>1.7647058823529411</v>
      </c>
      <c r="N5" s="31">
        <f t="shared" ref="N5:N68" si="2">SUM(D5+F5+G5+J5)</f>
        <v>43.705882352941181</v>
      </c>
      <c r="O5" s="55">
        <f t="shared" ref="O5:O20" si="3">SUM(M5/K5)</f>
        <v>3.8809831824062099E-2</v>
      </c>
      <c r="P5" s="55">
        <f t="shared" ref="P5:P20" si="4">SUM(N5/K5)</f>
        <v>0.96119016817593805</v>
      </c>
      <c r="Q5" s="2" t="s">
        <v>15</v>
      </c>
    </row>
    <row r="6" spans="1:17" ht="12.75" customHeight="1" thickBot="1" x14ac:dyDescent="0.25">
      <c r="A6" s="229"/>
      <c r="B6" s="249"/>
      <c r="C6" s="2" t="s">
        <v>16</v>
      </c>
      <c r="D6" s="42">
        <f t="shared" si="1"/>
        <v>7.6470588235294121</v>
      </c>
      <c r="E6" s="43">
        <f t="shared" si="1"/>
        <v>1.8823529411764706</v>
      </c>
      <c r="F6" s="42">
        <f t="shared" si="1"/>
        <v>45.794117647058826</v>
      </c>
      <c r="G6" s="42">
        <f t="shared" si="1"/>
        <v>1.1470588235294117</v>
      </c>
      <c r="H6" s="43">
        <f t="shared" si="1"/>
        <v>0.88235294117647056</v>
      </c>
      <c r="I6" s="43">
        <f t="shared" si="1"/>
        <v>1.5</v>
      </c>
      <c r="J6" s="42">
        <f t="shared" si="1"/>
        <v>10.147058823529411</v>
      </c>
      <c r="K6" s="44">
        <f t="shared" si="1"/>
        <v>69.029411764705884</v>
      </c>
      <c r="L6" s="48"/>
      <c r="M6" s="30">
        <f t="shared" si="0"/>
        <v>4.2647058823529411</v>
      </c>
      <c r="N6" s="31">
        <f t="shared" si="2"/>
        <v>64.735294117647058</v>
      </c>
      <c r="O6" s="55">
        <f t="shared" si="3"/>
        <v>6.1780997017469107E-2</v>
      </c>
      <c r="P6" s="55">
        <f t="shared" si="4"/>
        <v>0.93779292714103102</v>
      </c>
      <c r="Q6" s="2" t="s">
        <v>16</v>
      </c>
    </row>
    <row r="7" spans="1:17" ht="12.75" customHeight="1" thickBot="1" x14ac:dyDescent="0.25">
      <c r="A7" s="229"/>
      <c r="B7" s="249"/>
      <c r="C7" s="2" t="s">
        <v>17</v>
      </c>
      <c r="D7" s="42">
        <f t="shared" si="1"/>
        <v>10.088235294117647</v>
      </c>
      <c r="E7" s="43">
        <f t="shared" si="1"/>
        <v>2.2647058823529411</v>
      </c>
      <c r="F7" s="42">
        <f t="shared" si="1"/>
        <v>46.382352941176471</v>
      </c>
      <c r="G7" s="42">
        <f t="shared" si="1"/>
        <v>0.35294117647058826</v>
      </c>
      <c r="H7" s="43">
        <f t="shared" si="1"/>
        <v>1.3823529411764706</v>
      </c>
      <c r="I7" s="43">
        <f t="shared" si="1"/>
        <v>1.8823529411764706</v>
      </c>
      <c r="J7" s="42">
        <f t="shared" si="1"/>
        <v>11.617647058823529</v>
      </c>
      <c r="K7" s="44">
        <f t="shared" si="1"/>
        <v>73.970588235294116</v>
      </c>
      <c r="L7" s="48"/>
      <c r="M7" s="30">
        <f t="shared" si="0"/>
        <v>5.5294117647058822</v>
      </c>
      <c r="N7" s="31">
        <f t="shared" si="2"/>
        <v>68.441176470588232</v>
      </c>
      <c r="O7" s="55">
        <f t="shared" si="3"/>
        <v>7.4751491053677926E-2</v>
      </c>
      <c r="P7" s="55">
        <f t="shared" si="4"/>
        <v>0.92524850894632205</v>
      </c>
      <c r="Q7" s="2" t="s">
        <v>17</v>
      </c>
    </row>
    <row r="8" spans="1:17" ht="12.75" customHeight="1" thickBot="1" x14ac:dyDescent="0.25">
      <c r="A8" s="229"/>
      <c r="B8" s="249"/>
      <c r="C8" s="2" t="s">
        <v>18</v>
      </c>
      <c r="D8" s="42">
        <f t="shared" si="1"/>
        <v>10.235294117647058</v>
      </c>
      <c r="E8" s="43">
        <f t="shared" si="1"/>
        <v>2.5</v>
      </c>
      <c r="F8" s="42">
        <f t="shared" si="1"/>
        <v>46.588235294117645</v>
      </c>
      <c r="G8" s="42">
        <f t="shared" si="1"/>
        <v>0.58823529411764708</v>
      </c>
      <c r="H8" s="43">
        <f t="shared" si="1"/>
        <v>1.2941176470588236</v>
      </c>
      <c r="I8" s="43">
        <f t="shared" si="1"/>
        <v>2.4117647058823528</v>
      </c>
      <c r="J8" s="42">
        <f t="shared" si="1"/>
        <v>11.911764705882353</v>
      </c>
      <c r="K8" s="44">
        <f t="shared" si="1"/>
        <v>75.588235294117652</v>
      </c>
      <c r="L8" s="48"/>
      <c r="M8" s="30">
        <f t="shared" si="0"/>
        <v>6.2058823529411757</v>
      </c>
      <c r="N8" s="31">
        <f t="shared" si="2"/>
        <v>69.323529411764696</v>
      </c>
      <c r="O8" s="55">
        <f t="shared" si="3"/>
        <v>8.2101167315175083E-2</v>
      </c>
      <c r="P8" s="55">
        <f t="shared" si="4"/>
        <v>0.91712062256809324</v>
      </c>
      <c r="Q8" s="2" t="s">
        <v>18</v>
      </c>
    </row>
    <row r="9" spans="1:17" ht="12.75" customHeight="1" thickBot="1" x14ac:dyDescent="0.25">
      <c r="A9" s="229"/>
      <c r="B9" s="249"/>
      <c r="C9" s="2" t="s">
        <v>19</v>
      </c>
      <c r="D9" s="42">
        <f t="shared" si="1"/>
        <v>8.3235294117647065</v>
      </c>
      <c r="E9" s="43">
        <f t="shared" si="1"/>
        <v>3.2058823529411766</v>
      </c>
      <c r="F9" s="42">
        <f t="shared" si="1"/>
        <v>37.911764705882355</v>
      </c>
      <c r="G9" s="42">
        <f t="shared" si="1"/>
        <v>0.58823529411764708</v>
      </c>
      <c r="H9" s="43">
        <f t="shared" si="1"/>
        <v>1.2058823529411764</v>
      </c>
      <c r="I9" s="43">
        <f t="shared" si="1"/>
        <v>1.8529411764705883</v>
      </c>
      <c r="J9" s="42">
        <f t="shared" si="1"/>
        <v>9.7058823529411757</v>
      </c>
      <c r="K9" s="44">
        <f t="shared" si="1"/>
        <v>62.794117647058826</v>
      </c>
      <c r="L9" s="48"/>
      <c r="M9" s="30">
        <f t="shared" si="0"/>
        <v>6.264705882352942</v>
      </c>
      <c r="N9" s="31">
        <f t="shared" si="2"/>
        <v>56.529411764705877</v>
      </c>
      <c r="O9" s="55">
        <f t="shared" si="3"/>
        <v>9.9765807962529277E-2</v>
      </c>
      <c r="P9" s="55">
        <f t="shared" si="4"/>
        <v>0.90023419203747057</v>
      </c>
      <c r="Q9" s="2" t="s">
        <v>19</v>
      </c>
    </row>
    <row r="10" spans="1:17" ht="12.75" customHeight="1" thickBot="1" x14ac:dyDescent="0.25">
      <c r="A10" s="229"/>
      <c r="B10" s="249"/>
      <c r="C10" s="2" t="s">
        <v>20</v>
      </c>
      <c r="D10" s="42">
        <f t="shared" si="1"/>
        <v>9.0882352941176467</v>
      </c>
      <c r="E10" s="43">
        <f t="shared" si="1"/>
        <v>2.3529411764705883</v>
      </c>
      <c r="F10" s="42">
        <f t="shared" si="1"/>
        <v>33.794117647058826</v>
      </c>
      <c r="G10" s="42">
        <f t="shared" si="1"/>
        <v>1.1470588235294117</v>
      </c>
      <c r="H10" s="43">
        <f t="shared" si="1"/>
        <v>1.5</v>
      </c>
      <c r="I10" s="43">
        <f t="shared" si="1"/>
        <v>1.6176470588235294</v>
      </c>
      <c r="J10" s="42">
        <f t="shared" si="1"/>
        <v>8.9117647058823533</v>
      </c>
      <c r="K10" s="44">
        <f t="shared" si="1"/>
        <v>58.411764705882355</v>
      </c>
      <c r="L10" s="48"/>
      <c r="M10" s="30">
        <f t="shared" si="0"/>
        <v>5.4705882352941178</v>
      </c>
      <c r="N10" s="31">
        <f t="shared" si="2"/>
        <v>52.941176470588239</v>
      </c>
      <c r="O10" s="55">
        <f t="shared" si="3"/>
        <v>9.3655589123867067E-2</v>
      </c>
      <c r="P10" s="55">
        <f t="shared" si="4"/>
        <v>0.90634441087613293</v>
      </c>
      <c r="Q10" s="2" t="s">
        <v>20</v>
      </c>
    </row>
    <row r="11" spans="1:17" ht="12.75" customHeight="1" thickBot="1" x14ac:dyDescent="0.25">
      <c r="A11" s="229"/>
      <c r="B11" s="249"/>
      <c r="C11" s="2" t="s">
        <v>21</v>
      </c>
      <c r="D11" s="42">
        <f t="shared" si="1"/>
        <v>10.588235294117647</v>
      </c>
      <c r="E11" s="43">
        <f t="shared" si="1"/>
        <v>2.1764705882352939</v>
      </c>
      <c r="F11" s="42">
        <f t="shared" si="1"/>
        <v>40.558823529411768</v>
      </c>
      <c r="G11" s="42">
        <f t="shared" si="1"/>
        <v>1.411764705882353</v>
      </c>
      <c r="H11" s="43">
        <f t="shared" si="1"/>
        <v>1.4411764705882353</v>
      </c>
      <c r="I11" s="43">
        <f t="shared" si="1"/>
        <v>2.9117647058823528</v>
      </c>
      <c r="J11" s="42">
        <f t="shared" si="1"/>
        <v>9.2941176470588243</v>
      </c>
      <c r="K11" s="44">
        <f t="shared" si="1"/>
        <v>68.382352941176464</v>
      </c>
      <c r="L11" s="48"/>
      <c r="M11" s="30">
        <f t="shared" si="0"/>
        <v>6.5294117647058822</v>
      </c>
      <c r="N11" s="31">
        <f t="shared" si="2"/>
        <v>61.852941176470594</v>
      </c>
      <c r="O11" s="55">
        <f t="shared" si="3"/>
        <v>9.5483870967741941E-2</v>
      </c>
      <c r="P11" s="55">
        <f t="shared" si="4"/>
        <v>0.9045161290322582</v>
      </c>
      <c r="Q11" s="2" t="s">
        <v>21</v>
      </c>
    </row>
    <row r="12" spans="1:17" ht="12.75" customHeight="1" thickBot="1" x14ac:dyDescent="0.25">
      <c r="A12" s="229"/>
      <c r="B12" s="249"/>
      <c r="C12" s="2" t="s">
        <v>22</v>
      </c>
      <c r="D12" s="42">
        <f t="shared" si="1"/>
        <v>18.147058823529413</v>
      </c>
      <c r="E12" s="43">
        <f t="shared" si="1"/>
        <v>5.6470588235294121</v>
      </c>
      <c r="F12" s="42">
        <f t="shared" si="1"/>
        <v>68.17647058823529</v>
      </c>
      <c r="G12" s="42">
        <f t="shared" si="1"/>
        <v>1.2058823529411764</v>
      </c>
      <c r="H12" s="43">
        <f t="shared" si="1"/>
        <v>2.2058823529411766</v>
      </c>
      <c r="I12" s="43">
        <f t="shared" si="1"/>
        <v>4.6764705882352944</v>
      </c>
      <c r="J12" s="42">
        <f t="shared" si="1"/>
        <v>16.529411764705884</v>
      </c>
      <c r="K12" s="44">
        <f t="shared" si="1"/>
        <v>116.58823529411765</v>
      </c>
      <c r="L12" s="48"/>
      <c r="M12" s="30">
        <f t="shared" si="0"/>
        <v>12.529411764705884</v>
      </c>
      <c r="N12" s="31">
        <f t="shared" si="2"/>
        <v>104.05882352941175</v>
      </c>
      <c r="O12" s="55">
        <f t="shared" si="3"/>
        <v>0.10746720484359235</v>
      </c>
      <c r="P12" s="55">
        <f t="shared" si="4"/>
        <v>0.89253279515640749</v>
      </c>
      <c r="Q12" s="2" t="s">
        <v>22</v>
      </c>
    </row>
    <row r="13" spans="1:17" ht="12.75" customHeight="1" thickBot="1" x14ac:dyDescent="0.25">
      <c r="A13" s="229"/>
      <c r="B13" s="249"/>
      <c r="C13" s="2" t="s">
        <v>23</v>
      </c>
      <c r="D13" s="42">
        <f t="shared" si="1"/>
        <v>22.117647058823529</v>
      </c>
      <c r="E13" s="43">
        <f t="shared" si="1"/>
        <v>5.4705882352941178</v>
      </c>
      <c r="F13" s="42">
        <f t="shared" si="1"/>
        <v>74.82352941176471</v>
      </c>
      <c r="G13" s="42">
        <f t="shared" si="1"/>
        <v>0.8529411764705882</v>
      </c>
      <c r="H13" s="43">
        <f t="shared" si="1"/>
        <v>2.4117647058823528</v>
      </c>
      <c r="I13" s="43">
        <f t="shared" si="1"/>
        <v>7.8235294117647056</v>
      </c>
      <c r="J13" s="42">
        <f t="shared" si="1"/>
        <v>18.882352941176471</v>
      </c>
      <c r="K13" s="44">
        <f t="shared" si="1"/>
        <v>132.38235294117646</v>
      </c>
      <c r="L13" s="48"/>
      <c r="M13" s="30">
        <f t="shared" si="0"/>
        <v>15.705882352941178</v>
      </c>
      <c r="N13" s="31">
        <f t="shared" si="2"/>
        <v>116.6764705882353</v>
      </c>
      <c r="O13" s="55">
        <f t="shared" si="3"/>
        <v>0.11864030215507666</v>
      </c>
      <c r="P13" s="55">
        <f t="shared" si="4"/>
        <v>0.88135969784492352</v>
      </c>
      <c r="Q13" s="2" t="s">
        <v>23</v>
      </c>
    </row>
    <row r="14" spans="1:17" ht="12.75" customHeight="1" thickBot="1" x14ac:dyDescent="0.25">
      <c r="A14" s="229"/>
      <c r="B14" s="249"/>
      <c r="C14" s="2" t="s">
        <v>24</v>
      </c>
      <c r="D14" s="42">
        <f t="shared" si="1"/>
        <v>22.764705882352942</v>
      </c>
      <c r="E14" s="43">
        <f t="shared" si="1"/>
        <v>5.7352941176470589</v>
      </c>
      <c r="F14" s="42">
        <f t="shared" si="1"/>
        <v>57.617647058823529</v>
      </c>
      <c r="G14" s="42">
        <f t="shared" si="1"/>
        <v>0.52941176470588236</v>
      </c>
      <c r="H14" s="43">
        <f t="shared" si="1"/>
        <v>2.3235294117647061</v>
      </c>
      <c r="I14" s="43">
        <f t="shared" si="1"/>
        <v>7.7647058823529411</v>
      </c>
      <c r="J14" s="42">
        <f t="shared" si="1"/>
        <v>14.882352941176471</v>
      </c>
      <c r="K14" s="44">
        <f t="shared" si="1"/>
        <v>111.61764705882354</v>
      </c>
      <c r="L14" s="48"/>
      <c r="M14" s="30">
        <f t="shared" si="0"/>
        <v>15.823529411764707</v>
      </c>
      <c r="N14" s="31">
        <f t="shared" si="2"/>
        <v>95.794117647058812</v>
      </c>
      <c r="O14" s="55">
        <f t="shared" si="3"/>
        <v>0.14176548089591567</v>
      </c>
      <c r="P14" s="55">
        <f t="shared" si="4"/>
        <v>0.85823451910408421</v>
      </c>
      <c r="Q14" s="2" t="s">
        <v>24</v>
      </c>
    </row>
    <row r="15" spans="1:17" ht="12.75" customHeight="1" thickBot="1" x14ac:dyDescent="0.25">
      <c r="A15" s="229"/>
      <c r="B15" s="249"/>
      <c r="C15" s="2" t="s">
        <v>25</v>
      </c>
      <c r="D15" s="42">
        <f t="shared" si="1"/>
        <v>17.764705882352942</v>
      </c>
      <c r="E15" s="43">
        <f t="shared" si="1"/>
        <v>4.7941176470588234</v>
      </c>
      <c r="F15" s="42">
        <f t="shared" si="1"/>
        <v>48.117647058823529</v>
      </c>
      <c r="G15" s="42">
        <f t="shared" si="1"/>
        <v>0.94117647058823528</v>
      </c>
      <c r="H15" s="43">
        <f t="shared" si="1"/>
        <v>3.1764705882352939</v>
      </c>
      <c r="I15" s="43">
        <f t="shared" si="1"/>
        <v>6.3235294117647056</v>
      </c>
      <c r="J15" s="42">
        <f t="shared" si="1"/>
        <v>12.647058823529411</v>
      </c>
      <c r="K15" s="44">
        <f t="shared" si="1"/>
        <v>93.794117647058826</v>
      </c>
      <c r="L15" s="48"/>
      <c r="M15" s="30">
        <f t="shared" si="0"/>
        <v>14.294117647058822</v>
      </c>
      <c r="N15" s="31">
        <f t="shared" si="2"/>
        <v>79.470588235294102</v>
      </c>
      <c r="O15" s="55">
        <f t="shared" si="3"/>
        <v>0.15239887111947317</v>
      </c>
      <c r="P15" s="55">
        <f t="shared" si="4"/>
        <v>0.84728755095641251</v>
      </c>
      <c r="Q15" s="2" t="s">
        <v>25</v>
      </c>
    </row>
    <row r="16" spans="1:17" ht="12.75" customHeight="1" thickBot="1" x14ac:dyDescent="0.25">
      <c r="A16" s="229"/>
      <c r="B16" s="249"/>
      <c r="C16" s="2" t="s">
        <v>26</v>
      </c>
      <c r="D16" s="42">
        <f t="shared" si="1"/>
        <v>13.205882352941176</v>
      </c>
      <c r="E16" s="43">
        <f t="shared" si="1"/>
        <v>4.1764705882352944</v>
      </c>
      <c r="F16" s="42">
        <f t="shared" si="1"/>
        <v>41.176470588235297</v>
      </c>
      <c r="G16" s="42">
        <f t="shared" si="1"/>
        <v>0.55882352941176472</v>
      </c>
      <c r="H16" s="43">
        <f t="shared" si="1"/>
        <v>1.2352941176470589</v>
      </c>
      <c r="I16" s="43">
        <f t="shared" si="1"/>
        <v>6.3235294117647056</v>
      </c>
      <c r="J16" s="42">
        <f t="shared" si="1"/>
        <v>10.352941176470589</v>
      </c>
      <c r="K16" s="44">
        <f t="shared" si="1"/>
        <v>77.029411764705884</v>
      </c>
      <c r="L16" s="48"/>
      <c r="M16" s="30">
        <f t="shared" si="0"/>
        <v>11.735294117647058</v>
      </c>
      <c r="N16" s="31">
        <f t="shared" si="2"/>
        <v>65.294117647058826</v>
      </c>
      <c r="O16" s="55">
        <f t="shared" si="3"/>
        <v>0.15234822451317295</v>
      </c>
      <c r="P16" s="55">
        <f t="shared" si="4"/>
        <v>0.84765177548682702</v>
      </c>
      <c r="Q16" s="2" t="s">
        <v>26</v>
      </c>
    </row>
    <row r="17" spans="1:17" ht="12.75" customHeight="1" thickBot="1" x14ac:dyDescent="0.25">
      <c r="A17" s="229"/>
      <c r="B17" s="249"/>
      <c r="C17" s="2" t="s">
        <v>27</v>
      </c>
      <c r="D17" s="42">
        <f t="shared" si="1"/>
        <v>9.8235294117647065</v>
      </c>
      <c r="E17" s="43">
        <f t="shared" si="1"/>
        <v>2.8529411764705883</v>
      </c>
      <c r="F17" s="42">
        <f t="shared" si="1"/>
        <v>26.764705882352942</v>
      </c>
      <c r="G17" s="42">
        <f t="shared" si="1"/>
        <v>8.8235294117647065E-2</v>
      </c>
      <c r="H17" s="43">
        <f t="shared" si="1"/>
        <v>0.97058823529411764</v>
      </c>
      <c r="I17" s="43">
        <f t="shared" si="1"/>
        <v>3.7941176470588234</v>
      </c>
      <c r="J17" s="42">
        <f t="shared" si="1"/>
        <v>7.3529411764705879</v>
      </c>
      <c r="K17" s="44">
        <f t="shared" si="1"/>
        <v>51.647058823529413</v>
      </c>
      <c r="L17" s="48"/>
      <c r="M17" s="30">
        <f t="shared" si="0"/>
        <v>7.617647058823529</v>
      </c>
      <c r="N17" s="31">
        <f t="shared" si="2"/>
        <v>44.029411764705884</v>
      </c>
      <c r="O17" s="55">
        <f t="shared" si="3"/>
        <v>0.14749430523917995</v>
      </c>
      <c r="P17" s="55">
        <f t="shared" si="4"/>
        <v>0.85250569476082005</v>
      </c>
      <c r="Q17" s="2" t="s">
        <v>27</v>
      </c>
    </row>
    <row r="18" spans="1:17" ht="12.75" customHeight="1" thickBot="1" x14ac:dyDescent="0.25">
      <c r="A18" s="229"/>
      <c r="B18" s="249"/>
      <c r="C18" s="2" t="s">
        <v>28</v>
      </c>
      <c r="D18" s="42">
        <f t="shared" si="1"/>
        <v>3.9705882352941178</v>
      </c>
      <c r="E18" s="43">
        <f t="shared" si="1"/>
        <v>1.2941176470588236</v>
      </c>
      <c r="F18" s="42">
        <f t="shared" si="1"/>
        <v>8.264705882352942</v>
      </c>
      <c r="G18" s="42">
        <f t="shared" si="1"/>
        <v>5.8823529411764705E-2</v>
      </c>
      <c r="H18" s="43">
        <f t="shared" si="1"/>
        <v>0.44117647058823528</v>
      </c>
      <c r="I18" s="43">
        <f t="shared" si="1"/>
        <v>2.1470588235294117</v>
      </c>
      <c r="J18" s="42">
        <f t="shared" si="1"/>
        <v>3.0882352941176472</v>
      </c>
      <c r="K18" s="44">
        <f t="shared" si="1"/>
        <v>19.264705882352942</v>
      </c>
      <c r="L18" s="48"/>
      <c r="M18" s="30">
        <f t="shared" si="0"/>
        <v>3.8823529411764706</v>
      </c>
      <c r="N18" s="31">
        <f t="shared" si="2"/>
        <v>15.382352941176471</v>
      </c>
      <c r="O18" s="55">
        <f t="shared" si="3"/>
        <v>0.20152671755725191</v>
      </c>
      <c r="P18" s="55">
        <f t="shared" si="4"/>
        <v>0.79847328244274807</v>
      </c>
      <c r="Q18" s="2" t="s">
        <v>28</v>
      </c>
    </row>
    <row r="19" spans="1:17" ht="12.75" customHeight="1" thickBot="1" x14ac:dyDescent="0.25">
      <c r="A19" s="229"/>
      <c r="B19" s="249"/>
      <c r="C19" s="2" t="s">
        <v>29</v>
      </c>
      <c r="D19" s="42">
        <f t="shared" si="1"/>
        <v>1.3235294117647058</v>
      </c>
      <c r="E19" s="41">
        <f t="shared" si="1"/>
        <v>0</v>
      </c>
      <c r="F19" s="42">
        <f t="shared" si="1"/>
        <v>1.3235294117647058</v>
      </c>
      <c r="G19" s="42">
        <f t="shared" si="1"/>
        <v>0</v>
      </c>
      <c r="H19" s="43">
        <f t="shared" si="1"/>
        <v>0.94117647058823528</v>
      </c>
      <c r="I19" s="43">
        <f t="shared" si="1"/>
        <v>0</v>
      </c>
      <c r="J19" s="42">
        <f t="shared" si="1"/>
        <v>0.38235294117647056</v>
      </c>
      <c r="K19" s="44">
        <f t="shared" si="1"/>
        <v>3.9705882352941178</v>
      </c>
      <c r="L19" s="48"/>
      <c r="M19" s="30">
        <f t="shared" si="0"/>
        <v>0.94117647058823528</v>
      </c>
      <c r="N19" s="31">
        <f t="shared" si="2"/>
        <v>3.0294117647058822</v>
      </c>
      <c r="O19" s="55">
        <f t="shared" si="3"/>
        <v>0.23703703703703702</v>
      </c>
      <c r="P19" s="55">
        <f t="shared" si="4"/>
        <v>0.76296296296296295</v>
      </c>
      <c r="Q19" s="2" t="s">
        <v>29</v>
      </c>
    </row>
    <row r="20" spans="1:17" ht="12.75" customHeight="1" thickBot="1" x14ac:dyDescent="0.25">
      <c r="A20" s="229"/>
      <c r="B20" s="250"/>
      <c r="C20" s="2" t="s">
        <v>10</v>
      </c>
      <c r="D20" s="45">
        <f t="shared" si="1"/>
        <v>169.23529411764707</v>
      </c>
      <c r="E20" s="46">
        <f t="shared" si="1"/>
        <v>45.147058823529413</v>
      </c>
      <c r="F20" s="45">
        <f t="shared" si="1"/>
        <v>610.47058823529414</v>
      </c>
      <c r="G20" s="45">
        <f t="shared" si="1"/>
        <v>10</v>
      </c>
      <c r="H20" s="46">
        <f t="shared" si="1"/>
        <v>21.676470588235293</v>
      </c>
      <c r="I20" s="46">
        <f t="shared" si="1"/>
        <v>51.735294117647058</v>
      </c>
      <c r="J20" s="45">
        <f t="shared" si="1"/>
        <v>151.58823529411765</v>
      </c>
      <c r="K20" s="47">
        <f t="shared" si="1"/>
        <v>1059.9705882352941</v>
      </c>
      <c r="L20" s="48"/>
      <c r="M20" s="32">
        <f t="shared" si="0"/>
        <v>118.55882352941177</v>
      </c>
      <c r="N20" s="32">
        <f t="shared" si="2"/>
        <v>941.2941176470589</v>
      </c>
      <c r="O20" s="57">
        <f t="shared" si="3"/>
        <v>0.11185105025111684</v>
      </c>
      <c r="P20" s="57">
        <f t="shared" si="4"/>
        <v>0.88803795887788239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2.9411764705882353E-2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0</v>
      </c>
      <c r="K21" s="25">
        <f t="shared" si="5"/>
        <v>2.9411764705882353E-2</v>
      </c>
      <c r="L21" s="48"/>
      <c r="M21" s="30">
        <f t="shared" si="0"/>
        <v>0</v>
      </c>
      <c r="N21" s="31">
        <f t="shared" si="2"/>
        <v>2.9411764705882353E-2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37" si="6">SUM(D144)/34</f>
        <v>3.7941176470588234</v>
      </c>
      <c r="E22" s="27">
        <f t="shared" si="6"/>
        <v>1.088235294117647</v>
      </c>
      <c r="F22" s="25">
        <f t="shared" si="6"/>
        <v>23.323529411764707</v>
      </c>
      <c r="G22" s="25">
        <f t="shared" si="6"/>
        <v>0.29411764705882354</v>
      </c>
      <c r="H22" s="27">
        <f t="shared" si="6"/>
        <v>0.17647058823529413</v>
      </c>
      <c r="I22" s="27">
        <f t="shared" si="6"/>
        <v>0.47058823529411764</v>
      </c>
      <c r="J22" s="25">
        <f t="shared" si="6"/>
        <v>4.1764705882352944</v>
      </c>
      <c r="K22" s="25">
        <f t="shared" si="6"/>
        <v>33.323529411764703</v>
      </c>
      <c r="L22" s="48"/>
      <c r="M22" s="30">
        <f t="shared" si="0"/>
        <v>1.7352941176470589</v>
      </c>
      <c r="N22" s="31">
        <f t="shared" si="2"/>
        <v>31.588235294117645</v>
      </c>
      <c r="O22" s="59">
        <f t="shared" ref="O22:O37" si="7">SUM(M22/K22)</f>
        <v>5.2074139452780235E-2</v>
      </c>
      <c r="P22" s="59">
        <f t="shared" ref="P22:P37" si="8">SUM(N22/K22)</f>
        <v>0.94792586054721983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si="6"/>
        <v>6.8529411764705879</v>
      </c>
      <c r="E23" s="27">
        <f t="shared" si="6"/>
        <v>1.911764705882353</v>
      </c>
      <c r="F23" s="25">
        <f t="shared" si="6"/>
        <v>41.529411764705884</v>
      </c>
      <c r="G23" s="25">
        <f t="shared" si="6"/>
        <v>0.44117647058823528</v>
      </c>
      <c r="H23" s="27">
        <f t="shared" si="6"/>
        <v>0.26470588235294118</v>
      </c>
      <c r="I23" s="27">
        <f t="shared" si="6"/>
        <v>1.088235294117647</v>
      </c>
      <c r="J23" s="25">
        <f t="shared" si="6"/>
        <v>7.7941176470588234</v>
      </c>
      <c r="K23" s="25">
        <f t="shared" si="6"/>
        <v>59.882352941176471</v>
      </c>
      <c r="L23" s="48"/>
      <c r="M23" s="30">
        <f t="shared" si="0"/>
        <v>3.2647058823529411</v>
      </c>
      <c r="N23" s="31">
        <f t="shared" si="2"/>
        <v>56.617647058823529</v>
      </c>
      <c r="O23" s="59">
        <f t="shared" si="7"/>
        <v>5.4518664047151277E-2</v>
      </c>
      <c r="P23" s="59">
        <f t="shared" si="8"/>
        <v>0.94548133595284867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si="6"/>
        <v>8.0882352941176467</v>
      </c>
      <c r="E24" s="27">
        <f t="shared" si="6"/>
        <v>2.4411764705882355</v>
      </c>
      <c r="F24" s="25">
        <f t="shared" si="6"/>
        <v>40.647058823529413</v>
      </c>
      <c r="G24" s="25">
        <f t="shared" si="6"/>
        <v>0.67647058823529416</v>
      </c>
      <c r="H24" s="27">
        <f t="shared" si="6"/>
        <v>0.58823529411764708</v>
      </c>
      <c r="I24" s="27">
        <f t="shared" si="6"/>
        <v>1.588235294117647</v>
      </c>
      <c r="J24" s="25">
        <f t="shared" si="6"/>
        <v>8.617647058823529</v>
      </c>
      <c r="K24" s="25">
        <f t="shared" si="6"/>
        <v>62.676470588235297</v>
      </c>
      <c r="L24" s="48"/>
      <c r="M24" s="30">
        <f t="shared" si="0"/>
        <v>4.6176470588235299</v>
      </c>
      <c r="N24" s="31">
        <f t="shared" si="2"/>
        <v>58.029411764705884</v>
      </c>
      <c r="O24" s="59">
        <f t="shared" si="7"/>
        <v>7.367433129985923E-2</v>
      </c>
      <c r="P24" s="59">
        <f t="shared" si="8"/>
        <v>0.92585640544345371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si="6"/>
        <v>8.1764705882352935</v>
      </c>
      <c r="E25" s="27">
        <f t="shared" si="6"/>
        <v>1.6470588235294117</v>
      </c>
      <c r="F25" s="25">
        <f t="shared" si="6"/>
        <v>36.352941176470587</v>
      </c>
      <c r="G25" s="25">
        <f t="shared" si="6"/>
        <v>0.6470588235294118</v>
      </c>
      <c r="H25" s="27">
        <f t="shared" si="6"/>
        <v>0.79411764705882348</v>
      </c>
      <c r="I25" s="27">
        <f t="shared" si="6"/>
        <v>1.7647058823529411</v>
      </c>
      <c r="J25" s="25">
        <f t="shared" si="6"/>
        <v>9.0588235294117645</v>
      </c>
      <c r="K25" s="25">
        <f t="shared" si="6"/>
        <v>58.5</v>
      </c>
      <c r="L25" s="48"/>
      <c r="M25" s="30">
        <f t="shared" si="0"/>
        <v>4.2058823529411757</v>
      </c>
      <c r="N25" s="31">
        <f t="shared" si="2"/>
        <v>54.235294117647058</v>
      </c>
      <c r="O25" s="59">
        <f t="shared" si="7"/>
        <v>7.1895424836601302E-2</v>
      </c>
      <c r="P25" s="59">
        <f t="shared" si="8"/>
        <v>0.92709904474610361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si="6"/>
        <v>6.6470588235294121</v>
      </c>
      <c r="E26" s="27">
        <f t="shared" si="6"/>
        <v>1.9411764705882353</v>
      </c>
      <c r="F26" s="25">
        <f t="shared" si="6"/>
        <v>31.852941176470587</v>
      </c>
      <c r="G26" s="25">
        <f t="shared" si="6"/>
        <v>0.82352941176470584</v>
      </c>
      <c r="H26" s="27">
        <f t="shared" si="6"/>
        <v>0.82352941176470584</v>
      </c>
      <c r="I26" s="27">
        <f t="shared" si="6"/>
        <v>1.088235294117647</v>
      </c>
      <c r="J26" s="25">
        <f t="shared" si="6"/>
        <v>7.0294117647058822</v>
      </c>
      <c r="K26" s="25">
        <f t="shared" si="6"/>
        <v>50.205882352941174</v>
      </c>
      <c r="L26" s="48"/>
      <c r="M26" s="30">
        <f t="shared" si="0"/>
        <v>3.8529411764705879</v>
      </c>
      <c r="N26" s="31">
        <f t="shared" si="2"/>
        <v>46.352941176470587</v>
      </c>
      <c r="O26" s="59">
        <f t="shared" si="7"/>
        <v>7.6742823667252491E-2</v>
      </c>
      <c r="P26" s="59">
        <f t="shared" si="8"/>
        <v>0.92325717633274751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si="6"/>
        <v>6.9117647058823533</v>
      </c>
      <c r="E27" s="27">
        <f t="shared" si="6"/>
        <v>1.4411764705882353</v>
      </c>
      <c r="F27" s="25">
        <f t="shared" si="6"/>
        <v>27.5</v>
      </c>
      <c r="G27" s="25">
        <f t="shared" si="6"/>
        <v>0.67647058823529416</v>
      </c>
      <c r="H27" s="27">
        <f t="shared" si="6"/>
        <v>1.411764705882353</v>
      </c>
      <c r="I27" s="27">
        <f t="shared" si="6"/>
        <v>1.7058823529411764</v>
      </c>
      <c r="J27" s="25">
        <f t="shared" si="6"/>
        <v>7.1470588235294121</v>
      </c>
      <c r="K27" s="25">
        <f t="shared" si="6"/>
        <v>46.794117647058826</v>
      </c>
      <c r="L27" s="48"/>
      <c r="M27" s="30">
        <f t="shared" si="0"/>
        <v>4.5588235294117645</v>
      </c>
      <c r="N27" s="31">
        <f t="shared" si="2"/>
        <v>42.235294117647065</v>
      </c>
      <c r="O27" s="59">
        <f t="shared" si="7"/>
        <v>9.7423004399748575E-2</v>
      </c>
      <c r="P27" s="59">
        <f t="shared" si="8"/>
        <v>0.90257699560025151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si="6"/>
        <v>10.676470588235293</v>
      </c>
      <c r="E28" s="27">
        <f t="shared" si="6"/>
        <v>3.2647058823529411</v>
      </c>
      <c r="F28" s="25">
        <f t="shared" si="6"/>
        <v>36.5</v>
      </c>
      <c r="G28" s="25">
        <f t="shared" si="6"/>
        <v>0.35294117647058826</v>
      </c>
      <c r="H28" s="27">
        <f t="shared" si="6"/>
        <v>0.82352941176470584</v>
      </c>
      <c r="I28" s="27">
        <f t="shared" si="6"/>
        <v>2.9705882352941178</v>
      </c>
      <c r="J28" s="25">
        <f t="shared" si="6"/>
        <v>8.7058823529411757</v>
      </c>
      <c r="K28" s="25">
        <f t="shared" si="6"/>
        <v>63.294117647058826</v>
      </c>
      <c r="L28" s="48"/>
      <c r="M28" s="30">
        <f t="shared" si="0"/>
        <v>7.0588235294117645</v>
      </c>
      <c r="N28" s="31">
        <f t="shared" si="2"/>
        <v>56.235294117647051</v>
      </c>
      <c r="O28" s="59">
        <f t="shared" si="7"/>
        <v>0.11152416356877323</v>
      </c>
      <c r="P28" s="59">
        <f t="shared" si="8"/>
        <v>0.88847583643122663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si="6"/>
        <v>17.029411764705884</v>
      </c>
      <c r="E29" s="27">
        <f t="shared" si="6"/>
        <v>3.7058823529411766</v>
      </c>
      <c r="F29" s="25">
        <f t="shared" si="6"/>
        <v>57.176470588235297</v>
      </c>
      <c r="G29" s="25">
        <f t="shared" si="6"/>
        <v>1.0588235294117647</v>
      </c>
      <c r="H29" s="27">
        <f t="shared" si="6"/>
        <v>2.4411764705882355</v>
      </c>
      <c r="I29" s="27">
        <f t="shared" si="6"/>
        <v>4.0882352941176467</v>
      </c>
      <c r="J29" s="25">
        <f t="shared" si="6"/>
        <v>15.264705882352942</v>
      </c>
      <c r="K29" s="25">
        <f t="shared" si="6"/>
        <v>100.76470588235294</v>
      </c>
      <c r="L29" s="48"/>
      <c r="M29" s="30">
        <f t="shared" si="0"/>
        <v>10.235294117647058</v>
      </c>
      <c r="N29" s="31">
        <f t="shared" si="2"/>
        <v>90.529411764705898</v>
      </c>
      <c r="O29" s="59">
        <f t="shared" si="7"/>
        <v>0.10157618213660244</v>
      </c>
      <c r="P29" s="59">
        <f t="shared" si="8"/>
        <v>0.89842381786339764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si="6"/>
        <v>22.617647058823529</v>
      </c>
      <c r="E30" s="27">
        <f t="shared" si="6"/>
        <v>6.2058823529411766</v>
      </c>
      <c r="F30" s="25">
        <f t="shared" si="6"/>
        <v>53.264705882352942</v>
      </c>
      <c r="G30" s="25">
        <f t="shared" si="6"/>
        <v>0.6470588235294118</v>
      </c>
      <c r="H30" s="27">
        <f t="shared" si="6"/>
        <v>2.8235294117647061</v>
      </c>
      <c r="I30" s="27">
        <f t="shared" si="6"/>
        <v>6.2647058823529411</v>
      </c>
      <c r="J30" s="25">
        <f t="shared" si="6"/>
        <v>17.117647058823529</v>
      </c>
      <c r="K30" s="25">
        <f t="shared" si="6"/>
        <v>108.94117647058823</v>
      </c>
      <c r="L30" s="48"/>
      <c r="M30" s="30">
        <f t="shared" si="0"/>
        <v>15.294117647058822</v>
      </c>
      <c r="N30" s="31">
        <f t="shared" si="2"/>
        <v>93.647058823529392</v>
      </c>
      <c r="O30" s="59">
        <f t="shared" si="7"/>
        <v>0.14038876889848811</v>
      </c>
      <c r="P30" s="59">
        <f t="shared" si="8"/>
        <v>0.85961123110151172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si="6"/>
        <v>18.882352941176471</v>
      </c>
      <c r="E31" s="27">
        <f t="shared" si="6"/>
        <v>5.0294117647058822</v>
      </c>
      <c r="F31" s="25">
        <f t="shared" si="6"/>
        <v>45.5</v>
      </c>
      <c r="G31" s="25">
        <f t="shared" si="6"/>
        <v>0.88235294117647056</v>
      </c>
      <c r="H31" s="27">
        <f t="shared" si="6"/>
        <v>4.117647058823529</v>
      </c>
      <c r="I31" s="27">
        <f t="shared" si="6"/>
        <v>6.9705882352941178</v>
      </c>
      <c r="J31" s="25">
        <f t="shared" si="6"/>
        <v>12.941176470588236</v>
      </c>
      <c r="K31" s="25">
        <f t="shared" si="6"/>
        <v>94.32352941176471</v>
      </c>
      <c r="L31" s="48"/>
      <c r="M31" s="30">
        <f t="shared" si="0"/>
        <v>16.117647058823529</v>
      </c>
      <c r="N31" s="31">
        <f t="shared" si="2"/>
        <v>78.20588235294116</v>
      </c>
      <c r="O31" s="59">
        <f t="shared" si="7"/>
        <v>0.1708762082943561</v>
      </c>
      <c r="P31" s="59">
        <f t="shared" si="8"/>
        <v>0.82912379170564365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si="6"/>
        <v>16.235294117647058</v>
      </c>
      <c r="E32" s="27">
        <f t="shared" si="6"/>
        <v>5.5588235294117645</v>
      </c>
      <c r="F32" s="25">
        <f t="shared" si="6"/>
        <v>43.529411764705884</v>
      </c>
      <c r="G32" s="25">
        <f t="shared" si="6"/>
        <v>0.58823529411764708</v>
      </c>
      <c r="H32" s="27">
        <f t="shared" si="6"/>
        <v>2.1176470588235294</v>
      </c>
      <c r="I32" s="27">
        <f t="shared" si="6"/>
        <v>5.5294117647058822</v>
      </c>
      <c r="J32" s="25">
        <f t="shared" si="6"/>
        <v>10.911764705882353</v>
      </c>
      <c r="K32" s="25">
        <f t="shared" si="6"/>
        <v>84.470588235294116</v>
      </c>
      <c r="L32" s="48"/>
      <c r="M32" s="30">
        <f t="shared" si="0"/>
        <v>13.205882352941176</v>
      </c>
      <c r="N32" s="31">
        <f t="shared" si="2"/>
        <v>71.264705882352942</v>
      </c>
      <c r="O32" s="59">
        <f t="shared" si="7"/>
        <v>0.15633704735376044</v>
      </c>
      <c r="P32" s="59">
        <f t="shared" si="8"/>
        <v>0.84366295264623958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si="6"/>
        <v>13.352941176470589</v>
      </c>
      <c r="E33" s="27">
        <f t="shared" si="6"/>
        <v>3.7941176470588234</v>
      </c>
      <c r="F33" s="25">
        <f t="shared" si="6"/>
        <v>39.5</v>
      </c>
      <c r="G33" s="25">
        <f t="shared" si="6"/>
        <v>0.44117647058823528</v>
      </c>
      <c r="H33" s="27">
        <f t="shared" si="6"/>
        <v>1.4411764705882353</v>
      </c>
      <c r="I33" s="27">
        <f t="shared" si="6"/>
        <v>5.4411764705882355</v>
      </c>
      <c r="J33" s="25">
        <f t="shared" si="6"/>
        <v>11.235294117647058</v>
      </c>
      <c r="K33" s="25">
        <f t="shared" si="6"/>
        <v>75.205882352941174</v>
      </c>
      <c r="L33" s="48"/>
      <c r="M33" s="30">
        <f t="shared" si="0"/>
        <v>10.676470588235293</v>
      </c>
      <c r="N33" s="31">
        <f t="shared" si="2"/>
        <v>64.529411764705884</v>
      </c>
      <c r="O33" s="59">
        <f t="shared" si="7"/>
        <v>0.14196323816973014</v>
      </c>
      <c r="P33" s="59">
        <f t="shared" si="8"/>
        <v>0.85803676183026989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si="6"/>
        <v>8.8235294117647065</v>
      </c>
      <c r="E34" s="27">
        <f t="shared" si="6"/>
        <v>2.8823529411764706</v>
      </c>
      <c r="F34" s="25">
        <f t="shared" si="6"/>
        <v>24.441176470588236</v>
      </c>
      <c r="G34" s="25">
        <f t="shared" si="6"/>
        <v>0.14705882352941177</v>
      </c>
      <c r="H34" s="27">
        <f t="shared" si="6"/>
        <v>1.0588235294117647</v>
      </c>
      <c r="I34" s="27">
        <f t="shared" si="6"/>
        <v>3.9705882352941178</v>
      </c>
      <c r="J34" s="25">
        <f t="shared" si="6"/>
        <v>7.1470588235294121</v>
      </c>
      <c r="K34" s="25">
        <f t="shared" si="6"/>
        <v>48.470588235294116</v>
      </c>
      <c r="L34" s="48"/>
      <c r="M34" s="30">
        <f t="shared" si="0"/>
        <v>7.9117647058823533</v>
      </c>
      <c r="N34" s="31">
        <f t="shared" si="2"/>
        <v>40.558823529411768</v>
      </c>
      <c r="O34" s="59">
        <f t="shared" si="7"/>
        <v>0.16322815533980584</v>
      </c>
      <c r="P34" s="59">
        <f t="shared" si="8"/>
        <v>0.83677184466019428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si="6"/>
        <v>4.4411764705882355</v>
      </c>
      <c r="E35" s="27">
        <f t="shared" si="6"/>
        <v>1</v>
      </c>
      <c r="F35" s="25">
        <f t="shared" si="6"/>
        <v>9.1764705882352935</v>
      </c>
      <c r="G35" s="25">
        <f t="shared" si="6"/>
        <v>0</v>
      </c>
      <c r="H35" s="27">
        <f t="shared" si="6"/>
        <v>0.3235294117647059</v>
      </c>
      <c r="I35" s="27">
        <f t="shared" si="6"/>
        <v>1.588235294117647</v>
      </c>
      <c r="J35" s="25">
        <f t="shared" si="6"/>
        <v>2.4117647058823528</v>
      </c>
      <c r="K35" s="25">
        <f t="shared" si="6"/>
        <v>18.941176470588236</v>
      </c>
      <c r="L35" s="48"/>
      <c r="M35" s="30">
        <f t="shared" si="0"/>
        <v>2.9117647058823528</v>
      </c>
      <c r="N35" s="31">
        <f t="shared" si="2"/>
        <v>16.02941176470588</v>
      </c>
      <c r="O35" s="59">
        <f t="shared" si="7"/>
        <v>0.15372670807453415</v>
      </c>
      <c r="P35" s="59">
        <f t="shared" si="8"/>
        <v>0.84627329192546574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si="6"/>
        <v>1</v>
      </c>
      <c r="E36" s="27">
        <f t="shared" si="6"/>
        <v>0</v>
      </c>
      <c r="F36" s="25">
        <f t="shared" si="6"/>
        <v>1.2941176470588236</v>
      </c>
      <c r="G36" s="25">
        <f t="shared" si="6"/>
        <v>0</v>
      </c>
      <c r="H36" s="27">
        <f t="shared" si="6"/>
        <v>1.3529411764705883</v>
      </c>
      <c r="I36" s="27">
        <f t="shared" si="6"/>
        <v>0</v>
      </c>
      <c r="J36" s="25">
        <f t="shared" si="6"/>
        <v>0.38235294117647056</v>
      </c>
      <c r="K36" s="25">
        <f t="shared" si="6"/>
        <v>4.0294117647058822</v>
      </c>
      <c r="L36" s="48"/>
      <c r="M36" s="30">
        <f t="shared" si="0"/>
        <v>1.3529411764705883</v>
      </c>
      <c r="N36" s="31">
        <f t="shared" si="2"/>
        <v>2.6764705882352939</v>
      </c>
      <c r="O36" s="59">
        <f t="shared" si="7"/>
        <v>0.33576642335766427</v>
      </c>
      <c r="P36" s="59">
        <f t="shared" si="8"/>
        <v>0.66423357664233573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si="6"/>
        <v>153.52941176470588</v>
      </c>
      <c r="E37" s="28">
        <f t="shared" si="6"/>
        <v>41.911764705882355</v>
      </c>
      <c r="F37" s="26">
        <f t="shared" si="6"/>
        <v>511.64705882352939</v>
      </c>
      <c r="G37" s="26">
        <f t="shared" si="6"/>
        <v>7.6764705882352944</v>
      </c>
      <c r="H37" s="28">
        <f t="shared" si="6"/>
        <v>20.558823529411764</v>
      </c>
      <c r="I37" s="28">
        <f t="shared" si="6"/>
        <v>44.529411764705884</v>
      </c>
      <c r="J37" s="26">
        <f t="shared" si="6"/>
        <v>129.94117647058823</v>
      </c>
      <c r="K37" s="26">
        <f t="shared" si="6"/>
        <v>909.88235294117646</v>
      </c>
      <c r="L37" s="48"/>
      <c r="M37" s="28">
        <f>SUM(M21:M36)</f>
        <v>106.99999999999999</v>
      </c>
      <c r="N37" s="26">
        <f t="shared" si="2"/>
        <v>802.79411764705878</v>
      </c>
      <c r="O37" s="59">
        <f t="shared" si="7"/>
        <v>0.11759762089475044</v>
      </c>
      <c r="P37" s="59">
        <f t="shared" si="8"/>
        <v>0.88230540470649077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31">
        <f>SUM(D160)/35</f>
        <v>0</v>
      </c>
      <c r="E38" s="30">
        <f t="shared" ref="E38:K38" si="9">SUM(E160)/35</f>
        <v>0</v>
      </c>
      <c r="F38" s="45">
        <f t="shared" si="9"/>
        <v>0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</v>
      </c>
      <c r="K38" s="47">
        <f t="shared" si="9"/>
        <v>0</v>
      </c>
      <c r="L38" s="48"/>
      <c r="M38" s="30">
        <f t="shared" ref="M38:M53" si="10">SUM(E38+H38+I38)</f>
        <v>0</v>
      </c>
      <c r="N38" s="31">
        <f t="shared" si="2"/>
        <v>0</v>
      </c>
      <c r="O38" s="55">
        <v>0</v>
      </c>
      <c r="P38" s="55">
        <v>0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45">
        <f t="shared" ref="D39:K54" si="11">SUM(D161)/35</f>
        <v>5.2571428571428571</v>
      </c>
      <c r="E39" s="30">
        <f t="shared" si="11"/>
        <v>0.82857142857142863</v>
      </c>
      <c r="F39" s="45">
        <f t="shared" si="11"/>
        <v>25.6</v>
      </c>
      <c r="G39" s="45">
        <f t="shared" si="11"/>
        <v>0.22857142857142856</v>
      </c>
      <c r="H39" s="46">
        <f t="shared" si="11"/>
        <v>0.6</v>
      </c>
      <c r="I39" s="30">
        <f t="shared" si="11"/>
        <v>0.6</v>
      </c>
      <c r="J39" s="45">
        <f t="shared" si="11"/>
        <v>5.1142857142857139</v>
      </c>
      <c r="K39" s="47">
        <f t="shared" si="11"/>
        <v>38.228571428571428</v>
      </c>
      <c r="L39" s="48"/>
      <c r="M39" s="30">
        <f t="shared" si="10"/>
        <v>2.0285714285714285</v>
      </c>
      <c r="N39" s="31">
        <f t="shared" si="2"/>
        <v>36.200000000000003</v>
      </c>
      <c r="O39" s="55">
        <f t="shared" ref="O39:O54" si="12">SUM(M39/K39)</f>
        <v>5.3064275037369206E-2</v>
      </c>
      <c r="P39" s="55">
        <f t="shared" ref="P39:P54" si="13">SUM(N39/K39)</f>
        <v>0.9469357249626309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45">
        <f t="shared" si="11"/>
        <v>8.4</v>
      </c>
      <c r="E40" s="46">
        <f t="shared" si="11"/>
        <v>1.9714285714285715</v>
      </c>
      <c r="F40" s="45">
        <f t="shared" si="11"/>
        <v>43.371428571428574</v>
      </c>
      <c r="G40" s="45">
        <f t="shared" si="11"/>
        <v>0.62857142857142856</v>
      </c>
      <c r="H40" s="46">
        <f t="shared" si="11"/>
        <v>1.2857142857142858</v>
      </c>
      <c r="I40" s="46">
        <f t="shared" si="11"/>
        <v>1.3142857142857143</v>
      </c>
      <c r="J40" s="45">
        <f t="shared" si="11"/>
        <v>9.6857142857142851</v>
      </c>
      <c r="K40" s="47">
        <f t="shared" si="11"/>
        <v>66.685714285714283</v>
      </c>
      <c r="L40" s="48"/>
      <c r="M40" s="30">
        <f t="shared" si="10"/>
        <v>4.5714285714285712</v>
      </c>
      <c r="N40" s="31">
        <f t="shared" si="2"/>
        <v>62.085714285714282</v>
      </c>
      <c r="O40" s="55">
        <f t="shared" si="12"/>
        <v>6.8551842330762641E-2</v>
      </c>
      <c r="P40" s="55">
        <f t="shared" si="13"/>
        <v>0.9310197086546701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45">
        <f t="shared" si="11"/>
        <v>9.2857142857142865</v>
      </c>
      <c r="E41" s="46">
        <f t="shared" si="11"/>
        <v>1.8285714285714285</v>
      </c>
      <c r="F41" s="45">
        <f t="shared" si="11"/>
        <v>47.571428571428569</v>
      </c>
      <c r="G41" s="45">
        <f t="shared" si="11"/>
        <v>0.68571428571428572</v>
      </c>
      <c r="H41" s="46">
        <f t="shared" si="11"/>
        <v>1.1428571428571428</v>
      </c>
      <c r="I41" s="46">
        <f t="shared" si="11"/>
        <v>1.7428571428571429</v>
      </c>
      <c r="J41" s="45">
        <f t="shared" si="11"/>
        <v>10.6</v>
      </c>
      <c r="K41" s="47">
        <f t="shared" si="11"/>
        <v>72.857142857142861</v>
      </c>
      <c r="L41" s="48"/>
      <c r="M41" s="30">
        <f t="shared" si="10"/>
        <v>4.7142857142857144</v>
      </c>
      <c r="N41" s="31">
        <f t="shared" si="2"/>
        <v>68.142857142857139</v>
      </c>
      <c r="O41" s="55">
        <f t="shared" si="12"/>
        <v>6.4705882352941169E-2</v>
      </c>
      <c r="P41" s="55">
        <f t="shared" si="13"/>
        <v>0.93529411764705872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45">
        <f t="shared" si="11"/>
        <v>10.085714285714285</v>
      </c>
      <c r="E42" s="46">
        <f t="shared" si="11"/>
        <v>2.0857142857142859</v>
      </c>
      <c r="F42" s="45">
        <f t="shared" si="11"/>
        <v>47.114285714285714</v>
      </c>
      <c r="G42" s="45">
        <f t="shared" si="11"/>
        <v>0.82857142857142863</v>
      </c>
      <c r="H42" s="46">
        <f t="shared" si="11"/>
        <v>1.0285714285714285</v>
      </c>
      <c r="I42" s="46">
        <f t="shared" si="11"/>
        <v>2.0285714285714285</v>
      </c>
      <c r="J42" s="45">
        <f t="shared" si="11"/>
        <v>10.4</v>
      </c>
      <c r="K42" s="47">
        <f t="shared" si="11"/>
        <v>73.571428571428569</v>
      </c>
      <c r="L42" s="48"/>
      <c r="M42" s="30">
        <f t="shared" si="10"/>
        <v>5.1428571428571423</v>
      </c>
      <c r="N42" s="31">
        <f t="shared" si="2"/>
        <v>68.428571428571431</v>
      </c>
      <c r="O42" s="55">
        <f t="shared" si="12"/>
        <v>6.9902912621359212E-2</v>
      </c>
      <c r="P42" s="55">
        <f t="shared" si="13"/>
        <v>0.93009708737864083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45">
        <f t="shared" si="11"/>
        <v>9.8000000000000007</v>
      </c>
      <c r="E43" s="46">
        <f t="shared" si="11"/>
        <v>2.3142857142857145</v>
      </c>
      <c r="F43" s="45">
        <f t="shared" si="11"/>
        <v>46.285714285714285</v>
      </c>
      <c r="G43" s="45">
        <f t="shared" si="11"/>
        <v>0.65714285714285714</v>
      </c>
      <c r="H43" s="46">
        <f t="shared" si="11"/>
        <v>0.82857142857142863</v>
      </c>
      <c r="I43" s="46">
        <f t="shared" si="11"/>
        <v>1.8</v>
      </c>
      <c r="J43" s="45">
        <f t="shared" si="11"/>
        <v>9.8571428571428577</v>
      </c>
      <c r="K43" s="47">
        <f t="shared" si="11"/>
        <v>71.542857142857144</v>
      </c>
      <c r="L43" s="48"/>
      <c r="M43" s="30">
        <f t="shared" si="10"/>
        <v>4.9428571428571431</v>
      </c>
      <c r="N43" s="31">
        <f t="shared" si="2"/>
        <v>66.600000000000009</v>
      </c>
      <c r="O43" s="55">
        <f t="shared" si="12"/>
        <v>6.908945686900958E-2</v>
      </c>
      <c r="P43" s="55">
        <f t="shared" si="13"/>
        <v>0.93091054313099053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45">
        <f t="shared" si="11"/>
        <v>9.1714285714285708</v>
      </c>
      <c r="E44" s="46">
        <f t="shared" si="11"/>
        <v>2.0285714285714285</v>
      </c>
      <c r="F44" s="45">
        <f t="shared" si="11"/>
        <v>39.571428571428569</v>
      </c>
      <c r="G44" s="45">
        <f t="shared" si="11"/>
        <v>0.68571428571428572</v>
      </c>
      <c r="H44" s="46">
        <f t="shared" si="11"/>
        <v>1.7714285714285714</v>
      </c>
      <c r="I44" s="46">
        <f t="shared" si="11"/>
        <v>1.9714285714285715</v>
      </c>
      <c r="J44" s="45">
        <f t="shared" si="11"/>
        <v>8.9142857142857146</v>
      </c>
      <c r="K44" s="47">
        <f t="shared" si="11"/>
        <v>64.114285714285714</v>
      </c>
      <c r="L44" s="48"/>
      <c r="M44" s="30">
        <f t="shared" si="10"/>
        <v>5.7714285714285714</v>
      </c>
      <c r="N44" s="31">
        <f t="shared" si="2"/>
        <v>58.342857142857142</v>
      </c>
      <c r="O44" s="55">
        <f t="shared" si="12"/>
        <v>9.0017825311942953E-2</v>
      </c>
      <c r="P44" s="55">
        <f t="shared" si="13"/>
        <v>0.90998217468805698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45">
        <f t="shared" si="11"/>
        <v>11.971428571428572</v>
      </c>
      <c r="E45" s="46">
        <f t="shared" si="11"/>
        <v>3.2</v>
      </c>
      <c r="F45" s="45">
        <f t="shared" si="11"/>
        <v>48.6</v>
      </c>
      <c r="G45" s="45">
        <f t="shared" si="11"/>
        <v>1.0571428571428572</v>
      </c>
      <c r="H45" s="46">
        <f t="shared" si="11"/>
        <v>1.6857142857142857</v>
      </c>
      <c r="I45" s="46">
        <f t="shared" si="11"/>
        <v>2.9714285714285715</v>
      </c>
      <c r="J45" s="45">
        <f t="shared" si="11"/>
        <v>11.257142857142858</v>
      </c>
      <c r="K45" s="47">
        <f t="shared" si="11"/>
        <v>80.742857142857147</v>
      </c>
      <c r="L45" s="48"/>
      <c r="M45" s="30">
        <f t="shared" si="10"/>
        <v>7.8571428571428577</v>
      </c>
      <c r="N45" s="31">
        <f t="shared" si="2"/>
        <v>72.885714285714286</v>
      </c>
      <c r="O45" s="55">
        <f t="shared" si="12"/>
        <v>9.7310686482661002E-2</v>
      </c>
      <c r="P45" s="55">
        <f t="shared" si="13"/>
        <v>0.90268931351733894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45">
        <f t="shared" si="11"/>
        <v>24.542857142857144</v>
      </c>
      <c r="E46" s="46">
        <f t="shared" si="11"/>
        <v>4.8857142857142861</v>
      </c>
      <c r="F46" s="45">
        <f t="shared" si="11"/>
        <v>88.142857142857139</v>
      </c>
      <c r="G46" s="45">
        <f t="shared" si="11"/>
        <v>0.8571428571428571</v>
      </c>
      <c r="H46" s="46">
        <f t="shared" si="11"/>
        <v>3.7142857142857144</v>
      </c>
      <c r="I46" s="46">
        <f t="shared" si="11"/>
        <v>6.4285714285714288</v>
      </c>
      <c r="J46" s="45">
        <f t="shared" si="11"/>
        <v>21.771428571428572</v>
      </c>
      <c r="K46" s="47">
        <f t="shared" si="11"/>
        <v>150.34285714285716</v>
      </c>
      <c r="L46" s="48"/>
      <c r="M46" s="30">
        <f t="shared" si="10"/>
        <v>15.02857142857143</v>
      </c>
      <c r="N46" s="31">
        <f t="shared" si="2"/>
        <v>135.31428571428572</v>
      </c>
      <c r="O46" s="55">
        <f t="shared" si="12"/>
        <v>9.99619916381604E-2</v>
      </c>
      <c r="P46" s="55">
        <f t="shared" si="13"/>
        <v>0.90003800836183956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45">
        <f t="shared" si="11"/>
        <v>28.742857142857144</v>
      </c>
      <c r="E47" s="46">
        <f t="shared" si="11"/>
        <v>7.6</v>
      </c>
      <c r="F47" s="45">
        <f t="shared" si="11"/>
        <v>75.771428571428572</v>
      </c>
      <c r="G47" s="45">
        <f t="shared" si="11"/>
        <v>0.8571428571428571</v>
      </c>
      <c r="H47" s="46">
        <f t="shared" si="11"/>
        <v>5.8</v>
      </c>
      <c r="I47" s="46">
        <f t="shared" si="11"/>
        <v>8.8000000000000007</v>
      </c>
      <c r="J47" s="45">
        <f t="shared" si="11"/>
        <v>21.37142857142857</v>
      </c>
      <c r="K47" s="47">
        <f t="shared" si="11"/>
        <v>148.94285714285715</v>
      </c>
      <c r="L47" s="48"/>
      <c r="M47" s="30">
        <f t="shared" si="10"/>
        <v>22.2</v>
      </c>
      <c r="N47" s="31">
        <f t="shared" si="2"/>
        <v>126.74285714285715</v>
      </c>
      <c r="O47" s="55">
        <f t="shared" si="12"/>
        <v>0.1490504507960867</v>
      </c>
      <c r="P47" s="55">
        <f t="shared" si="13"/>
        <v>0.8509495492039133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45">
        <f t="shared" si="11"/>
        <v>23.714285714285715</v>
      </c>
      <c r="E48" s="46">
        <f t="shared" si="11"/>
        <v>7.6</v>
      </c>
      <c r="F48" s="45">
        <f t="shared" si="11"/>
        <v>59.285714285714285</v>
      </c>
      <c r="G48" s="45">
        <f t="shared" si="11"/>
        <v>0.8</v>
      </c>
      <c r="H48" s="46">
        <f t="shared" si="11"/>
        <v>3.2857142857142856</v>
      </c>
      <c r="I48" s="46">
        <f t="shared" si="11"/>
        <v>9.5142857142857142</v>
      </c>
      <c r="J48" s="45">
        <f t="shared" si="11"/>
        <v>18.2</v>
      </c>
      <c r="K48" s="47">
        <f t="shared" si="11"/>
        <v>122.4</v>
      </c>
      <c r="L48" s="48"/>
      <c r="M48" s="30">
        <f t="shared" si="10"/>
        <v>20.399999999999999</v>
      </c>
      <c r="N48" s="31">
        <f t="shared" si="2"/>
        <v>102</v>
      </c>
      <c r="O48" s="55">
        <f t="shared" si="12"/>
        <v>0.16666666666666666</v>
      </c>
      <c r="P48" s="55">
        <f t="shared" si="13"/>
        <v>0.83333333333333326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45">
        <f t="shared" si="11"/>
        <v>18.942857142857143</v>
      </c>
      <c r="E49" s="46">
        <f t="shared" si="11"/>
        <v>6.1428571428571432</v>
      </c>
      <c r="F49" s="45">
        <f t="shared" si="11"/>
        <v>55.285714285714285</v>
      </c>
      <c r="G49" s="45">
        <f t="shared" si="11"/>
        <v>1.0857142857142856</v>
      </c>
      <c r="H49" s="46">
        <f t="shared" si="11"/>
        <v>3.2</v>
      </c>
      <c r="I49" s="46">
        <f t="shared" si="11"/>
        <v>7.0857142857142854</v>
      </c>
      <c r="J49" s="45">
        <f t="shared" si="11"/>
        <v>13.6</v>
      </c>
      <c r="K49" s="47">
        <f t="shared" si="11"/>
        <v>105.34285714285714</v>
      </c>
      <c r="L49" s="48"/>
      <c r="M49" s="30">
        <f t="shared" si="10"/>
        <v>16.428571428571431</v>
      </c>
      <c r="N49" s="31">
        <f t="shared" si="2"/>
        <v>88.914285714285711</v>
      </c>
      <c r="O49" s="55">
        <f t="shared" si="12"/>
        <v>0.15595334960672635</v>
      </c>
      <c r="P49" s="55">
        <f t="shared" si="13"/>
        <v>0.84404665039327365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45">
        <f t="shared" si="11"/>
        <v>17.314285714285713</v>
      </c>
      <c r="E50" s="46">
        <f t="shared" si="11"/>
        <v>4.7142857142857144</v>
      </c>
      <c r="F50" s="45">
        <f t="shared" si="11"/>
        <v>48.828571428571429</v>
      </c>
      <c r="G50" s="45">
        <f t="shared" si="11"/>
        <v>0.68571428571428572</v>
      </c>
      <c r="H50" s="46">
        <f t="shared" si="11"/>
        <v>3.0285714285714285</v>
      </c>
      <c r="I50" s="46">
        <f t="shared" si="11"/>
        <v>6.3142857142857141</v>
      </c>
      <c r="J50" s="45">
        <f t="shared" si="11"/>
        <v>11.571428571428571</v>
      </c>
      <c r="K50" s="47">
        <f t="shared" si="11"/>
        <v>92.457142857142856</v>
      </c>
      <c r="L50" s="48"/>
      <c r="M50" s="30">
        <f t="shared" si="10"/>
        <v>14.057142857142857</v>
      </c>
      <c r="N50" s="31">
        <f t="shared" si="2"/>
        <v>78.399999999999991</v>
      </c>
      <c r="O50" s="55">
        <f t="shared" si="12"/>
        <v>0.15203955500618047</v>
      </c>
      <c r="P50" s="55">
        <f t="shared" si="13"/>
        <v>0.84796044499381951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45">
        <f t="shared" si="11"/>
        <v>10.4</v>
      </c>
      <c r="E51" s="46">
        <f t="shared" si="11"/>
        <v>2.6857142857142855</v>
      </c>
      <c r="F51" s="45">
        <f t="shared" si="11"/>
        <v>29</v>
      </c>
      <c r="G51" s="45">
        <f t="shared" si="11"/>
        <v>0.31428571428571428</v>
      </c>
      <c r="H51" s="46">
        <f t="shared" si="11"/>
        <v>1.1428571428571428</v>
      </c>
      <c r="I51" s="46">
        <f t="shared" si="11"/>
        <v>4.1142857142857139</v>
      </c>
      <c r="J51" s="45">
        <f t="shared" si="11"/>
        <v>7.4</v>
      </c>
      <c r="K51" s="47">
        <f t="shared" si="11"/>
        <v>55.057142857142857</v>
      </c>
      <c r="L51" s="48"/>
      <c r="M51" s="30">
        <f t="shared" si="10"/>
        <v>7.9428571428571422</v>
      </c>
      <c r="N51" s="31">
        <f t="shared" si="2"/>
        <v>47.114285714285714</v>
      </c>
      <c r="O51" s="55">
        <f t="shared" si="12"/>
        <v>0.14426569797612868</v>
      </c>
      <c r="P51" s="55">
        <f t="shared" si="13"/>
        <v>0.85573430202387135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45">
        <f t="shared" si="11"/>
        <v>3.9428571428571431</v>
      </c>
      <c r="E52" s="46">
        <f t="shared" si="11"/>
        <v>1.1714285714285715</v>
      </c>
      <c r="F52" s="45">
        <f t="shared" si="11"/>
        <v>9.5142857142857142</v>
      </c>
      <c r="G52" s="45">
        <f t="shared" si="11"/>
        <v>2.8571428571428571E-2</v>
      </c>
      <c r="H52" s="46">
        <f t="shared" si="11"/>
        <v>0.7142857142857143</v>
      </c>
      <c r="I52" s="46">
        <f t="shared" si="11"/>
        <v>1.8857142857142857</v>
      </c>
      <c r="J52" s="45">
        <f t="shared" si="11"/>
        <v>2.5428571428571427</v>
      </c>
      <c r="K52" s="47">
        <f t="shared" si="11"/>
        <v>19.8</v>
      </c>
      <c r="L52" s="48"/>
      <c r="M52" s="30">
        <f t="shared" si="10"/>
        <v>3.7714285714285714</v>
      </c>
      <c r="N52" s="31">
        <f t="shared" si="2"/>
        <v>16.028571428571428</v>
      </c>
      <c r="O52" s="55">
        <f t="shared" si="12"/>
        <v>0.19047619047619047</v>
      </c>
      <c r="P52" s="55">
        <f t="shared" si="13"/>
        <v>0.80952380952380953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45">
        <f t="shared" si="11"/>
        <v>1.4285714285714286</v>
      </c>
      <c r="E53" s="46">
        <f t="shared" si="11"/>
        <v>2.8571428571428571E-2</v>
      </c>
      <c r="F53" s="45">
        <f t="shared" si="11"/>
        <v>1.8285714285714285</v>
      </c>
      <c r="G53" s="45">
        <f t="shared" si="11"/>
        <v>0</v>
      </c>
      <c r="H53" s="46">
        <f t="shared" si="11"/>
        <v>0.97142857142857142</v>
      </c>
      <c r="I53" s="46">
        <f t="shared" si="11"/>
        <v>0</v>
      </c>
      <c r="J53" s="45">
        <f t="shared" si="11"/>
        <v>0.77142857142857146</v>
      </c>
      <c r="K53" s="47">
        <f t="shared" si="11"/>
        <v>5.0285714285714285</v>
      </c>
      <c r="L53" s="48"/>
      <c r="M53" s="30">
        <f t="shared" si="10"/>
        <v>1</v>
      </c>
      <c r="N53" s="31">
        <f t="shared" si="2"/>
        <v>4.0285714285714285</v>
      </c>
      <c r="O53" s="55">
        <f t="shared" si="12"/>
        <v>0.19886363636363638</v>
      </c>
      <c r="P53" s="55">
        <f t="shared" si="13"/>
        <v>0.80113636363636365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45">
        <f t="shared" si="11"/>
        <v>193</v>
      </c>
      <c r="E54" s="46">
        <f t="shared" si="11"/>
        <v>49.085714285714289</v>
      </c>
      <c r="F54" s="45">
        <f t="shared" si="11"/>
        <v>665.8</v>
      </c>
      <c r="G54" s="45">
        <f t="shared" si="11"/>
        <v>9.4285714285714288</v>
      </c>
      <c r="H54" s="46">
        <f t="shared" si="11"/>
        <v>30.2</v>
      </c>
      <c r="I54" s="46">
        <f t="shared" si="11"/>
        <v>56.571428571428569</v>
      </c>
      <c r="J54" s="45">
        <f t="shared" si="11"/>
        <v>163.05714285714285</v>
      </c>
      <c r="K54" s="47">
        <f t="shared" si="11"/>
        <v>1167.1714285714286</v>
      </c>
      <c r="L54" s="48"/>
      <c r="M54" s="46">
        <f>SUM(M38:M53)</f>
        <v>135.85714285714286</v>
      </c>
      <c r="N54" s="45">
        <f t="shared" si="2"/>
        <v>1031.2857142857142</v>
      </c>
      <c r="O54" s="57">
        <f t="shared" si="12"/>
        <v>0.11639861937284278</v>
      </c>
      <c r="P54" s="57">
        <f t="shared" si="13"/>
        <v>0.88357690142224177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5">
        <f t="shared" ref="D55:K70" si="14">SUM(D177)/35</f>
        <v>0</v>
      </c>
      <c r="E55" s="27">
        <f t="shared" si="14"/>
        <v>0</v>
      </c>
      <c r="F55" s="39">
        <f t="shared" si="14"/>
        <v>0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0</v>
      </c>
      <c r="K55" s="39">
        <f t="shared" si="14"/>
        <v>0</v>
      </c>
      <c r="L55" s="48"/>
      <c r="M55" s="30">
        <f t="shared" ref="M55:M70" si="15">SUM(E55+H55+I55)</f>
        <v>0</v>
      </c>
      <c r="N55" s="31">
        <f t="shared" si="2"/>
        <v>0</v>
      </c>
      <c r="O55" s="59" t="e">
        <f>SUM(M55/K55)</f>
        <v>#DIV/0!</v>
      </c>
      <c r="P55" s="59">
        <v>0</v>
      </c>
      <c r="Q55" s="18">
        <v>0</v>
      </c>
    </row>
    <row r="56" spans="1:17" ht="13.5" thickBot="1" x14ac:dyDescent="0.25">
      <c r="A56" s="229"/>
      <c r="B56" s="235"/>
      <c r="C56" s="22" t="s">
        <v>15</v>
      </c>
      <c r="D56" s="39">
        <f t="shared" si="14"/>
        <v>4.5714285714285712</v>
      </c>
      <c r="E56" s="27">
        <f t="shared" si="14"/>
        <v>0.97142857142857142</v>
      </c>
      <c r="F56" s="39">
        <f t="shared" si="14"/>
        <v>29.6</v>
      </c>
      <c r="G56" s="39">
        <f t="shared" si="14"/>
        <v>0.14285714285714285</v>
      </c>
      <c r="H56" s="49">
        <f t="shared" si="14"/>
        <v>0.65714285714285714</v>
      </c>
      <c r="I56" s="27">
        <f t="shared" si="14"/>
        <v>0.45714285714285713</v>
      </c>
      <c r="J56" s="39">
        <f t="shared" si="14"/>
        <v>5.3428571428571425</v>
      </c>
      <c r="K56" s="39">
        <f t="shared" si="14"/>
        <v>41.74285714285714</v>
      </c>
      <c r="L56" s="48"/>
      <c r="M56" s="30">
        <f t="shared" si="15"/>
        <v>2.0857142857142859</v>
      </c>
      <c r="N56" s="31">
        <f t="shared" si="2"/>
        <v>39.657142857142858</v>
      </c>
      <c r="O56" s="59">
        <f t="shared" ref="O56:O71" si="16">SUM(M56/K56)</f>
        <v>4.9965776865160856E-2</v>
      </c>
      <c r="P56" s="59">
        <f t="shared" ref="P56:P71" si="17">SUM(N56/K56)</f>
        <v>0.95003422313483921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39">
        <f t="shared" si="14"/>
        <v>6.8571428571428568</v>
      </c>
      <c r="E57" s="49">
        <f t="shared" si="14"/>
        <v>1.6571428571428573</v>
      </c>
      <c r="F57" s="39">
        <f t="shared" si="14"/>
        <v>45.2</v>
      </c>
      <c r="G57" s="39">
        <f t="shared" si="14"/>
        <v>0.34285714285714286</v>
      </c>
      <c r="H57" s="49">
        <f t="shared" si="14"/>
        <v>0.88571428571428568</v>
      </c>
      <c r="I57" s="49">
        <f t="shared" si="14"/>
        <v>1.4571428571428571</v>
      </c>
      <c r="J57" s="39">
        <f t="shared" si="14"/>
        <v>9.1142857142857139</v>
      </c>
      <c r="K57" s="39">
        <f t="shared" si="14"/>
        <v>65.51428571428572</v>
      </c>
      <c r="L57" s="48"/>
      <c r="M57" s="30">
        <f t="shared" si="15"/>
        <v>4</v>
      </c>
      <c r="N57" s="31">
        <f t="shared" si="2"/>
        <v>61.514285714285712</v>
      </c>
      <c r="O57" s="59">
        <f t="shared" si="16"/>
        <v>6.1055385957261225E-2</v>
      </c>
      <c r="P57" s="59">
        <f t="shared" si="17"/>
        <v>0.93894461404273866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39">
        <f t="shared" si="14"/>
        <v>10.057142857142857</v>
      </c>
      <c r="E58" s="49">
        <f t="shared" si="14"/>
        <v>2.2857142857142856</v>
      </c>
      <c r="F58" s="39">
        <f t="shared" si="14"/>
        <v>50.6</v>
      </c>
      <c r="G58" s="39">
        <f t="shared" si="14"/>
        <v>0.51428571428571423</v>
      </c>
      <c r="H58" s="49">
        <f t="shared" si="14"/>
        <v>1.0571428571428572</v>
      </c>
      <c r="I58" s="49">
        <f t="shared" si="14"/>
        <v>1.4571428571428571</v>
      </c>
      <c r="J58" s="39">
        <f t="shared" si="14"/>
        <v>10.457142857142857</v>
      </c>
      <c r="K58" s="39">
        <f t="shared" si="14"/>
        <v>76.428571428571431</v>
      </c>
      <c r="L58" s="48"/>
      <c r="M58" s="30">
        <f t="shared" si="15"/>
        <v>4.8</v>
      </c>
      <c r="N58" s="31">
        <f t="shared" si="2"/>
        <v>71.628571428571433</v>
      </c>
      <c r="O58" s="59">
        <f t="shared" si="16"/>
        <v>6.2803738317756999E-2</v>
      </c>
      <c r="P58" s="59">
        <f t="shared" si="17"/>
        <v>0.93719626168224301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39">
        <f t="shared" si="14"/>
        <v>9.8000000000000007</v>
      </c>
      <c r="E59" s="49">
        <f t="shared" si="14"/>
        <v>2.2000000000000002</v>
      </c>
      <c r="F59" s="39">
        <f t="shared" si="14"/>
        <v>42.457142857142856</v>
      </c>
      <c r="G59" s="39">
        <f t="shared" si="14"/>
        <v>0.8</v>
      </c>
      <c r="H59" s="49">
        <f t="shared" si="14"/>
        <v>1.8857142857142857</v>
      </c>
      <c r="I59" s="49">
        <f t="shared" si="14"/>
        <v>2.2000000000000002</v>
      </c>
      <c r="J59" s="39">
        <f t="shared" si="14"/>
        <v>9.1714285714285708</v>
      </c>
      <c r="K59" s="39">
        <f t="shared" si="14"/>
        <v>68.51428571428572</v>
      </c>
      <c r="L59" s="48"/>
      <c r="M59" s="30">
        <f t="shared" si="15"/>
        <v>6.2857142857142856</v>
      </c>
      <c r="N59" s="31">
        <f t="shared" si="2"/>
        <v>62.228571428571421</v>
      </c>
      <c r="O59" s="59">
        <f t="shared" si="16"/>
        <v>9.1743119266055037E-2</v>
      </c>
      <c r="P59" s="59">
        <f t="shared" si="17"/>
        <v>0.90825688073394473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39">
        <f t="shared" si="14"/>
        <v>9.0571428571428569</v>
      </c>
      <c r="E60" s="49">
        <f t="shared" si="14"/>
        <v>2.4</v>
      </c>
      <c r="F60" s="39">
        <f t="shared" si="14"/>
        <v>39.6</v>
      </c>
      <c r="G60" s="39">
        <f t="shared" si="14"/>
        <v>0.8571428571428571</v>
      </c>
      <c r="H60" s="49">
        <f t="shared" si="14"/>
        <v>2.0285714285714285</v>
      </c>
      <c r="I60" s="49">
        <f t="shared" si="14"/>
        <v>2.1714285714285713</v>
      </c>
      <c r="J60" s="39">
        <f t="shared" si="14"/>
        <v>9.2285714285714278</v>
      </c>
      <c r="K60" s="39">
        <f t="shared" si="14"/>
        <v>65.342857142857142</v>
      </c>
      <c r="L60" s="48"/>
      <c r="M60" s="30">
        <f t="shared" si="15"/>
        <v>6.6</v>
      </c>
      <c r="N60" s="31">
        <f t="shared" si="2"/>
        <v>58.74285714285714</v>
      </c>
      <c r="O60" s="59">
        <f t="shared" si="16"/>
        <v>0.10100568430257979</v>
      </c>
      <c r="P60" s="59">
        <f t="shared" si="17"/>
        <v>0.89899431569742017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39">
        <f t="shared" si="14"/>
        <v>8.9428571428571431</v>
      </c>
      <c r="E61" s="49">
        <f t="shared" si="14"/>
        <v>2.9714285714285715</v>
      </c>
      <c r="F61" s="39">
        <f t="shared" si="14"/>
        <v>39.74285714285714</v>
      </c>
      <c r="G61" s="39">
        <f t="shared" si="14"/>
        <v>1.0857142857142856</v>
      </c>
      <c r="H61" s="49">
        <f t="shared" si="14"/>
        <v>1.1714285714285715</v>
      </c>
      <c r="I61" s="49">
        <f t="shared" si="14"/>
        <v>2.8571428571428572</v>
      </c>
      <c r="J61" s="39">
        <f t="shared" si="14"/>
        <v>8.9142857142857146</v>
      </c>
      <c r="K61" s="39">
        <f t="shared" si="14"/>
        <v>65.685714285714283</v>
      </c>
      <c r="L61" s="48"/>
      <c r="M61" s="30">
        <f t="shared" si="15"/>
        <v>7</v>
      </c>
      <c r="N61" s="31">
        <f t="shared" si="2"/>
        <v>58.685714285714283</v>
      </c>
      <c r="O61" s="59">
        <f t="shared" si="16"/>
        <v>0.10656807307525011</v>
      </c>
      <c r="P61" s="59">
        <f t="shared" si="17"/>
        <v>0.89343192692474993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39">
        <f t="shared" si="14"/>
        <v>12.771428571428572</v>
      </c>
      <c r="E62" s="49">
        <f t="shared" si="14"/>
        <v>3.0857142857142859</v>
      </c>
      <c r="F62" s="39">
        <f t="shared" si="14"/>
        <v>45.657142857142858</v>
      </c>
      <c r="G62" s="39">
        <f t="shared" si="14"/>
        <v>1.2285714285714286</v>
      </c>
      <c r="H62" s="49">
        <f t="shared" si="14"/>
        <v>2</v>
      </c>
      <c r="I62" s="49">
        <f t="shared" si="14"/>
        <v>3.6</v>
      </c>
      <c r="J62" s="39">
        <f t="shared" si="14"/>
        <v>11.028571428571428</v>
      </c>
      <c r="K62" s="39">
        <f t="shared" si="14"/>
        <v>79.371428571428567</v>
      </c>
      <c r="L62" s="48"/>
      <c r="M62" s="30">
        <f t="shared" si="15"/>
        <v>8.6857142857142851</v>
      </c>
      <c r="N62" s="31">
        <f t="shared" si="2"/>
        <v>70.685714285714283</v>
      </c>
      <c r="O62" s="59">
        <f t="shared" si="16"/>
        <v>0.10943124550035997</v>
      </c>
      <c r="P62" s="59">
        <f t="shared" si="17"/>
        <v>0.89056875449964001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39">
        <f t="shared" si="14"/>
        <v>21.62857142857143</v>
      </c>
      <c r="E63" s="49">
        <f t="shared" si="14"/>
        <v>5.3428571428571425</v>
      </c>
      <c r="F63" s="39">
        <f t="shared" si="14"/>
        <v>75.114285714285714</v>
      </c>
      <c r="G63" s="39">
        <f t="shared" si="14"/>
        <v>0.62857142857142856</v>
      </c>
      <c r="H63" s="49">
        <f t="shared" si="14"/>
        <v>2.6857142857142855</v>
      </c>
      <c r="I63" s="49">
        <f t="shared" si="14"/>
        <v>6</v>
      </c>
      <c r="J63" s="39">
        <f t="shared" si="14"/>
        <v>18.085714285714285</v>
      </c>
      <c r="K63" s="39">
        <f t="shared" si="14"/>
        <v>129.48571428571429</v>
      </c>
      <c r="L63" s="48"/>
      <c r="M63" s="30">
        <f t="shared" si="15"/>
        <v>14.028571428571428</v>
      </c>
      <c r="N63" s="31">
        <f t="shared" si="2"/>
        <v>115.45714285714287</v>
      </c>
      <c r="O63" s="59">
        <f t="shared" si="16"/>
        <v>0.10834068843777581</v>
      </c>
      <c r="P63" s="59">
        <f t="shared" si="17"/>
        <v>0.89165931156222422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39">
        <f t="shared" si="14"/>
        <v>30.228571428571428</v>
      </c>
      <c r="E64" s="49">
        <f t="shared" si="14"/>
        <v>7.5142857142857142</v>
      </c>
      <c r="F64" s="39">
        <f t="shared" si="14"/>
        <v>75.51428571428572</v>
      </c>
      <c r="G64" s="39">
        <f t="shared" si="14"/>
        <v>1.0857142857142856</v>
      </c>
      <c r="H64" s="49">
        <f t="shared" si="14"/>
        <v>4.8</v>
      </c>
      <c r="I64" s="49">
        <f t="shared" si="14"/>
        <v>10.571428571428571</v>
      </c>
      <c r="J64" s="39">
        <f t="shared" si="14"/>
        <v>22.857142857142858</v>
      </c>
      <c r="K64" s="39">
        <f t="shared" si="14"/>
        <v>152.57142857142858</v>
      </c>
      <c r="L64" s="48"/>
      <c r="M64" s="30">
        <f t="shared" si="15"/>
        <v>22.885714285714286</v>
      </c>
      <c r="N64" s="31">
        <f t="shared" si="2"/>
        <v>129.68571428571428</v>
      </c>
      <c r="O64" s="59">
        <f t="shared" si="16"/>
        <v>0.15</v>
      </c>
      <c r="P64" s="59">
        <f t="shared" si="17"/>
        <v>0.84999999999999987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39">
        <f t="shared" si="14"/>
        <v>27.771428571428572</v>
      </c>
      <c r="E65" s="49">
        <f t="shared" si="14"/>
        <v>7.628571428571429</v>
      </c>
      <c r="F65" s="39">
        <f t="shared" si="14"/>
        <v>63.971428571428568</v>
      </c>
      <c r="G65" s="39">
        <f t="shared" si="14"/>
        <v>0.88571428571428568</v>
      </c>
      <c r="H65" s="49">
        <f t="shared" si="14"/>
        <v>4.7428571428571429</v>
      </c>
      <c r="I65" s="49">
        <f t="shared" si="14"/>
        <v>10.542857142857143</v>
      </c>
      <c r="J65" s="39">
        <f t="shared" si="14"/>
        <v>21.028571428571428</v>
      </c>
      <c r="K65" s="39">
        <f t="shared" si="14"/>
        <v>136.57142857142858</v>
      </c>
      <c r="L65" s="48"/>
      <c r="M65" s="30">
        <f t="shared" si="15"/>
        <v>22.914285714285715</v>
      </c>
      <c r="N65" s="31">
        <f t="shared" si="2"/>
        <v>113.65714285714284</v>
      </c>
      <c r="O65" s="59">
        <f t="shared" si="16"/>
        <v>0.16778242677824268</v>
      </c>
      <c r="P65" s="59">
        <f t="shared" si="17"/>
        <v>0.83221757322175716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39">
        <f t="shared" si="14"/>
        <v>24.057142857142857</v>
      </c>
      <c r="E66" s="49">
        <f t="shared" si="14"/>
        <v>6.4571428571428573</v>
      </c>
      <c r="F66" s="39">
        <f t="shared" si="14"/>
        <v>57.514285714285712</v>
      </c>
      <c r="G66" s="39">
        <f t="shared" si="14"/>
        <v>0.65714285714285714</v>
      </c>
      <c r="H66" s="49">
        <f t="shared" si="14"/>
        <v>3.8857142857142857</v>
      </c>
      <c r="I66" s="49">
        <f t="shared" si="14"/>
        <v>9.8285714285714292</v>
      </c>
      <c r="J66" s="39">
        <f t="shared" si="14"/>
        <v>17.885714285714286</v>
      </c>
      <c r="K66" s="39">
        <f t="shared" si="14"/>
        <v>120.28571428571429</v>
      </c>
      <c r="L66" s="48"/>
      <c r="M66" s="30">
        <f t="shared" si="15"/>
        <v>20.171428571428571</v>
      </c>
      <c r="N66" s="31">
        <f t="shared" si="2"/>
        <v>100.11428571428571</v>
      </c>
      <c r="O66" s="59">
        <f t="shared" si="16"/>
        <v>0.16769596199524939</v>
      </c>
      <c r="P66" s="59">
        <f t="shared" si="17"/>
        <v>0.8323040380047505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39">
        <f t="shared" si="14"/>
        <v>17.399999999999999</v>
      </c>
      <c r="E67" s="49">
        <f t="shared" si="14"/>
        <v>4.7714285714285714</v>
      </c>
      <c r="F67" s="39">
        <f t="shared" si="14"/>
        <v>48.542857142857144</v>
      </c>
      <c r="G67" s="39">
        <f t="shared" si="14"/>
        <v>0.8</v>
      </c>
      <c r="H67" s="49">
        <f t="shared" si="14"/>
        <v>1.4285714285714286</v>
      </c>
      <c r="I67" s="49">
        <f t="shared" si="14"/>
        <v>6.6571428571428575</v>
      </c>
      <c r="J67" s="39">
        <f t="shared" si="14"/>
        <v>13.428571428571429</v>
      </c>
      <c r="K67" s="39">
        <f t="shared" si="14"/>
        <v>93.028571428571425</v>
      </c>
      <c r="L67" s="48"/>
      <c r="M67" s="30">
        <f t="shared" si="15"/>
        <v>12.857142857142858</v>
      </c>
      <c r="N67" s="31">
        <f t="shared" si="2"/>
        <v>80.171428571428578</v>
      </c>
      <c r="O67" s="59">
        <f t="shared" si="16"/>
        <v>0.13820638820638823</v>
      </c>
      <c r="P67" s="59">
        <f t="shared" si="17"/>
        <v>0.86179361179361191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39">
        <f t="shared" si="14"/>
        <v>11.914285714285715</v>
      </c>
      <c r="E68" s="49">
        <f t="shared" si="14"/>
        <v>2.9428571428571431</v>
      </c>
      <c r="F68" s="39">
        <f t="shared" si="14"/>
        <v>27.62857142857143</v>
      </c>
      <c r="G68" s="39">
        <f t="shared" si="14"/>
        <v>0.14285714285714285</v>
      </c>
      <c r="H68" s="49">
        <f t="shared" si="14"/>
        <v>1.6857142857142857</v>
      </c>
      <c r="I68" s="49">
        <f t="shared" si="14"/>
        <v>4.7142857142857144</v>
      </c>
      <c r="J68" s="39">
        <f t="shared" si="14"/>
        <v>7.628571428571429</v>
      </c>
      <c r="K68" s="39">
        <f t="shared" si="14"/>
        <v>56.657142857142858</v>
      </c>
      <c r="L68" s="48"/>
      <c r="M68" s="30">
        <f t="shared" si="15"/>
        <v>9.3428571428571434</v>
      </c>
      <c r="N68" s="31">
        <f t="shared" si="2"/>
        <v>47.314285714285717</v>
      </c>
      <c r="O68" s="59">
        <f t="shared" si="16"/>
        <v>0.16490166414523449</v>
      </c>
      <c r="P68" s="59">
        <f t="shared" si="17"/>
        <v>0.83509833585476556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39">
        <f t="shared" si="14"/>
        <v>4.9428571428571431</v>
      </c>
      <c r="E69" s="49">
        <f t="shared" si="14"/>
        <v>1.9714285714285715</v>
      </c>
      <c r="F69" s="39">
        <f t="shared" si="14"/>
        <v>10.4</v>
      </c>
      <c r="G69" s="39">
        <f t="shared" si="14"/>
        <v>2.8571428571428571E-2</v>
      </c>
      <c r="H69" s="49">
        <f t="shared" si="14"/>
        <v>0.97142857142857142</v>
      </c>
      <c r="I69" s="49">
        <f t="shared" si="14"/>
        <v>2.2285714285714286</v>
      </c>
      <c r="J69" s="39">
        <f t="shared" si="14"/>
        <v>3.3714285714285714</v>
      </c>
      <c r="K69" s="39">
        <f t="shared" si="14"/>
        <v>23.914285714285715</v>
      </c>
      <c r="L69" s="48"/>
      <c r="M69" s="30">
        <f t="shared" si="15"/>
        <v>5.1714285714285717</v>
      </c>
      <c r="N69" s="31">
        <f t="shared" ref="N69:N122" si="18">SUM(D69+F69+G69+J69)</f>
        <v>18.742857142857144</v>
      </c>
      <c r="O69" s="59">
        <f t="shared" si="16"/>
        <v>0.21624850657108721</v>
      </c>
      <c r="P69" s="59">
        <f t="shared" si="17"/>
        <v>0.78375149342891282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39">
        <f t="shared" si="14"/>
        <v>1.2857142857142858</v>
      </c>
      <c r="E70" s="27">
        <f t="shared" si="14"/>
        <v>2.8571428571428571E-2</v>
      </c>
      <c r="F70" s="39">
        <f t="shared" si="14"/>
        <v>1.6285714285714286</v>
      </c>
      <c r="G70" s="39">
        <f t="shared" si="14"/>
        <v>0</v>
      </c>
      <c r="H70" s="49">
        <f t="shared" si="14"/>
        <v>1.0857142857142856</v>
      </c>
      <c r="I70" s="27">
        <f t="shared" si="14"/>
        <v>0</v>
      </c>
      <c r="J70" s="39">
        <f t="shared" si="14"/>
        <v>0.5714285714285714</v>
      </c>
      <c r="K70" s="39">
        <f t="shared" si="14"/>
        <v>4.5999999999999996</v>
      </c>
      <c r="L70" s="48"/>
      <c r="M70" s="30">
        <f t="shared" si="15"/>
        <v>1.1142857142857141</v>
      </c>
      <c r="N70" s="31">
        <f t="shared" si="18"/>
        <v>3.4857142857142858</v>
      </c>
      <c r="O70" s="59">
        <f t="shared" si="16"/>
        <v>0.24223602484472048</v>
      </c>
      <c r="P70" s="59">
        <f t="shared" si="17"/>
        <v>0.7577639751552796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39">
        <f t="shared" ref="D71:K86" si="19">SUM(D193)/35</f>
        <v>201.28571428571428</v>
      </c>
      <c r="E71" s="49">
        <f t="shared" si="19"/>
        <v>52.228571428571428</v>
      </c>
      <c r="F71" s="39">
        <f t="shared" si="19"/>
        <v>653.20000000000005</v>
      </c>
      <c r="G71" s="39">
        <f t="shared" si="19"/>
        <v>9.1999999999999993</v>
      </c>
      <c r="H71" s="49">
        <f t="shared" si="19"/>
        <v>30.971428571428572</v>
      </c>
      <c r="I71" s="49">
        <f t="shared" si="19"/>
        <v>64.742857142857147</v>
      </c>
      <c r="J71" s="39">
        <f t="shared" si="19"/>
        <v>168.11428571428573</v>
      </c>
      <c r="K71" s="39">
        <f t="shared" si="19"/>
        <v>1179.7428571428572</v>
      </c>
      <c r="L71" s="48"/>
      <c r="M71" s="39">
        <f>SUM(M55:M70)</f>
        <v>147.94285714285718</v>
      </c>
      <c r="N71" s="39">
        <f t="shared" si="18"/>
        <v>1031.8</v>
      </c>
      <c r="O71" s="59">
        <f t="shared" si="16"/>
        <v>0.12540263011309974</v>
      </c>
      <c r="P71" s="59">
        <f t="shared" si="17"/>
        <v>0.87459736988690018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31">
        <f t="shared" si="19"/>
        <v>0</v>
      </c>
      <c r="E72" s="30">
        <f t="shared" si="19"/>
        <v>0</v>
      </c>
      <c r="F72" s="45">
        <f t="shared" si="19"/>
        <v>0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0</v>
      </c>
      <c r="L72" s="48"/>
      <c r="M72" s="30">
        <f t="shared" ref="M72:M87" si="20">SUM(E72+H72+I72)</f>
        <v>0</v>
      </c>
      <c r="N72" s="31">
        <f t="shared" si="18"/>
        <v>0</v>
      </c>
      <c r="O72" s="55">
        <v>0</v>
      </c>
      <c r="P72" s="55">
        <v>0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45">
        <f t="shared" si="19"/>
        <v>4.7428571428571429</v>
      </c>
      <c r="E73" s="30">
        <f t="shared" si="19"/>
        <v>1.1428571428571428</v>
      </c>
      <c r="F73" s="45">
        <f t="shared" si="19"/>
        <v>22.171428571428571</v>
      </c>
      <c r="G73" s="45">
        <f t="shared" si="19"/>
        <v>0.2</v>
      </c>
      <c r="H73" s="46">
        <f t="shared" si="19"/>
        <v>0.54285714285714282</v>
      </c>
      <c r="I73" s="30">
        <f t="shared" si="19"/>
        <v>0.77142857142857146</v>
      </c>
      <c r="J73" s="45">
        <f t="shared" si="19"/>
        <v>5.1714285714285717</v>
      </c>
      <c r="K73" s="47">
        <f t="shared" si="19"/>
        <v>34.74285714285714</v>
      </c>
      <c r="L73" s="48"/>
      <c r="M73" s="30">
        <f t="shared" si="20"/>
        <v>2.4571428571428569</v>
      </c>
      <c r="N73" s="31">
        <f t="shared" si="18"/>
        <v>32.285714285714285</v>
      </c>
      <c r="O73" s="55">
        <f t="shared" ref="O73:O88" si="21">SUM(M73/K73)</f>
        <v>7.0723684210526314E-2</v>
      </c>
      <c r="P73" s="55">
        <f t="shared" ref="P73:P88" si="22">SUM(N73/K73)</f>
        <v>0.92927631578947367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45">
        <f t="shared" si="19"/>
        <v>8.5142857142857142</v>
      </c>
      <c r="E74" s="46">
        <f t="shared" si="19"/>
        <v>2.0285714285714285</v>
      </c>
      <c r="F74" s="45">
        <f t="shared" si="19"/>
        <v>43.714285714285715</v>
      </c>
      <c r="G74" s="45">
        <f t="shared" si="19"/>
        <v>0.51428571428571423</v>
      </c>
      <c r="H74" s="46">
        <f t="shared" si="19"/>
        <v>0.8</v>
      </c>
      <c r="I74" s="46">
        <f t="shared" si="19"/>
        <v>1.1428571428571428</v>
      </c>
      <c r="J74" s="45">
        <f t="shared" si="19"/>
        <v>7.7714285714285714</v>
      </c>
      <c r="K74" s="47">
        <f t="shared" si="19"/>
        <v>64.48571428571428</v>
      </c>
      <c r="L74" s="48"/>
      <c r="M74" s="30">
        <f t="shared" si="20"/>
        <v>3.9714285714285711</v>
      </c>
      <c r="N74" s="31">
        <f t="shared" si="18"/>
        <v>60.514285714285712</v>
      </c>
      <c r="O74" s="55">
        <f t="shared" si="21"/>
        <v>6.1586176340274704E-2</v>
      </c>
      <c r="P74" s="55">
        <f t="shared" si="22"/>
        <v>0.93841382365972537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45">
        <f t="shared" si="19"/>
        <v>9.8000000000000007</v>
      </c>
      <c r="E75" s="46">
        <f t="shared" si="19"/>
        <v>2.0571428571428569</v>
      </c>
      <c r="F75" s="45">
        <f t="shared" si="19"/>
        <v>44.714285714285715</v>
      </c>
      <c r="G75" s="45">
        <f t="shared" si="19"/>
        <v>0.7142857142857143</v>
      </c>
      <c r="H75" s="46">
        <f t="shared" si="19"/>
        <v>1.3428571428571427</v>
      </c>
      <c r="I75" s="46">
        <f t="shared" si="19"/>
        <v>2.2000000000000002</v>
      </c>
      <c r="J75" s="45">
        <f t="shared" si="19"/>
        <v>9</v>
      </c>
      <c r="K75" s="47">
        <f t="shared" si="19"/>
        <v>69.885714285714286</v>
      </c>
      <c r="L75" s="48"/>
      <c r="M75" s="30">
        <f t="shared" si="20"/>
        <v>5.6</v>
      </c>
      <c r="N75" s="31">
        <f t="shared" si="18"/>
        <v>64.228571428571428</v>
      </c>
      <c r="O75" s="55">
        <f t="shared" si="21"/>
        <v>8.013082583810302E-2</v>
      </c>
      <c r="P75" s="55">
        <f t="shared" si="22"/>
        <v>0.91905151267375307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45">
        <f t="shared" si="19"/>
        <v>11.057142857142857</v>
      </c>
      <c r="E76" s="46">
        <f t="shared" si="19"/>
        <v>2.3142857142857145</v>
      </c>
      <c r="F76" s="45">
        <f t="shared" si="19"/>
        <v>40.828571428571429</v>
      </c>
      <c r="G76" s="45">
        <f t="shared" si="19"/>
        <v>1.0571428571428572</v>
      </c>
      <c r="H76" s="46">
        <f t="shared" si="19"/>
        <v>1.2571428571428571</v>
      </c>
      <c r="I76" s="46">
        <f t="shared" si="19"/>
        <v>2.7428571428571429</v>
      </c>
      <c r="J76" s="45">
        <f t="shared" si="19"/>
        <v>8.1142857142857139</v>
      </c>
      <c r="K76" s="47">
        <f t="shared" si="19"/>
        <v>67.371428571428567</v>
      </c>
      <c r="L76" s="48"/>
      <c r="M76" s="30">
        <f t="shared" si="20"/>
        <v>6.3142857142857149</v>
      </c>
      <c r="N76" s="31">
        <f t="shared" si="18"/>
        <v>61.057142857142857</v>
      </c>
      <c r="O76" s="55">
        <f t="shared" si="21"/>
        <v>9.3723494486853284E-2</v>
      </c>
      <c r="P76" s="55">
        <f t="shared" si="22"/>
        <v>0.90627650551314676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45">
        <f t="shared" si="19"/>
        <v>10.057142857142857</v>
      </c>
      <c r="E77" s="46">
        <f t="shared" si="19"/>
        <v>2.1714285714285713</v>
      </c>
      <c r="F77" s="45">
        <f t="shared" si="19"/>
        <v>39.799999999999997</v>
      </c>
      <c r="G77" s="45">
        <f t="shared" si="19"/>
        <v>0.77142857142857146</v>
      </c>
      <c r="H77" s="46">
        <f t="shared" si="19"/>
        <v>1.8285714285714285</v>
      </c>
      <c r="I77" s="46">
        <f t="shared" si="19"/>
        <v>2.0571428571428569</v>
      </c>
      <c r="J77" s="45">
        <f t="shared" si="19"/>
        <v>10.142857142857142</v>
      </c>
      <c r="K77" s="47">
        <f t="shared" si="19"/>
        <v>66.828571428571422</v>
      </c>
      <c r="L77" s="48"/>
      <c r="M77" s="30">
        <f t="shared" si="20"/>
        <v>6.0571428571428569</v>
      </c>
      <c r="N77" s="31">
        <f t="shared" si="18"/>
        <v>60.771428571428572</v>
      </c>
      <c r="O77" s="55">
        <f t="shared" si="21"/>
        <v>9.0637024369388627E-2</v>
      </c>
      <c r="P77" s="55">
        <f t="shared" si="22"/>
        <v>0.90936297563061153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45">
        <f t="shared" si="19"/>
        <v>11.228571428571428</v>
      </c>
      <c r="E78" s="46">
        <f t="shared" si="19"/>
        <v>5.0571428571428569</v>
      </c>
      <c r="F78" s="45">
        <f t="shared" si="19"/>
        <v>43.685714285714283</v>
      </c>
      <c r="G78" s="45">
        <f t="shared" si="19"/>
        <v>0.8</v>
      </c>
      <c r="H78" s="46">
        <f t="shared" si="19"/>
        <v>2.5142857142857142</v>
      </c>
      <c r="I78" s="46">
        <f t="shared" si="19"/>
        <v>2.4285714285714284</v>
      </c>
      <c r="J78" s="45">
        <f t="shared" si="19"/>
        <v>10.171428571428571</v>
      </c>
      <c r="K78" s="47">
        <f t="shared" si="19"/>
        <v>75.885714285714286</v>
      </c>
      <c r="L78" s="48"/>
      <c r="M78" s="30">
        <f t="shared" si="20"/>
        <v>10</v>
      </c>
      <c r="N78" s="31">
        <f t="shared" si="18"/>
        <v>65.885714285714272</v>
      </c>
      <c r="O78" s="55">
        <f t="shared" si="21"/>
        <v>0.13177710843373494</v>
      </c>
      <c r="P78" s="55">
        <f t="shared" si="22"/>
        <v>0.86822289156626486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45">
        <f t="shared" si="19"/>
        <v>18.114285714285714</v>
      </c>
      <c r="E79" s="46">
        <f t="shared" si="19"/>
        <v>5.7428571428571429</v>
      </c>
      <c r="F79" s="45">
        <f t="shared" si="19"/>
        <v>53.142857142857146</v>
      </c>
      <c r="G79" s="45">
        <f t="shared" si="19"/>
        <v>0.88571428571428568</v>
      </c>
      <c r="H79" s="46">
        <f t="shared" si="19"/>
        <v>6.5428571428571427</v>
      </c>
      <c r="I79" s="46">
        <f t="shared" si="19"/>
        <v>4.5428571428571427</v>
      </c>
      <c r="J79" s="45">
        <f t="shared" si="19"/>
        <v>14.942857142857143</v>
      </c>
      <c r="K79" s="47">
        <f t="shared" si="19"/>
        <v>103.91428571428571</v>
      </c>
      <c r="L79" s="48"/>
      <c r="M79" s="30">
        <f t="shared" si="20"/>
        <v>16.828571428571429</v>
      </c>
      <c r="N79" s="31">
        <f t="shared" si="18"/>
        <v>87.085714285714289</v>
      </c>
      <c r="O79" s="55">
        <f t="shared" si="21"/>
        <v>0.16194665933461647</v>
      </c>
      <c r="P79" s="55">
        <f t="shared" si="22"/>
        <v>0.83805334066538362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45">
        <f t="shared" si="19"/>
        <v>35.171428571428571</v>
      </c>
      <c r="E80" s="46">
        <f t="shared" si="19"/>
        <v>10.914285714285715</v>
      </c>
      <c r="F80" s="45">
        <f t="shared" si="19"/>
        <v>91.4</v>
      </c>
      <c r="G80" s="45">
        <f t="shared" si="19"/>
        <v>0.94285714285714284</v>
      </c>
      <c r="H80" s="46">
        <f t="shared" si="19"/>
        <v>9.9714285714285715</v>
      </c>
      <c r="I80" s="46">
        <f t="shared" si="19"/>
        <v>9.3142857142857149</v>
      </c>
      <c r="J80" s="45">
        <f t="shared" si="19"/>
        <v>27.2</v>
      </c>
      <c r="K80" s="47">
        <f t="shared" si="19"/>
        <v>184.91428571428571</v>
      </c>
      <c r="L80" s="48"/>
      <c r="M80" s="30">
        <f t="shared" si="20"/>
        <v>30.200000000000003</v>
      </c>
      <c r="N80" s="31">
        <f t="shared" si="18"/>
        <v>154.71428571428572</v>
      </c>
      <c r="O80" s="55">
        <f t="shared" si="21"/>
        <v>0.16331891223733006</v>
      </c>
      <c r="P80" s="55">
        <f t="shared" si="22"/>
        <v>0.83668108776267003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45">
        <f t="shared" si="19"/>
        <v>66.657142857142858</v>
      </c>
      <c r="E81" s="46">
        <f t="shared" si="19"/>
        <v>21.37142857142857</v>
      </c>
      <c r="F81" s="45">
        <f t="shared" si="19"/>
        <v>102.28571428571429</v>
      </c>
      <c r="G81" s="45">
        <f t="shared" si="19"/>
        <v>1.0285714285714285</v>
      </c>
      <c r="H81" s="46">
        <f t="shared" si="19"/>
        <v>14.085714285714285</v>
      </c>
      <c r="I81" s="46">
        <f t="shared" si="19"/>
        <v>18.942857142857143</v>
      </c>
      <c r="J81" s="45">
        <f t="shared" si="19"/>
        <v>36.25714285714286</v>
      </c>
      <c r="K81" s="47">
        <f t="shared" si="19"/>
        <v>260.62857142857143</v>
      </c>
      <c r="L81" s="48"/>
      <c r="M81" s="30">
        <f t="shared" si="20"/>
        <v>54.4</v>
      </c>
      <c r="N81" s="31">
        <f t="shared" si="18"/>
        <v>206.22857142857146</v>
      </c>
      <c r="O81" s="55">
        <f t="shared" si="21"/>
        <v>0.2087261565446174</v>
      </c>
      <c r="P81" s="55">
        <f t="shared" si="22"/>
        <v>0.79127384345538265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45">
        <f t="shared" si="19"/>
        <v>79.228571428571428</v>
      </c>
      <c r="E82" s="46">
        <f t="shared" si="19"/>
        <v>29.942857142857143</v>
      </c>
      <c r="F82" s="45">
        <f t="shared" si="19"/>
        <v>92.628571428571433</v>
      </c>
      <c r="G82" s="45">
        <f t="shared" si="19"/>
        <v>1.0285714285714285</v>
      </c>
      <c r="H82" s="46">
        <f t="shared" si="19"/>
        <v>22.028571428571428</v>
      </c>
      <c r="I82" s="46">
        <f t="shared" si="19"/>
        <v>26.714285714285715</v>
      </c>
      <c r="J82" s="45">
        <f t="shared" si="19"/>
        <v>37.885714285714286</v>
      </c>
      <c r="K82" s="47">
        <f t="shared" si="19"/>
        <v>289.45714285714286</v>
      </c>
      <c r="L82" s="48"/>
      <c r="M82" s="30">
        <f t="shared" si="20"/>
        <v>78.685714285714283</v>
      </c>
      <c r="N82" s="31">
        <f t="shared" si="18"/>
        <v>210.7714285714286</v>
      </c>
      <c r="O82" s="55">
        <f t="shared" si="21"/>
        <v>0.27183891027539236</v>
      </c>
      <c r="P82" s="55">
        <f t="shared" si="22"/>
        <v>0.72816108972460769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45">
        <f t="shared" si="19"/>
        <v>69.2</v>
      </c>
      <c r="E83" s="46">
        <f t="shared" si="19"/>
        <v>27.771428571428572</v>
      </c>
      <c r="F83" s="45">
        <f t="shared" si="19"/>
        <v>91.228571428571428</v>
      </c>
      <c r="G83" s="45">
        <f t="shared" si="19"/>
        <v>1.3714285714285714</v>
      </c>
      <c r="H83" s="46">
        <f t="shared" si="19"/>
        <v>14.6</v>
      </c>
      <c r="I83" s="46">
        <f t="shared" si="19"/>
        <v>27.114285714285714</v>
      </c>
      <c r="J83" s="45">
        <f t="shared" si="19"/>
        <v>34.342857142857142</v>
      </c>
      <c r="K83" s="47">
        <f t="shared" si="19"/>
        <v>265.68571428571431</v>
      </c>
      <c r="L83" s="48"/>
      <c r="M83" s="30">
        <f t="shared" si="20"/>
        <v>69.485714285714295</v>
      </c>
      <c r="N83" s="31">
        <f t="shared" si="18"/>
        <v>196.14285714285717</v>
      </c>
      <c r="O83" s="55">
        <f t="shared" si="21"/>
        <v>0.26153349822561567</v>
      </c>
      <c r="P83" s="55">
        <f t="shared" si="22"/>
        <v>0.73825142488439621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45">
        <f t="shared" si="19"/>
        <v>52.4</v>
      </c>
      <c r="E84" s="46">
        <f t="shared" si="19"/>
        <v>17.714285714285715</v>
      </c>
      <c r="F84" s="45">
        <f t="shared" si="19"/>
        <v>72.685714285714283</v>
      </c>
      <c r="G84" s="45">
        <f t="shared" si="19"/>
        <v>0.94285714285714284</v>
      </c>
      <c r="H84" s="46">
        <f t="shared" si="19"/>
        <v>7.9714285714285715</v>
      </c>
      <c r="I84" s="46">
        <f t="shared" si="19"/>
        <v>19.514285714285716</v>
      </c>
      <c r="J84" s="45">
        <f t="shared" si="19"/>
        <v>26.485714285714284</v>
      </c>
      <c r="K84" s="47">
        <f t="shared" si="19"/>
        <v>197.77142857142857</v>
      </c>
      <c r="L84" s="48"/>
      <c r="M84" s="30">
        <f t="shared" si="20"/>
        <v>45.2</v>
      </c>
      <c r="N84" s="31">
        <f t="shared" si="18"/>
        <v>152.51428571428571</v>
      </c>
      <c r="O84" s="55">
        <f t="shared" si="21"/>
        <v>0.22854666281421557</v>
      </c>
      <c r="P84" s="55">
        <f t="shared" si="22"/>
        <v>0.77116440335163239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45">
        <f t="shared" si="19"/>
        <v>24.228571428571428</v>
      </c>
      <c r="E85" s="46">
        <f t="shared" si="19"/>
        <v>9.1714285714285708</v>
      </c>
      <c r="F85" s="45">
        <f t="shared" si="19"/>
        <v>44.571428571428569</v>
      </c>
      <c r="G85" s="45">
        <f t="shared" si="19"/>
        <v>0.25714285714285712</v>
      </c>
      <c r="H85" s="46">
        <f t="shared" si="19"/>
        <v>3.8</v>
      </c>
      <c r="I85" s="46">
        <f t="shared" si="19"/>
        <v>9.3714285714285719</v>
      </c>
      <c r="J85" s="45">
        <f t="shared" si="19"/>
        <v>15.542857142857143</v>
      </c>
      <c r="K85" s="47">
        <f t="shared" si="19"/>
        <v>106.94285714285714</v>
      </c>
      <c r="L85" s="48"/>
      <c r="M85" s="30">
        <f t="shared" si="20"/>
        <v>22.342857142857142</v>
      </c>
      <c r="N85" s="31">
        <f t="shared" si="18"/>
        <v>84.6</v>
      </c>
      <c r="O85" s="55">
        <f t="shared" si="21"/>
        <v>0.20892332353726958</v>
      </c>
      <c r="P85" s="55">
        <f t="shared" si="22"/>
        <v>0.79107667646273039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45">
        <f t="shared" si="19"/>
        <v>11.657142857142857</v>
      </c>
      <c r="E86" s="46">
        <f t="shared" si="19"/>
        <v>4.5714285714285712</v>
      </c>
      <c r="F86" s="45">
        <f t="shared" si="19"/>
        <v>16.714285714285715</v>
      </c>
      <c r="G86" s="45">
        <f t="shared" si="19"/>
        <v>8.5714285714285715E-2</v>
      </c>
      <c r="H86" s="46">
        <f t="shared" si="19"/>
        <v>2.0857142857142859</v>
      </c>
      <c r="I86" s="46">
        <f t="shared" si="19"/>
        <v>5.0571428571428569</v>
      </c>
      <c r="J86" s="45">
        <f t="shared" si="19"/>
        <v>6.0285714285714285</v>
      </c>
      <c r="K86" s="47">
        <f t="shared" si="19"/>
        <v>46.2</v>
      </c>
      <c r="L86" s="48"/>
      <c r="M86" s="30">
        <f t="shared" si="20"/>
        <v>11.714285714285714</v>
      </c>
      <c r="N86" s="31">
        <f t="shared" si="18"/>
        <v>34.485714285714288</v>
      </c>
      <c r="O86" s="55">
        <f t="shared" si="21"/>
        <v>0.25355596784168211</v>
      </c>
      <c r="P86" s="55">
        <f t="shared" si="22"/>
        <v>0.74644403215831789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45">
        <f t="shared" ref="D87:K102" si="23">SUM(D209)/35</f>
        <v>2.657142857142857</v>
      </c>
      <c r="E87" s="46">
        <f t="shared" si="23"/>
        <v>0</v>
      </c>
      <c r="F87" s="45">
        <f t="shared" si="23"/>
        <v>3.4</v>
      </c>
      <c r="G87" s="45">
        <f t="shared" si="23"/>
        <v>0</v>
      </c>
      <c r="H87" s="46">
        <f t="shared" si="23"/>
        <v>2.7142857142857144</v>
      </c>
      <c r="I87" s="46">
        <f t="shared" si="23"/>
        <v>0</v>
      </c>
      <c r="J87" s="45">
        <f t="shared" si="23"/>
        <v>1.5428571428571429</v>
      </c>
      <c r="K87" s="47">
        <f t="shared" si="23"/>
        <v>10.314285714285715</v>
      </c>
      <c r="L87" s="48"/>
      <c r="M87" s="30">
        <f t="shared" si="20"/>
        <v>2.7142857142857144</v>
      </c>
      <c r="N87" s="31">
        <f t="shared" si="18"/>
        <v>7.6</v>
      </c>
      <c r="O87" s="55">
        <f t="shared" si="21"/>
        <v>0.26315789473684209</v>
      </c>
      <c r="P87" s="55">
        <f t="shared" si="22"/>
        <v>0.73684210526315785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45">
        <f t="shared" si="23"/>
        <v>414.71428571428572</v>
      </c>
      <c r="E88" s="46">
        <f t="shared" si="23"/>
        <v>141.97142857142856</v>
      </c>
      <c r="F88" s="45">
        <f t="shared" si="23"/>
        <v>802.97142857142853</v>
      </c>
      <c r="G88" s="45">
        <f t="shared" si="23"/>
        <v>10.6</v>
      </c>
      <c r="H88" s="46">
        <f t="shared" si="23"/>
        <v>92.085714285714289</v>
      </c>
      <c r="I88" s="46">
        <f t="shared" si="23"/>
        <v>131.91428571428571</v>
      </c>
      <c r="J88" s="45">
        <f t="shared" si="23"/>
        <v>250.6</v>
      </c>
      <c r="K88" s="47">
        <f t="shared" si="23"/>
        <v>1845.0285714285715</v>
      </c>
      <c r="L88" s="48"/>
      <c r="M88" s="46">
        <f>SUM(M72:M87)</f>
        <v>365.97142857142859</v>
      </c>
      <c r="N88" s="45">
        <f t="shared" si="18"/>
        <v>1478.8857142857141</v>
      </c>
      <c r="O88" s="57">
        <f t="shared" si="21"/>
        <v>0.19835542616451934</v>
      </c>
      <c r="P88" s="57">
        <f t="shared" si="22"/>
        <v>0.80155166005946477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5">
        <f t="shared" si="23"/>
        <v>0</v>
      </c>
      <c r="E89" s="25">
        <f t="shared" si="23"/>
        <v>0</v>
      </c>
      <c r="F89" s="39">
        <f t="shared" si="23"/>
        <v>0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</v>
      </c>
      <c r="L89" s="48"/>
      <c r="M89" s="30">
        <f t="shared" ref="M89:M104" si="24">SUM(E89+H89+I89)</f>
        <v>0</v>
      </c>
      <c r="N89" s="31">
        <f t="shared" si="18"/>
        <v>0</v>
      </c>
      <c r="O89" s="59">
        <v>0</v>
      </c>
      <c r="P89" s="59">
        <v>0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39">
        <f t="shared" si="23"/>
        <v>5.2285714285714286</v>
      </c>
      <c r="E90" s="25">
        <f t="shared" si="23"/>
        <v>0.8571428571428571</v>
      </c>
      <c r="F90" s="39">
        <f t="shared" si="23"/>
        <v>35.571428571428569</v>
      </c>
      <c r="G90" s="39">
        <f t="shared" si="23"/>
        <v>0.2857142857142857</v>
      </c>
      <c r="H90" s="39">
        <f t="shared" si="23"/>
        <v>0.62857142857142856</v>
      </c>
      <c r="I90" s="39">
        <f t="shared" si="23"/>
        <v>0.4</v>
      </c>
      <c r="J90" s="39">
        <f t="shared" si="23"/>
        <v>5.7142857142857144</v>
      </c>
      <c r="K90" s="39">
        <f t="shared" si="23"/>
        <v>48.685714285714283</v>
      </c>
      <c r="L90" s="48"/>
      <c r="M90" s="30">
        <f t="shared" si="24"/>
        <v>1.8857142857142857</v>
      </c>
      <c r="N90" s="31">
        <f t="shared" si="18"/>
        <v>46.8</v>
      </c>
      <c r="O90" s="59">
        <f t="shared" ref="O90:O105" si="25">SUM(M90/K90)</f>
        <v>3.8732394366197187E-2</v>
      </c>
      <c r="P90" s="59">
        <f t="shared" ref="P90:P105" si="26">SUM(N90/K90)</f>
        <v>0.96126760563380276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39">
        <f t="shared" si="23"/>
        <v>9.6285714285714281</v>
      </c>
      <c r="E91" s="39">
        <f t="shared" si="23"/>
        <v>1.8</v>
      </c>
      <c r="F91" s="39">
        <f t="shared" si="23"/>
        <v>48.571428571428569</v>
      </c>
      <c r="G91" s="39">
        <f t="shared" si="23"/>
        <v>0.37142857142857144</v>
      </c>
      <c r="H91" s="39">
        <f t="shared" si="23"/>
        <v>1.1428571428571428</v>
      </c>
      <c r="I91" s="39">
        <f t="shared" si="23"/>
        <v>1.7428571428571429</v>
      </c>
      <c r="J91" s="39">
        <f t="shared" si="23"/>
        <v>9.3428571428571434</v>
      </c>
      <c r="K91" s="39">
        <f t="shared" si="23"/>
        <v>72.599999999999994</v>
      </c>
      <c r="L91" s="48"/>
      <c r="M91" s="30">
        <f t="shared" si="24"/>
        <v>4.6857142857142859</v>
      </c>
      <c r="N91" s="31">
        <f t="shared" si="18"/>
        <v>67.914285714285711</v>
      </c>
      <c r="O91" s="59">
        <f t="shared" si="25"/>
        <v>6.4541519086973642E-2</v>
      </c>
      <c r="P91" s="59">
        <f t="shared" si="26"/>
        <v>0.93545848091302641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39">
        <f t="shared" si="23"/>
        <v>13.742857142857142</v>
      </c>
      <c r="E92" s="39">
        <f t="shared" si="23"/>
        <v>2.5714285714285716</v>
      </c>
      <c r="F92" s="39">
        <f t="shared" si="23"/>
        <v>57.171428571428571</v>
      </c>
      <c r="G92" s="39">
        <f t="shared" si="23"/>
        <v>0.51428571428571423</v>
      </c>
      <c r="H92" s="39">
        <f t="shared" si="23"/>
        <v>2.0571428571428569</v>
      </c>
      <c r="I92" s="39">
        <f t="shared" si="23"/>
        <v>3.1714285714285713</v>
      </c>
      <c r="J92" s="39">
        <f t="shared" si="23"/>
        <v>11.485714285714286</v>
      </c>
      <c r="K92" s="39">
        <f t="shared" si="23"/>
        <v>90.714285714285708</v>
      </c>
      <c r="L92" s="48"/>
      <c r="M92" s="30">
        <f t="shared" si="24"/>
        <v>7.7999999999999989</v>
      </c>
      <c r="N92" s="31">
        <f t="shared" si="18"/>
        <v>82.914285714285711</v>
      </c>
      <c r="O92" s="59">
        <f t="shared" si="25"/>
        <v>8.5984251968503927E-2</v>
      </c>
      <c r="P92" s="59">
        <f t="shared" si="26"/>
        <v>0.9140157480314961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39">
        <f t="shared" si="23"/>
        <v>14.742857142857142</v>
      </c>
      <c r="E93" s="39">
        <f t="shared" si="23"/>
        <v>3.8857142857142857</v>
      </c>
      <c r="F93" s="39">
        <f t="shared" si="23"/>
        <v>57.571428571428569</v>
      </c>
      <c r="G93" s="39">
        <f t="shared" si="23"/>
        <v>0.82857142857142863</v>
      </c>
      <c r="H93" s="39">
        <f t="shared" si="23"/>
        <v>2.6857142857142855</v>
      </c>
      <c r="I93" s="39">
        <f t="shared" si="23"/>
        <v>2.5428571428571427</v>
      </c>
      <c r="J93" s="39">
        <f t="shared" si="23"/>
        <v>13.257142857142858</v>
      </c>
      <c r="K93" s="39">
        <f t="shared" si="23"/>
        <v>95.51428571428572</v>
      </c>
      <c r="L93" s="48"/>
      <c r="M93" s="30">
        <f t="shared" si="24"/>
        <v>9.1142857142857139</v>
      </c>
      <c r="N93" s="31">
        <f t="shared" si="18"/>
        <v>86.399999999999991</v>
      </c>
      <c r="O93" s="59">
        <f t="shared" si="25"/>
        <v>9.5423272509721796E-2</v>
      </c>
      <c r="P93" s="59">
        <f t="shared" si="26"/>
        <v>0.90457672749027807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39">
        <f t="shared" si="23"/>
        <v>13.571428571428571</v>
      </c>
      <c r="E94" s="39">
        <f t="shared" si="23"/>
        <v>4.0571428571428569</v>
      </c>
      <c r="F94" s="39">
        <f t="shared" si="23"/>
        <v>52.114285714285714</v>
      </c>
      <c r="G94" s="39">
        <f t="shared" si="23"/>
        <v>0.7142857142857143</v>
      </c>
      <c r="H94" s="39">
        <f t="shared" si="23"/>
        <v>3.1428571428571428</v>
      </c>
      <c r="I94" s="39">
        <f t="shared" si="23"/>
        <v>3.5142857142857142</v>
      </c>
      <c r="J94" s="39">
        <f t="shared" si="23"/>
        <v>13.542857142857143</v>
      </c>
      <c r="K94" s="39">
        <f t="shared" si="23"/>
        <v>90.657142857142858</v>
      </c>
      <c r="L94" s="48"/>
      <c r="M94" s="30">
        <f t="shared" si="24"/>
        <v>10.714285714285714</v>
      </c>
      <c r="N94" s="31">
        <f t="shared" si="18"/>
        <v>79.942857142857136</v>
      </c>
      <c r="O94" s="59">
        <f t="shared" si="25"/>
        <v>0.11818468326504884</v>
      </c>
      <c r="P94" s="59">
        <f t="shared" si="26"/>
        <v>0.88181531673495106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39">
        <f t="shared" si="23"/>
        <v>19</v>
      </c>
      <c r="E95" s="39">
        <f t="shared" si="23"/>
        <v>4.6571428571428575</v>
      </c>
      <c r="F95" s="39">
        <f t="shared" si="23"/>
        <v>56.342857142857142</v>
      </c>
      <c r="G95" s="39">
        <f t="shared" si="23"/>
        <v>0.8571428571428571</v>
      </c>
      <c r="H95" s="39">
        <f t="shared" si="23"/>
        <v>4</v>
      </c>
      <c r="I95" s="39">
        <f t="shared" si="23"/>
        <v>5.1428571428571432</v>
      </c>
      <c r="J95" s="39">
        <f t="shared" si="23"/>
        <v>15.057142857142857</v>
      </c>
      <c r="K95" s="39">
        <f t="shared" si="23"/>
        <v>105.05714285714286</v>
      </c>
      <c r="L95" s="48"/>
      <c r="M95" s="30">
        <f t="shared" si="24"/>
        <v>13.8</v>
      </c>
      <c r="N95" s="31">
        <f t="shared" si="18"/>
        <v>91.257142857142867</v>
      </c>
      <c r="O95" s="59">
        <f t="shared" si="25"/>
        <v>0.13135708457982051</v>
      </c>
      <c r="P95" s="59">
        <f t="shared" si="26"/>
        <v>0.86864291542017957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39">
        <f t="shared" si="23"/>
        <v>24.657142857142858</v>
      </c>
      <c r="E96" s="39">
        <f t="shared" si="23"/>
        <v>8.4857142857142858</v>
      </c>
      <c r="F96" s="39">
        <f t="shared" si="23"/>
        <v>63.74285714285714</v>
      </c>
      <c r="G96" s="39">
        <f t="shared" si="23"/>
        <v>0.7142857142857143</v>
      </c>
      <c r="H96" s="39">
        <f t="shared" si="23"/>
        <v>8.4857142857142858</v>
      </c>
      <c r="I96" s="39">
        <f t="shared" si="23"/>
        <v>6.6857142857142859</v>
      </c>
      <c r="J96" s="39">
        <f t="shared" si="23"/>
        <v>20.257142857142856</v>
      </c>
      <c r="K96" s="39">
        <f t="shared" si="23"/>
        <v>133.02857142857144</v>
      </c>
      <c r="L96" s="48"/>
      <c r="M96" s="30">
        <f t="shared" si="24"/>
        <v>23.657142857142858</v>
      </c>
      <c r="N96" s="31">
        <f t="shared" si="18"/>
        <v>109.37142857142857</v>
      </c>
      <c r="O96" s="59">
        <f t="shared" si="25"/>
        <v>0.17783505154639176</v>
      </c>
      <c r="P96" s="59">
        <f t="shared" si="26"/>
        <v>0.8221649484536081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39">
        <f t="shared" si="23"/>
        <v>45.542857142857144</v>
      </c>
      <c r="E97" s="39">
        <f t="shared" si="23"/>
        <v>15.542857142857143</v>
      </c>
      <c r="F97" s="39">
        <f t="shared" si="23"/>
        <v>94.314285714285717</v>
      </c>
      <c r="G97" s="39">
        <f t="shared" si="23"/>
        <v>0.77142857142857146</v>
      </c>
      <c r="H97" s="39">
        <f t="shared" si="23"/>
        <v>12.542857142857143</v>
      </c>
      <c r="I97" s="39">
        <f t="shared" si="23"/>
        <v>11.2</v>
      </c>
      <c r="J97" s="39">
        <f t="shared" si="23"/>
        <v>32.828571428571429</v>
      </c>
      <c r="K97" s="39">
        <f t="shared" si="23"/>
        <v>212.74285714285713</v>
      </c>
      <c r="L97" s="48"/>
      <c r="M97" s="30">
        <f t="shared" si="24"/>
        <v>39.285714285714285</v>
      </c>
      <c r="N97" s="31">
        <f t="shared" si="18"/>
        <v>173.45714285714286</v>
      </c>
      <c r="O97" s="59">
        <f t="shared" si="25"/>
        <v>0.18466290625839377</v>
      </c>
      <c r="P97" s="59">
        <f t="shared" si="26"/>
        <v>0.81533709374160623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39">
        <f t="shared" si="23"/>
        <v>79.542857142857144</v>
      </c>
      <c r="E98" s="39">
        <f t="shared" si="23"/>
        <v>33.485714285714288</v>
      </c>
      <c r="F98" s="39">
        <f t="shared" si="23"/>
        <v>107.37142857142857</v>
      </c>
      <c r="G98" s="39">
        <f t="shared" si="23"/>
        <v>1.1142857142857143</v>
      </c>
      <c r="H98" s="39">
        <f t="shared" si="23"/>
        <v>25.428571428571427</v>
      </c>
      <c r="I98" s="39">
        <f t="shared" si="23"/>
        <v>23.428571428571427</v>
      </c>
      <c r="J98" s="39">
        <f t="shared" si="23"/>
        <v>43.228571428571428</v>
      </c>
      <c r="K98" s="39">
        <f t="shared" si="23"/>
        <v>313.62857142857143</v>
      </c>
      <c r="L98" s="48"/>
      <c r="M98" s="30">
        <f t="shared" si="24"/>
        <v>82.342857142857142</v>
      </c>
      <c r="N98" s="31">
        <f t="shared" si="18"/>
        <v>231.25714285714287</v>
      </c>
      <c r="O98" s="59">
        <f t="shared" si="25"/>
        <v>0.26254896601985972</v>
      </c>
      <c r="P98" s="59">
        <f t="shared" si="26"/>
        <v>0.73735993440830827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39">
        <f t="shared" si="23"/>
        <v>101.42857142857143</v>
      </c>
      <c r="E99" s="39">
        <f t="shared" si="23"/>
        <v>48.942857142857143</v>
      </c>
      <c r="F99" s="39">
        <f t="shared" si="23"/>
        <v>96.857142857142861</v>
      </c>
      <c r="G99" s="39">
        <f t="shared" si="23"/>
        <v>0.88571428571428568</v>
      </c>
      <c r="H99" s="39">
        <f t="shared" si="23"/>
        <v>33.628571428571426</v>
      </c>
      <c r="I99" s="39">
        <f t="shared" si="23"/>
        <v>34.485714285714288</v>
      </c>
      <c r="J99" s="39">
        <f t="shared" si="23"/>
        <v>45.857142857142854</v>
      </c>
      <c r="K99" s="39">
        <f t="shared" si="23"/>
        <v>362.08571428571429</v>
      </c>
      <c r="L99" s="48"/>
      <c r="M99" s="30">
        <f t="shared" si="24"/>
        <v>117.05714285714285</v>
      </c>
      <c r="N99" s="31">
        <f t="shared" si="18"/>
        <v>245.02857142857141</v>
      </c>
      <c r="O99" s="59">
        <f t="shared" si="25"/>
        <v>0.32328572555827345</v>
      </c>
      <c r="P99" s="59">
        <f t="shared" si="26"/>
        <v>0.67671427444172649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39">
        <f t="shared" si="23"/>
        <v>95.342857142857142</v>
      </c>
      <c r="E100" s="39">
        <f t="shared" si="23"/>
        <v>46.085714285714289</v>
      </c>
      <c r="F100" s="39">
        <f t="shared" si="23"/>
        <v>90.142857142857139</v>
      </c>
      <c r="G100" s="39">
        <f t="shared" si="23"/>
        <v>1.1428571428571428</v>
      </c>
      <c r="H100" s="39">
        <f t="shared" si="23"/>
        <v>30.314285714285713</v>
      </c>
      <c r="I100" s="39">
        <f t="shared" si="23"/>
        <v>32.942857142857143</v>
      </c>
      <c r="J100" s="39">
        <f t="shared" si="23"/>
        <v>39.228571428571428</v>
      </c>
      <c r="K100" s="39">
        <f t="shared" si="23"/>
        <v>335.2</v>
      </c>
      <c r="L100" s="48"/>
      <c r="M100" s="30">
        <f t="shared" si="24"/>
        <v>109.34285714285716</v>
      </c>
      <c r="N100" s="31">
        <f t="shared" si="18"/>
        <v>225.85714285714283</v>
      </c>
      <c r="O100" s="59">
        <f t="shared" si="25"/>
        <v>0.32620184111830897</v>
      </c>
      <c r="P100" s="59">
        <f t="shared" si="26"/>
        <v>0.67379815888169103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39">
        <f t="shared" si="23"/>
        <v>69.228571428571428</v>
      </c>
      <c r="E101" s="39">
        <f t="shared" si="23"/>
        <v>28.657142857142858</v>
      </c>
      <c r="F101" s="39">
        <f t="shared" si="23"/>
        <v>77.48571428571428</v>
      </c>
      <c r="G101" s="39">
        <f t="shared" si="23"/>
        <v>1.1142857142857143</v>
      </c>
      <c r="H101" s="39">
        <f t="shared" si="23"/>
        <v>16.914285714285715</v>
      </c>
      <c r="I101" s="39">
        <f t="shared" si="23"/>
        <v>26.228571428571428</v>
      </c>
      <c r="J101" s="39">
        <f t="shared" si="23"/>
        <v>33.142857142857146</v>
      </c>
      <c r="K101" s="39">
        <f t="shared" si="23"/>
        <v>252.77142857142857</v>
      </c>
      <c r="L101" s="48"/>
      <c r="M101" s="30">
        <f t="shared" si="24"/>
        <v>71.8</v>
      </c>
      <c r="N101" s="31">
        <f t="shared" si="18"/>
        <v>180.97142857142859</v>
      </c>
      <c r="O101" s="59">
        <f t="shared" si="25"/>
        <v>0.28405109076523116</v>
      </c>
      <c r="P101" s="59">
        <f t="shared" si="26"/>
        <v>0.71594890923476895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39">
        <f t="shared" si="23"/>
        <v>34.542857142857144</v>
      </c>
      <c r="E102" s="39">
        <f t="shared" si="23"/>
        <v>14.742857142857142</v>
      </c>
      <c r="F102" s="39">
        <f t="shared" si="23"/>
        <v>52.228571428571428</v>
      </c>
      <c r="G102" s="39">
        <f t="shared" si="23"/>
        <v>0.5714285714285714</v>
      </c>
      <c r="H102" s="39">
        <f t="shared" si="23"/>
        <v>7.0285714285714285</v>
      </c>
      <c r="I102" s="39">
        <f t="shared" si="23"/>
        <v>14.657142857142857</v>
      </c>
      <c r="J102" s="39">
        <f t="shared" si="23"/>
        <v>18.942857142857143</v>
      </c>
      <c r="K102" s="39">
        <f t="shared" si="23"/>
        <v>142.71428571428572</v>
      </c>
      <c r="L102" s="48"/>
      <c r="M102" s="30">
        <f t="shared" si="24"/>
        <v>36.428571428571431</v>
      </c>
      <c r="N102" s="31">
        <f t="shared" si="18"/>
        <v>106.28571428571428</v>
      </c>
      <c r="O102" s="59">
        <f t="shared" si="25"/>
        <v>0.25525525525525528</v>
      </c>
      <c r="P102" s="59">
        <f t="shared" si="26"/>
        <v>0.74474474474474461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39">
        <f t="shared" ref="D103:K118" si="27">SUM(D225)/35</f>
        <v>15.628571428571428</v>
      </c>
      <c r="E103" s="39">
        <f t="shared" si="27"/>
        <v>6.6571428571428575</v>
      </c>
      <c r="F103" s="39">
        <f t="shared" si="27"/>
        <v>19.485714285714284</v>
      </c>
      <c r="G103" s="39">
        <f t="shared" si="27"/>
        <v>0.11428571428571428</v>
      </c>
      <c r="H103" s="39">
        <f t="shared" si="27"/>
        <v>2.7142857142857144</v>
      </c>
      <c r="I103" s="39">
        <f t="shared" si="27"/>
        <v>6.1428571428571432</v>
      </c>
      <c r="J103" s="39">
        <f t="shared" si="27"/>
        <v>7.7714285714285714</v>
      </c>
      <c r="K103" s="39">
        <f t="shared" si="27"/>
        <v>58.514285714285712</v>
      </c>
      <c r="L103" s="48"/>
      <c r="M103" s="30">
        <f t="shared" si="24"/>
        <v>15.514285714285716</v>
      </c>
      <c r="N103" s="31">
        <f t="shared" si="18"/>
        <v>43</v>
      </c>
      <c r="O103" s="59">
        <f t="shared" si="25"/>
        <v>0.26513671875000006</v>
      </c>
      <c r="P103" s="59">
        <f t="shared" si="26"/>
        <v>0.73486328125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39">
        <f t="shared" si="27"/>
        <v>3.4857142857142858</v>
      </c>
      <c r="E104" s="25">
        <f t="shared" si="27"/>
        <v>2.8571428571428571E-2</v>
      </c>
      <c r="F104" s="39">
        <f t="shared" si="27"/>
        <v>3.5428571428571427</v>
      </c>
      <c r="G104" s="25">
        <f t="shared" si="27"/>
        <v>0</v>
      </c>
      <c r="H104" s="39">
        <f t="shared" si="27"/>
        <v>4.1142857142857139</v>
      </c>
      <c r="I104" s="39">
        <f t="shared" si="27"/>
        <v>5.7142857142857141E-2</v>
      </c>
      <c r="J104" s="39">
        <f t="shared" si="27"/>
        <v>1.8</v>
      </c>
      <c r="K104" s="39">
        <f t="shared" si="27"/>
        <v>13.028571428571428</v>
      </c>
      <c r="L104" s="48"/>
      <c r="M104" s="30">
        <f t="shared" si="24"/>
        <v>4.1999999999999993</v>
      </c>
      <c r="N104" s="31">
        <f t="shared" si="18"/>
        <v>8.8285714285714292</v>
      </c>
      <c r="O104" s="59">
        <f t="shared" si="25"/>
        <v>0.32236842105263153</v>
      </c>
      <c r="P104" s="59">
        <f t="shared" si="26"/>
        <v>0.67763157894736847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39">
        <f t="shared" si="27"/>
        <v>545.45714285714291</v>
      </c>
      <c r="E105" s="39">
        <f t="shared" si="27"/>
        <v>220.45714285714286</v>
      </c>
      <c r="F105" s="39">
        <f t="shared" si="27"/>
        <v>912.68571428571431</v>
      </c>
      <c r="G105" s="39">
        <f t="shared" si="27"/>
        <v>10.028571428571428</v>
      </c>
      <c r="H105" s="39">
        <f t="shared" si="27"/>
        <v>154.88571428571427</v>
      </c>
      <c r="I105" s="39">
        <f t="shared" si="27"/>
        <v>172.34285714285716</v>
      </c>
      <c r="J105" s="39">
        <f t="shared" si="27"/>
        <v>311.45714285714286</v>
      </c>
      <c r="K105" s="39">
        <f t="shared" si="27"/>
        <v>2327.3428571428572</v>
      </c>
      <c r="L105" s="48"/>
      <c r="M105" s="32">
        <f>SUM(M89:M104)</f>
        <v>547.62857142857149</v>
      </c>
      <c r="N105" s="32">
        <f t="shared" si="18"/>
        <v>1779.6285714285716</v>
      </c>
      <c r="O105" s="59">
        <f t="shared" si="25"/>
        <v>0.23530206121020908</v>
      </c>
      <c r="P105" s="59">
        <f t="shared" si="26"/>
        <v>0.76466110954245803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31">
        <f t="shared" si="27"/>
        <v>0</v>
      </c>
      <c r="E106" s="30">
        <f t="shared" si="27"/>
        <v>0</v>
      </c>
      <c r="F106" s="45">
        <f t="shared" si="27"/>
        <v>0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0</v>
      </c>
      <c r="L106" s="48"/>
      <c r="M106" s="30">
        <f t="shared" ref="M106:M121" si="28">SUM(E106+H106+I106)</f>
        <v>0</v>
      </c>
      <c r="N106" s="31">
        <f t="shared" si="18"/>
        <v>0</v>
      </c>
      <c r="O106" s="55">
        <v>0</v>
      </c>
      <c r="P106" s="55">
        <v>0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45">
        <f t="shared" si="27"/>
        <v>6.7714285714285714</v>
      </c>
      <c r="E107" s="30">
        <f t="shared" si="27"/>
        <v>1.1142857142857143</v>
      </c>
      <c r="F107" s="45">
        <f t="shared" si="27"/>
        <v>68.542857142857144</v>
      </c>
      <c r="G107" s="45">
        <f t="shared" si="27"/>
        <v>0.37142857142857144</v>
      </c>
      <c r="H107" s="46">
        <f t="shared" si="27"/>
        <v>0.42857142857142855</v>
      </c>
      <c r="I107" s="46">
        <f t="shared" si="27"/>
        <v>0.62857142857142856</v>
      </c>
      <c r="J107" s="45">
        <f t="shared" si="27"/>
        <v>11.657142857142857</v>
      </c>
      <c r="K107" s="47">
        <f t="shared" si="27"/>
        <v>89.51428571428572</v>
      </c>
      <c r="L107" s="48"/>
      <c r="M107" s="30">
        <f t="shared" si="28"/>
        <v>2.1714285714285717</v>
      </c>
      <c r="N107" s="31">
        <f t="shared" si="18"/>
        <v>87.342857142857142</v>
      </c>
      <c r="O107" s="55">
        <f t="shared" ref="O107:O122" si="29">SUM(M107/K107)</f>
        <v>2.4257899776571976E-2</v>
      </c>
      <c r="P107" s="55">
        <f t="shared" ref="P107:P122" si="30">SUM(N107/K107)</f>
        <v>0.975742100223428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45">
        <f t="shared" si="27"/>
        <v>15.771428571428572</v>
      </c>
      <c r="E108" s="46">
        <f t="shared" si="27"/>
        <v>3.2857142857142856</v>
      </c>
      <c r="F108" s="45">
        <f t="shared" si="27"/>
        <v>94.285714285714292</v>
      </c>
      <c r="G108" s="45">
        <f t="shared" si="27"/>
        <v>0.37142857142857144</v>
      </c>
      <c r="H108" s="46">
        <f t="shared" si="27"/>
        <v>1.7714285714285714</v>
      </c>
      <c r="I108" s="46">
        <f t="shared" si="27"/>
        <v>2.1142857142857143</v>
      </c>
      <c r="J108" s="45">
        <f t="shared" si="27"/>
        <v>20.257142857142856</v>
      </c>
      <c r="K108" s="47">
        <f t="shared" si="27"/>
        <v>137.85714285714286</v>
      </c>
      <c r="L108" s="48"/>
      <c r="M108" s="30">
        <f t="shared" si="28"/>
        <v>7.1714285714285708</v>
      </c>
      <c r="N108" s="31">
        <f t="shared" si="18"/>
        <v>130.68571428571428</v>
      </c>
      <c r="O108" s="55">
        <f t="shared" si="29"/>
        <v>5.202072538860103E-2</v>
      </c>
      <c r="P108" s="55">
        <f t="shared" si="30"/>
        <v>0.94797927461139897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45">
        <f t="shared" si="27"/>
        <v>20.685714285714287</v>
      </c>
      <c r="E109" s="46">
        <f t="shared" si="27"/>
        <v>4.0285714285714285</v>
      </c>
      <c r="F109" s="45">
        <f t="shared" si="27"/>
        <v>105.05714285714286</v>
      </c>
      <c r="G109" s="45">
        <f t="shared" si="27"/>
        <v>0.77142857142857146</v>
      </c>
      <c r="H109" s="46">
        <f t="shared" si="27"/>
        <v>2.7142857142857144</v>
      </c>
      <c r="I109" s="46">
        <f t="shared" si="27"/>
        <v>4.0285714285714285</v>
      </c>
      <c r="J109" s="45">
        <f t="shared" si="27"/>
        <v>26.142857142857142</v>
      </c>
      <c r="K109" s="47">
        <f t="shared" si="27"/>
        <v>163.42857142857142</v>
      </c>
      <c r="L109" s="48"/>
      <c r="M109" s="30">
        <f t="shared" si="28"/>
        <v>10.771428571428572</v>
      </c>
      <c r="N109" s="31">
        <f t="shared" si="18"/>
        <v>152.65714285714287</v>
      </c>
      <c r="O109" s="55">
        <f t="shared" si="29"/>
        <v>6.5909090909090917E-2</v>
      </c>
      <c r="P109" s="55">
        <f t="shared" si="30"/>
        <v>0.9340909090909093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45">
        <f t="shared" si="27"/>
        <v>24.771428571428572</v>
      </c>
      <c r="E110" s="46">
        <f t="shared" si="27"/>
        <v>5.3428571428571425</v>
      </c>
      <c r="F110" s="45">
        <f t="shared" si="27"/>
        <v>104.4</v>
      </c>
      <c r="G110" s="45">
        <f t="shared" si="27"/>
        <v>1.4857142857142858</v>
      </c>
      <c r="H110" s="46">
        <f t="shared" si="27"/>
        <v>4.1142857142857139</v>
      </c>
      <c r="I110" s="46">
        <f t="shared" si="27"/>
        <v>5.8285714285714283</v>
      </c>
      <c r="J110" s="45">
        <f t="shared" si="27"/>
        <v>27.285714285714285</v>
      </c>
      <c r="K110" s="47">
        <f t="shared" si="27"/>
        <v>173.22857142857143</v>
      </c>
      <c r="L110" s="48"/>
      <c r="M110" s="30">
        <f t="shared" si="28"/>
        <v>15.285714285714285</v>
      </c>
      <c r="N110" s="31">
        <f t="shared" si="18"/>
        <v>157.94285714285715</v>
      </c>
      <c r="O110" s="55">
        <f t="shared" si="29"/>
        <v>8.8240145142668647E-2</v>
      </c>
      <c r="P110" s="55">
        <f t="shared" si="30"/>
        <v>0.91175985485733135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45">
        <f t="shared" si="27"/>
        <v>18.971428571428572</v>
      </c>
      <c r="E111" s="46">
        <f t="shared" si="27"/>
        <v>4.8</v>
      </c>
      <c r="F111" s="45">
        <f t="shared" si="27"/>
        <v>93.342857142857142</v>
      </c>
      <c r="G111" s="45">
        <f t="shared" si="27"/>
        <v>1.0571428571428572</v>
      </c>
      <c r="H111" s="46">
        <f t="shared" si="27"/>
        <v>3.0571428571428569</v>
      </c>
      <c r="I111" s="46">
        <f t="shared" si="27"/>
        <v>5.0285714285714285</v>
      </c>
      <c r="J111" s="45">
        <f t="shared" si="27"/>
        <v>24.428571428571427</v>
      </c>
      <c r="K111" s="47">
        <f t="shared" si="27"/>
        <v>150.68571428571428</v>
      </c>
      <c r="L111" s="48"/>
      <c r="M111" s="30">
        <f t="shared" si="28"/>
        <v>12.885714285714286</v>
      </c>
      <c r="N111" s="31">
        <f t="shared" si="18"/>
        <v>137.80000000000001</v>
      </c>
      <c r="O111" s="55">
        <f t="shared" si="29"/>
        <v>8.5513841486537734E-2</v>
      </c>
      <c r="P111" s="55">
        <f t="shared" si="30"/>
        <v>0.91448615851346238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45">
        <f t="shared" si="27"/>
        <v>18.114285714285714</v>
      </c>
      <c r="E112" s="46">
        <f t="shared" si="27"/>
        <v>4.7714285714285714</v>
      </c>
      <c r="F112" s="45">
        <f t="shared" si="27"/>
        <v>79.771428571428572</v>
      </c>
      <c r="G112" s="45">
        <f t="shared" si="27"/>
        <v>0.8</v>
      </c>
      <c r="H112" s="46">
        <f t="shared" si="27"/>
        <v>2.6285714285714286</v>
      </c>
      <c r="I112" s="46">
        <f t="shared" si="27"/>
        <v>3.8857142857142857</v>
      </c>
      <c r="J112" s="45">
        <f t="shared" si="27"/>
        <v>19.885714285714286</v>
      </c>
      <c r="K112" s="47">
        <f t="shared" si="27"/>
        <v>129.85714285714286</v>
      </c>
      <c r="L112" s="48"/>
      <c r="M112" s="30">
        <f t="shared" si="28"/>
        <v>11.285714285714286</v>
      </c>
      <c r="N112" s="31">
        <f t="shared" si="18"/>
        <v>118.57142857142857</v>
      </c>
      <c r="O112" s="55">
        <f t="shared" si="29"/>
        <v>8.690869086908691E-2</v>
      </c>
      <c r="P112" s="55">
        <f t="shared" si="30"/>
        <v>0.91309130913091308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45">
        <f t="shared" si="27"/>
        <v>17.37142857142857</v>
      </c>
      <c r="E113" s="46">
        <f t="shared" si="27"/>
        <v>4.8285714285714283</v>
      </c>
      <c r="F113" s="45">
        <f t="shared" si="27"/>
        <v>71.085714285714289</v>
      </c>
      <c r="G113" s="45">
        <f t="shared" si="27"/>
        <v>0.51428571428571423</v>
      </c>
      <c r="H113" s="46">
        <f t="shared" si="27"/>
        <v>2.7714285714285714</v>
      </c>
      <c r="I113" s="46">
        <f t="shared" si="27"/>
        <v>5.2571428571428571</v>
      </c>
      <c r="J113" s="45">
        <f t="shared" si="27"/>
        <v>18.742857142857144</v>
      </c>
      <c r="K113" s="47">
        <f t="shared" si="27"/>
        <v>120.57142857142857</v>
      </c>
      <c r="L113" s="48"/>
      <c r="M113" s="30">
        <f t="shared" si="28"/>
        <v>12.857142857142858</v>
      </c>
      <c r="N113" s="31">
        <f t="shared" si="18"/>
        <v>107.71428571428572</v>
      </c>
      <c r="O113" s="55">
        <f t="shared" si="29"/>
        <v>0.1066350710900474</v>
      </c>
      <c r="P113" s="55">
        <f t="shared" si="30"/>
        <v>0.89336492890995267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45">
        <f t="shared" si="27"/>
        <v>26.342857142857142</v>
      </c>
      <c r="E114" s="46">
        <f t="shared" si="27"/>
        <v>5.371428571428571</v>
      </c>
      <c r="F114" s="45">
        <f t="shared" si="27"/>
        <v>77.771428571428572</v>
      </c>
      <c r="G114" s="45">
        <f t="shared" si="27"/>
        <v>0.94285714285714284</v>
      </c>
      <c r="H114" s="46">
        <f t="shared" si="27"/>
        <v>3.8</v>
      </c>
      <c r="I114" s="46">
        <f t="shared" si="27"/>
        <v>6.9428571428571431</v>
      </c>
      <c r="J114" s="45">
        <f t="shared" si="27"/>
        <v>21.971428571428572</v>
      </c>
      <c r="K114" s="47">
        <f t="shared" si="27"/>
        <v>143.17142857142858</v>
      </c>
      <c r="L114" s="48"/>
      <c r="M114" s="30">
        <f t="shared" si="28"/>
        <v>16.114285714285714</v>
      </c>
      <c r="N114" s="31">
        <f t="shared" si="18"/>
        <v>127.02857142857142</v>
      </c>
      <c r="O114" s="55">
        <f t="shared" si="29"/>
        <v>0.11255238475354219</v>
      </c>
      <c r="P114" s="55">
        <f t="shared" si="30"/>
        <v>0.88724805428058262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45">
        <f t="shared" si="27"/>
        <v>33.028571428571432</v>
      </c>
      <c r="E115" s="46">
        <f t="shared" si="27"/>
        <v>8.7142857142857135</v>
      </c>
      <c r="F115" s="45">
        <f t="shared" si="27"/>
        <v>78.51428571428572</v>
      </c>
      <c r="G115" s="45">
        <f t="shared" si="27"/>
        <v>1.0571428571428572</v>
      </c>
      <c r="H115" s="46">
        <f t="shared" si="27"/>
        <v>4.1142857142857139</v>
      </c>
      <c r="I115" s="46">
        <f t="shared" si="27"/>
        <v>8.8571428571428577</v>
      </c>
      <c r="J115" s="45">
        <f t="shared" si="27"/>
        <v>25.571428571428573</v>
      </c>
      <c r="K115" s="47">
        <f t="shared" si="27"/>
        <v>159.85714285714286</v>
      </c>
      <c r="L115" s="48"/>
      <c r="M115" s="30">
        <f t="shared" si="28"/>
        <v>21.685714285714283</v>
      </c>
      <c r="N115" s="31">
        <f t="shared" si="18"/>
        <v>138.17142857142858</v>
      </c>
      <c r="O115" s="55">
        <f t="shared" si="29"/>
        <v>0.13565683646112597</v>
      </c>
      <c r="P115" s="55">
        <f t="shared" si="30"/>
        <v>0.86434316353887397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45">
        <f t="shared" si="27"/>
        <v>26.657142857142858</v>
      </c>
      <c r="E116" s="46">
        <f t="shared" si="27"/>
        <v>8.1714285714285708</v>
      </c>
      <c r="F116" s="45">
        <f t="shared" si="27"/>
        <v>62.285714285714285</v>
      </c>
      <c r="G116" s="45">
        <f t="shared" si="27"/>
        <v>1.1428571428571428</v>
      </c>
      <c r="H116" s="46">
        <f t="shared" si="27"/>
        <v>5.0857142857142854</v>
      </c>
      <c r="I116" s="46">
        <f t="shared" si="27"/>
        <v>9.4857142857142858</v>
      </c>
      <c r="J116" s="45">
        <f t="shared" si="27"/>
        <v>18.857142857142858</v>
      </c>
      <c r="K116" s="47">
        <f t="shared" si="27"/>
        <v>131.68571428571428</v>
      </c>
      <c r="L116" s="48"/>
      <c r="M116" s="30">
        <f t="shared" si="28"/>
        <v>22.74285714285714</v>
      </c>
      <c r="N116" s="31">
        <f t="shared" si="18"/>
        <v>108.94285714285715</v>
      </c>
      <c r="O116" s="55">
        <f t="shared" si="29"/>
        <v>0.17270557604686482</v>
      </c>
      <c r="P116" s="55">
        <f t="shared" si="30"/>
        <v>0.82729442395313524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45">
        <f t="shared" si="27"/>
        <v>21.485714285714284</v>
      </c>
      <c r="E117" s="46">
        <f t="shared" si="27"/>
        <v>6.5714285714285712</v>
      </c>
      <c r="F117" s="45">
        <f t="shared" si="27"/>
        <v>61.885714285714286</v>
      </c>
      <c r="G117" s="45">
        <f t="shared" si="27"/>
        <v>0.8</v>
      </c>
      <c r="H117" s="46">
        <f t="shared" si="27"/>
        <v>3.4</v>
      </c>
      <c r="I117" s="46">
        <f t="shared" si="27"/>
        <v>7.8</v>
      </c>
      <c r="J117" s="45">
        <f t="shared" si="27"/>
        <v>16.485714285714284</v>
      </c>
      <c r="K117" s="47">
        <f t="shared" si="27"/>
        <v>118.42857142857143</v>
      </c>
      <c r="L117" s="48"/>
      <c r="M117" s="30">
        <f t="shared" si="28"/>
        <v>17.771428571428572</v>
      </c>
      <c r="N117" s="31">
        <f t="shared" si="18"/>
        <v>100.65714285714284</v>
      </c>
      <c r="O117" s="55">
        <f t="shared" si="29"/>
        <v>0.15006031363088057</v>
      </c>
      <c r="P117" s="55">
        <f t="shared" si="30"/>
        <v>0.84993968636911932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45">
        <f t="shared" si="27"/>
        <v>17.142857142857142</v>
      </c>
      <c r="E118" s="46">
        <f t="shared" si="27"/>
        <v>5.3142857142857141</v>
      </c>
      <c r="F118" s="45">
        <f t="shared" si="27"/>
        <v>59.714285714285715</v>
      </c>
      <c r="G118" s="45">
        <f t="shared" si="27"/>
        <v>0.7142857142857143</v>
      </c>
      <c r="H118" s="46">
        <f t="shared" si="27"/>
        <v>1.9142857142857144</v>
      </c>
      <c r="I118" s="46">
        <f t="shared" si="27"/>
        <v>6.7428571428571429</v>
      </c>
      <c r="J118" s="45">
        <f t="shared" si="27"/>
        <v>12.657142857142857</v>
      </c>
      <c r="K118" s="47">
        <f t="shared" si="27"/>
        <v>104.2</v>
      </c>
      <c r="L118" s="48"/>
      <c r="M118" s="30">
        <f t="shared" si="28"/>
        <v>13.971428571428572</v>
      </c>
      <c r="N118" s="31">
        <f t="shared" si="18"/>
        <v>90.228571428571428</v>
      </c>
      <c r="O118" s="55">
        <f t="shared" si="29"/>
        <v>0.13408280778722237</v>
      </c>
      <c r="P118" s="55">
        <f t="shared" si="30"/>
        <v>0.86591719221277763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45">
        <f t="shared" ref="D119:K121" si="31">SUM(D241)/35</f>
        <v>9.742857142857142</v>
      </c>
      <c r="E119" s="46">
        <f t="shared" si="31"/>
        <v>5</v>
      </c>
      <c r="F119" s="45">
        <f t="shared" si="31"/>
        <v>32.542857142857144</v>
      </c>
      <c r="G119" s="45">
        <f t="shared" si="31"/>
        <v>0.42857142857142855</v>
      </c>
      <c r="H119" s="46">
        <f t="shared" si="31"/>
        <v>1.4571428571428571</v>
      </c>
      <c r="I119" s="46">
        <f t="shared" si="31"/>
        <v>4.0571428571428569</v>
      </c>
      <c r="J119" s="45">
        <f t="shared" si="31"/>
        <v>7.6</v>
      </c>
      <c r="K119" s="47">
        <f t="shared" si="31"/>
        <v>60.828571428571429</v>
      </c>
      <c r="L119" s="48"/>
      <c r="M119" s="30">
        <f t="shared" si="28"/>
        <v>10.514285714285714</v>
      </c>
      <c r="N119" s="31">
        <f t="shared" si="18"/>
        <v>50.314285714285717</v>
      </c>
      <c r="O119" s="55">
        <f t="shared" si="29"/>
        <v>0.17285110380460308</v>
      </c>
      <c r="P119" s="55">
        <f t="shared" si="30"/>
        <v>0.82714889619539689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45">
        <f t="shared" si="31"/>
        <v>6.0857142857142854</v>
      </c>
      <c r="E120" s="46">
        <f t="shared" si="31"/>
        <v>1.1142857142857143</v>
      </c>
      <c r="F120" s="45">
        <f t="shared" si="31"/>
        <v>10.028571428571428</v>
      </c>
      <c r="G120" s="45">
        <f t="shared" si="31"/>
        <v>0</v>
      </c>
      <c r="H120" s="46">
        <f t="shared" si="31"/>
        <v>0.7142857142857143</v>
      </c>
      <c r="I120" s="46">
        <f t="shared" si="31"/>
        <v>2.8857142857142857</v>
      </c>
      <c r="J120" s="45">
        <f t="shared" si="31"/>
        <v>3.7142857142857144</v>
      </c>
      <c r="K120" s="47">
        <f t="shared" si="31"/>
        <v>24.542857142857144</v>
      </c>
      <c r="L120" s="48"/>
      <c r="M120" s="30">
        <f t="shared" si="28"/>
        <v>4.7142857142857144</v>
      </c>
      <c r="N120" s="31">
        <f t="shared" si="18"/>
        <v>19.828571428571429</v>
      </c>
      <c r="O120" s="55">
        <f t="shared" si="29"/>
        <v>0.19208381839348079</v>
      </c>
      <c r="P120" s="55">
        <f t="shared" si="30"/>
        <v>0.80791618160651923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45">
        <f t="shared" si="31"/>
        <v>1.5428571428571429</v>
      </c>
      <c r="E121" s="46">
        <f t="shared" si="31"/>
        <v>0</v>
      </c>
      <c r="F121" s="45">
        <f t="shared" si="31"/>
        <v>2.1428571428571428</v>
      </c>
      <c r="G121" s="31">
        <f t="shared" si="31"/>
        <v>0</v>
      </c>
      <c r="H121" s="46">
        <f t="shared" si="31"/>
        <v>1.8</v>
      </c>
      <c r="I121" s="46">
        <f t="shared" si="31"/>
        <v>0</v>
      </c>
      <c r="J121" s="45">
        <f t="shared" si="31"/>
        <v>1.3428571428571427</v>
      </c>
      <c r="K121" s="47">
        <f t="shared" si="31"/>
        <v>6.8285714285714283</v>
      </c>
      <c r="L121" s="48"/>
      <c r="M121" s="30">
        <f t="shared" si="28"/>
        <v>1.8</v>
      </c>
      <c r="N121" s="31">
        <f t="shared" si="18"/>
        <v>5.0285714285714285</v>
      </c>
      <c r="O121" s="55">
        <f t="shared" si="29"/>
        <v>0.26359832635983266</v>
      </c>
      <c r="P121" s="55">
        <f t="shared" si="30"/>
        <v>0.7364016736401674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45">
        <f>SUM(D106:D121)</f>
        <v>264.48571428571432</v>
      </c>
      <c r="E122" s="46">
        <f t="shared" ref="E122:K122" si="32">SUM(E106:E121)</f>
        <v>68.428571428571431</v>
      </c>
      <c r="F122" s="45">
        <f t="shared" si="32"/>
        <v>1001.3714285714286</v>
      </c>
      <c r="G122" s="45">
        <f t="shared" si="32"/>
        <v>10.457142857142857</v>
      </c>
      <c r="H122" s="46">
        <f t="shared" si="32"/>
        <v>39.771428571428565</v>
      </c>
      <c r="I122" s="46">
        <f t="shared" si="32"/>
        <v>73.54285714285713</v>
      </c>
      <c r="J122" s="45">
        <f t="shared" si="32"/>
        <v>256.59999999999997</v>
      </c>
      <c r="K122" s="47">
        <f t="shared" si="32"/>
        <v>1714.6857142857143</v>
      </c>
      <c r="L122" s="48"/>
      <c r="M122" s="46">
        <f>SUM(M106:M121)</f>
        <v>181.74285714285713</v>
      </c>
      <c r="N122" s="45">
        <f t="shared" si="18"/>
        <v>1532.9142857142856</v>
      </c>
      <c r="O122" s="57">
        <f t="shared" si="29"/>
        <v>0.10599193521511646</v>
      </c>
      <c r="P122" s="57">
        <f t="shared" si="30"/>
        <v>0.89399140200619842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hidden="1" customHeight="1" thickBot="1" x14ac:dyDescent="0.25">
      <c r="A124" s="240" t="s">
        <v>1</v>
      </c>
      <c r="B124" s="241"/>
      <c r="C124" s="242"/>
      <c r="D124" s="246"/>
      <c r="E124" s="246"/>
      <c r="F124" s="246"/>
      <c r="G124" s="246"/>
      <c r="H124" s="246"/>
      <c r="I124" s="246"/>
      <c r="J124" s="246"/>
      <c r="K124" s="247"/>
      <c r="M124"/>
    </row>
    <row r="125" spans="1:17" ht="12.75" hidden="1" customHeight="1" thickBot="1" x14ac:dyDescent="0.25">
      <c r="A125" s="243"/>
      <c r="B125" s="244"/>
      <c r="C125" s="245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60"/>
      <c r="B126" s="60"/>
      <c r="C126" s="2" t="s">
        <v>14</v>
      </c>
      <c r="D126" s="4"/>
      <c r="E126" s="4"/>
      <c r="F126" s="5"/>
      <c r="G126" s="4"/>
      <c r="H126" s="4"/>
      <c r="I126" s="4"/>
      <c r="J126" s="4"/>
      <c r="K126" s="5"/>
      <c r="M126"/>
    </row>
    <row r="127" spans="1:17" ht="12.75" hidden="1" customHeight="1" thickBot="1" x14ac:dyDescent="0.25">
      <c r="A127" s="228" t="s">
        <v>79</v>
      </c>
      <c r="B127" s="228" t="s">
        <v>12</v>
      </c>
      <c r="C127" s="2" t="s">
        <v>15</v>
      </c>
      <c r="D127" s="5">
        <v>141</v>
      </c>
      <c r="E127" s="5">
        <v>27</v>
      </c>
      <c r="F127" s="5">
        <v>1127</v>
      </c>
      <c r="G127" s="5">
        <v>18</v>
      </c>
      <c r="H127" s="5">
        <v>9</v>
      </c>
      <c r="I127" s="5">
        <v>24</v>
      </c>
      <c r="J127" s="5">
        <v>200</v>
      </c>
      <c r="K127" s="5">
        <v>1546</v>
      </c>
      <c r="M127"/>
    </row>
    <row r="128" spans="1:17" ht="12.75" hidden="1" customHeight="1" thickBot="1" x14ac:dyDescent="0.25">
      <c r="A128" s="229"/>
      <c r="B128" s="229"/>
      <c r="C128" s="2" t="s">
        <v>16</v>
      </c>
      <c r="D128" s="5">
        <v>260</v>
      </c>
      <c r="E128" s="5">
        <v>64</v>
      </c>
      <c r="F128" s="5">
        <v>1557</v>
      </c>
      <c r="G128" s="5">
        <v>39</v>
      </c>
      <c r="H128" s="5">
        <v>30</v>
      </c>
      <c r="I128" s="5">
        <v>51</v>
      </c>
      <c r="J128" s="5">
        <v>345</v>
      </c>
      <c r="K128" s="5">
        <v>2347</v>
      </c>
      <c r="M128"/>
    </row>
    <row r="129" spans="1:13" ht="12.75" hidden="1" customHeight="1" thickBot="1" x14ac:dyDescent="0.25">
      <c r="A129" s="229"/>
      <c r="B129" s="229"/>
      <c r="C129" s="2" t="s">
        <v>17</v>
      </c>
      <c r="D129" s="5">
        <v>343</v>
      </c>
      <c r="E129" s="5">
        <v>77</v>
      </c>
      <c r="F129" s="5">
        <v>1577</v>
      </c>
      <c r="G129" s="5">
        <v>12</v>
      </c>
      <c r="H129" s="5">
        <v>47</v>
      </c>
      <c r="I129" s="5">
        <v>64</v>
      </c>
      <c r="J129" s="5">
        <v>395</v>
      </c>
      <c r="K129" s="5">
        <v>2515</v>
      </c>
      <c r="M129"/>
    </row>
    <row r="130" spans="1:13" ht="12.75" hidden="1" customHeight="1" thickBot="1" x14ac:dyDescent="0.25">
      <c r="A130" s="229"/>
      <c r="B130" s="229"/>
      <c r="C130" s="2" t="s">
        <v>18</v>
      </c>
      <c r="D130" s="5">
        <v>348</v>
      </c>
      <c r="E130" s="5">
        <v>85</v>
      </c>
      <c r="F130" s="5">
        <v>1584</v>
      </c>
      <c r="G130" s="5">
        <v>20</v>
      </c>
      <c r="H130" s="5">
        <v>44</v>
      </c>
      <c r="I130" s="5">
        <v>82</v>
      </c>
      <c r="J130" s="5">
        <v>405</v>
      </c>
      <c r="K130" s="5">
        <v>2570</v>
      </c>
      <c r="M130"/>
    </row>
    <row r="131" spans="1:13" ht="12.75" hidden="1" customHeight="1" thickBot="1" x14ac:dyDescent="0.25">
      <c r="A131" s="229"/>
      <c r="B131" s="229"/>
      <c r="C131" s="2" t="s">
        <v>19</v>
      </c>
      <c r="D131" s="5">
        <v>283</v>
      </c>
      <c r="E131" s="5">
        <v>109</v>
      </c>
      <c r="F131" s="5">
        <v>1289</v>
      </c>
      <c r="G131" s="5">
        <v>20</v>
      </c>
      <c r="H131" s="5">
        <v>41</v>
      </c>
      <c r="I131" s="5">
        <v>63</v>
      </c>
      <c r="J131" s="5">
        <v>330</v>
      </c>
      <c r="K131" s="5">
        <v>2135</v>
      </c>
      <c r="M131"/>
    </row>
    <row r="132" spans="1:13" ht="12.75" hidden="1" customHeight="1" thickBot="1" x14ac:dyDescent="0.25">
      <c r="A132" s="229"/>
      <c r="B132" s="229"/>
      <c r="C132" s="2" t="s">
        <v>20</v>
      </c>
      <c r="D132" s="5">
        <v>309</v>
      </c>
      <c r="E132" s="5">
        <v>80</v>
      </c>
      <c r="F132" s="5">
        <v>1149</v>
      </c>
      <c r="G132" s="5">
        <v>39</v>
      </c>
      <c r="H132" s="5">
        <v>51</v>
      </c>
      <c r="I132" s="5">
        <v>55</v>
      </c>
      <c r="J132" s="5">
        <v>303</v>
      </c>
      <c r="K132" s="5">
        <v>1986</v>
      </c>
      <c r="M132"/>
    </row>
    <row r="133" spans="1:13" ht="12.75" hidden="1" customHeight="1" thickBot="1" x14ac:dyDescent="0.25">
      <c r="A133" s="229"/>
      <c r="B133" s="229"/>
      <c r="C133" s="2" t="s">
        <v>21</v>
      </c>
      <c r="D133" s="5">
        <v>360</v>
      </c>
      <c r="E133" s="5">
        <v>74</v>
      </c>
      <c r="F133" s="5">
        <v>1379</v>
      </c>
      <c r="G133" s="5">
        <v>48</v>
      </c>
      <c r="H133" s="5">
        <v>49</v>
      </c>
      <c r="I133" s="5">
        <v>99</v>
      </c>
      <c r="J133" s="5">
        <v>316</v>
      </c>
      <c r="K133" s="5">
        <v>2325</v>
      </c>
      <c r="M133"/>
    </row>
    <row r="134" spans="1:13" ht="12.75" hidden="1" customHeight="1" thickBot="1" x14ac:dyDescent="0.25">
      <c r="A134" s="229"/>
      <c r="B134" s="229"/>
      <c r="C134" s="2" t="s">
        <v>22</v>
      </c>
      <c r="D134" s="5">
        <v>617</v>
      </c>
      <c r="E134" s="5">
        <v>192</v>
      </c>
      <c r="F134" s="5">
        <v>2318</v>
      </c>
      <c r="G134" s="5">
        <v>41</v>
      </c>
      <c r="H134" s="5">
        <v>75</v>
      </c>
      <c r="I134" s="5">
        <v>159</v>
      </c>
      <c r="J134" s="5">
        <v>562</v>
      </c>
      <c r="K134" s="5">
        <v>3964</v>
      </c>
      <c r="M134"/>
    </row>
    <row r="135" spans="1:13" ht="12.75" hidden="1" customHeight="1" thickBot="1" x14ac:dyDescent="0.25">
      <c r="A135" s="229"/>
      <c r="B135" s="229"/>
      <c r="C135" s="2" t="s">
        <v>23</v>
      </c>
      <c r="D135" s="5">
        <v>752</v>
      </c>
      <c r="E135" s="5">
        <v>186</v>
      </c>
      <c r="F135" s="5">
        <v>2544</v>
      </c>
      <c r="G135" s="5">
        <v>29</v>
      </c>
      <c r="H135" s="5">
        <v>82</v>
      </c>
      <c r="I135" s="5">
        <v>266</v>
      </c>
      <c r="J135" s="5">
        <v>642</v>
      </c>
      <c r="K135" s="5">
        <v>4501</v>
      </c>
      <c r="M135"/>
    </row>
    <row r="136" spans="1:13" ht="12.75" hidden="1" customHeight="1" thickBot="1" x14ac:dyDescent="0.25">
      <c r="A136" s="229"/>
      <c r="B136" s="229"/>
      <c r="C136" s="2" t="s">
        <v>24</v>
      </c>
      <c r="D136" s="5">
        <v>774</v>
      </c>
      <c r="E136" s="5">
        <v>195</v>
      </c>
      <c r="F136" s="5">
        <v>1959</v>
      </c>
      <c r="G136" s="5">
        <v>18</v>
      </c>
      <c r="H136" s="5">
        <v>79</v>
      </c>
      <c r="I136" s="5">
        <v>264</v>
      </c>
      <c r="J136" s="5">
        <v>506</v>
      </c>
      <c r="K136" s="5">
        <v>3795</v>
      </c>
      <c r="M136"/>
    </row>
    <row r="137" spans="1:13" ht="12.75" hidden="1" customHeight="1" thickBot="1" x14ac:dyDescent="0.25">
      <c r="A137" s="229"/>
      <c r="B137" s="229"/>
      <c r="C137" s="2" t="s">
        <v>25</v>
      </c>
      <c r="D137" s="5">
        <v>604</v>
      </c>
      <c r="E137" s="5">
        <v>163</v>
      </c>
      <c r="F137" s="5">
        <v>1636</v>
      </c>
      <c r="G137" s="5">
        <v>32</v>
      </c>
      <c r="H137" s="5">
        <v>108</v>
      </c>
      <c r="I137" s="5">
        <v>215</v>
      </c>
      <c r="J137" s="5">
        <v>430</v>
      </c>
      <c r="K137" s="5">
        <v>3189</v>
      </c>
      <c r="M137"/>
    </row>
    <row r="138" spans="1:13" ht="12.75" hidden="1" customHeight="1" thickBot="1" x14ac:dyDescent="0.25">
      <c r="A138" s="229"/>
      <c r="B138" s="229"/>
      <c r="C138" s="2" t="s">
        <v>26</v>
      </c>
      <c r="D138" s="5">
        <v>449</v>
      </c>
      <c r="E138" s="5">
        <v>142</v>
      </c>
      <c r="F138" s="5">
        <v>1400</v>
      </c>
      <c r="G138" s="5">
        <v>19</v>
      </c>
      <c r="H138" s="5">
        <v>42</v>
      </c>
      <c r="I138" s="5">
        <v>215</v>
      </c>
      <c r="J138" s="5">
        <v>352</v>
      </c>
      <c r="K138" s="5">
        <v>2619</v>
      </c>
      <c r="M138"/>
    </row>
    <row r="139" spans="1:13" ht="12.75" hidden="1" customHeight="1" thickBot="1" x14ac:dyDescent="0.25">
      <c r="A139" s="229"/>
      <c r="B139" s="229"/>
      <c r="C139" s="2" t="s">
        <v>27</v>
      </c>
      <c r="D139" s="5">
        <v>334</v>
      </c>
      <c r="E139" s="5">
        <v>97</v>
      </c>
      <c r="F139" s="5">
        <v>910</v>
      </c>
      <c r="G139" s="5">
        <v>3</v>
      </c>
      <c r="H139" s="5">
        <v>33</v>
      </c>
      <c r="I139" s="5">
        <v>129</v>
      </c>
      <c r="J139" s="5">
        <v>250</v>
      </c>
      <c r="K139" s="5">
        <v>1756</v>
      </c>
      <c r="M139"/>
    </row>
    <row r="140" spans="1:13" ht="12.75" hidden="1" customHeight="1" thickBot="1" x14ac:dyDescent="0.25">
      <c r="A140" s="229"/>
      <c r="B140" s="229"/>
      <c r="C140" s="2" t="s">
        <v>28</v>
      </c>
      <c r="D140" s="5">
        <v>135</v>
      </c>
      <c r="E140" s="5">
        <v>44</v>
      </c>
      <c r="F140" s="5">
        <v>281</v>
      </c>
      <c r="G140" s="5">
        <v>2</v>
      </c>
      <c r="H140" s="5">
        <v>15</v>
      </c>
      <c r="I140" s="5">
        <v>73</v>
      </c>
      <c r="J140" s="5">
        <v>105</v>
      </c>
      <c r="K140" s="5">
        <v>655</v>
      </c>
      <c r="M140"/>
    </row>
    <row r="141" spans="1:13" ht="12.75" hidden="1" customHeight="1" thickBot="1" x14ac:dyDescent="0.25">
      <c r="A141" s="229"/>
      <c r="B141" s="229"/>
      <c r="C141" s="2" t="s">
        <v>29</v>
      </c>
      <c r="D141" s="5">
        <v>45</v>
      </c>
      <c r="E141" s="4"/>
      <c r="F141" s="5">
        <v>45</v>
      </c>
      <c r="G141" s="4"/>
      <c r="H141" s="5">
        <v>32</v>
      </c>
      <c r="I141" s="4"/>
      <c r="J141" s="5">
        <v>13</v>
      </c>
      <c r="K141" s="5">
        <v>135</v>
      </c>
      <c r="M141"/>
    </row>
    <row r="142" spans="1:13" ht="12.75" hidden="1" customHeight="1" thickBot="1" x14ac:dyDescent="0.25">
      <c r="A142" s="229"/>
      <c r="B142" s="230"/>
      <c r="C142" s="2" t="s">
        <v>10</v>
      </c>
      <c r="D142" s="5">
        <v>5754</v>
      </c>
      <c r="E142" s="5">
        <v>1535</v>
      </c>
      <c r="F142" s="5">
        <v>20756</v>
      </c>
      <c r="G142" s="5">
        <v>340</v>
      </c>
      <c r="H142" s="5">
        <v>737</v>
      </c>
      <c r="I142" s="5">
        <v>1759</v>
      </c>
      <c r="J142" s="5">
        <v>5154</v>
      </c>
      <c r="K142" s="5">
        <v>36039</v>
      </c>
      <c r="M142"/>
    </row>
    <row r="143" spans="1:13" ht="12.75" hidden="1" customHeight="1" thickBot="1" x14ac:dyDescent="0.25">
      <c r="A143" s="229"/>
      <c r="B143" s="228" t="s">
        <v>31</v>
      </c>
      <c r="C143" s="2" t="s">
        <v>14</v>
      </c>
      <c r="D143" s="4"/>
      <c r="E143" s="4"/>
      <c r="F143" s="5">
        <v>1</v>
      </c>
      <c r="G143" s="4"/>
      <c r="H143" s="4"/>
      <c r="I143" s="4"/>
      <c r="J143" s="4"/>
      <c r="K143" s="5">
        <v>1</v>
      </c>
      <c r="M143"/>
    </row>
    <row r="144" spans="1:13" ht="12.75" hidden="1" customHeight="1" thickBot="1" x14ac:dyDescent="0.25">
      <c r="A144" s="229"/>
      <c r="B144" s="229"/>
      <c r="C144" s="2" t="s">
        <v>15</v>
      </c>
      <c r="D144" s="5">
        <v>129</v>
      </c>
      <c r="E144" s="5">
        <v>37</v>
      </c>
      <c r="F144" s="5">
        <v>793</v>
      </c>
      <c r="G144" s="5">
        <v>10</v>
      </c>
      <c r="H144" s="5">
        <v>6</v>
      </c>
      <c r="I144" s="5">
        <v>16</v>
      </c>
      <c r="J144" s="5">
        <v>142</v>
      </c>
      <c r="K144" s="5">
        <v>1133</v>
      </c>
      <c r="M144"/>
    </row>
    <row r="145" spans="1:13" ht="12.75" hidden="1" customHeight="1" thickBot="1" x14ac:dyDescent="0.25">
      <c r="A145" s="229"/>
      <c r="B145" s="229"/>
      <c r="C145" s="2" t="s">
        <v>16</v>
      </c>
      <c r="D145" s="5">
        <v>233</v>
      </c>
      <c r="E145" s="5">
        <v>65</v>
      </c>
      <c r="F145" s="5">
        <v>1412</v>
      </c>
      <c r="G145" s="5">
        <v>15</v>
      </c>
      <c r="H145" s="5">
        <v>9</v>
      </c>
      <c r="I145" s="5">
        <v>37</v>
      </c>
      <c r="J145" s="5">
        <v>265</v>
      </c>
      <c r="K145" s="5">
        <v>2036</v>
      </c>
      <c r="M145"/>
    </row>
    <row r="146" spans="1:13" ht="12.75" hidden="1" customHeight="1" thickBot="1" x14ac:dyDescent="0.25">
      <c r="A146" s="229"/>
      <c r="B146" s="229"/>
      <c r="C146" s="2" t="s">
        <v>17</v>
      </c>
      <c r="D146" s="5">
        <v>275</v>
      </c>
      <c r="E146" s="5">
        <v>83</v>
      </c>
      <c r="F146" s="5">
        <v>1382</v>
      </c>
      <c r="G146" s="5">
        <v>23</v>
      </c>
      <c r="H146" s="5">
        <v>20</v>
      </c>
      <c r="I146" s="5">
        <v>54</v>
      </c>
      <c r="J146" s="5">
        <v>293</v>
      </c>
      <c r="K146" s="5">
        <v>2131</v>
      </c>
      <c r="M146"/>
    </row>
    <row r="147" spans="1:13" ht="12.75" hidden="1" customHeight="1" thickBot="1" x14ac:dyDescent="0.25">
      <c r="A147" s="229"/>
      <c r="B147" s="229"/>
      <c r="C147" s="2" t="s">
        <v>18</v>
      </c>
      <c r="D147" s="5">
        <v>278</v>
      </c>
      <c r="E147" s="5">
        <v>56</v>
      </c>
      <c r="F147" s="5">
        <v>1236</v>
      </c>
      <c r="G147" s="5">
        <v>22</v>
      </c>
      <c r="H147" s="5">
        <v>27</v>
      </c>
      <c r="I147" s="5">
        <v>60</v>
      </c>
      <c r="J147" s="5">
        <v>308</v>
      </c>
      <c r="K147" s="5">
        <v>1989</v>
      </c>
      <c r="M147"/>
    </row>
    <row r="148" spans="1:13" ht="12.75" hidden="1" customHeight="1" thickBot="1" x14ac:dyDescent="0.25">
      <c r="A148" s="229"/>
      <c r="B148" s="229"/>
      <c r="C148" s="2" t="s">
        <v>19</v>
      </c>
      <c r="D148" s="5">
        <v>226</v>
      </c>
      <c r="E148" s="5">
        <v>66</v>
      </c>
      <c r="F148" s="5">
        <v>1083</v>
      </c>
      <c r="G148" s="5">
        <v>28</v>
      </c>
      <c r="H148" s="5">
        <v>28</v>
      </c>
      <c r="I148" s="5">
        <v>37</v>
      </c>
      <c r="J148" s="5">
        <v>239</v>
      </c>
      <c r="K148" s="5">
        <v>1707</v>
      </c>
      <c r="M148"/>
    </row>
    <row r="149" spans="1:13" ht="12.75" hidden="1" customHeight="1" thickBot="1" x14ac:dyDescent="0.25">
      <c r="A149" s="229"/>
      <c r="B149" s="229"/>
      <c r="C149" s="2" t="s">
        <v>20</v>
      </c>
      <c r="D149" s="5">
        <v>235</v>
      </c>
      <c r="E149" s="5">
        <v>49</v>
      </c>
      <c r="F149" s="5">
        <v>935</v>
      </c>
      <c r="G149" s="5">
        <v>23</v>
      </c>
      <c r="H149" s="5">
        <v>48</v>
      </c>
      <c r="I149" s="5">
        <v>58</v>
      </c>
      <c r="J149" s="5">
        <v>243</v>
      </c>
      <c r="K149" s="5">
        <v>1591</v>
      </c>
      <c r="M149"/>
    </row>
    <row r="150" spans="1:13" ht="12.75" hidden="1" customHeight="1" thickBot="1" x14ac:dyDescent="0.25">
      <c r="A150" s="229"/>
      <c r="B150" s="229"/>
      <c r="C150" s="2" t="s">
        <v>21</v>
      </c>
      <c r="D150" s="5">
        <v>363</v>
      </c>
      <c r="E150" s="5">
        <v>111</v>
      </c>
      <c r="F150" s="5">
        <v>1241</v>
      </c>
      <c r="G150" s="5">
        <v>12</v>
      </c>
      <c r="H150" s="5">
        <v>28</v>
      </c>
      <c r="I150" s="5">
        <v>101</v>
      </c>
      <c r="J150" s="5">
        <v>296</v>
      </c>
      <c r="K150" s="5">
        <v>2152</v>
      </c>
      <c r="M150"/>
    </row>
    <row r="151" spans="1:13" ht="12.75" hidden="1" customHeight="1" thickBot="1" x14ac:dyDescent="0.25">
      <c r="A151" s="229"/>
      <c r="B151" s="229"/>
      <c r="C151" s="2" t="s">
        <v>22</v>
      </c>
      <c r="D151" s="5">
        <v>579</v>
      </c>
      <c r="E151" s="5">
        <v>126</v>
      </c>
      <c r="F151" s="5">
        <v>1944</v>
      </c>
      <c r="G151" s="5">
        <v>36</v>
      </c>
      <c r="H151" s="5">
        <v>83</v>
      </c>
      <c r="I151" s="5">
        <v>139</v>
      </c>
      <c r="J151" s="5">
        <v>519</v>
      </c>
      <c r="K151" s="5">
        <v>3426</v>
      </c>
      <c r="M151"/>
    </row>
    <row r="152" spans="1:13" ht="12.75" hidden="1" customHeight="1" thickBot="1" x14ac:dyDescent="0.25">
      <c r="A152" s="229"/>
      <c r="B152" s="229"/>
      <c r="C152" s="2" t="s">
        <v>23</v>
      </c>
      <c r="D152" s="5">
        <v>769</v>
      </c>
      <c r="E152" s="5">
        <v>211</v>
      </c>
      <c r="F152" s="5">
        <v>1811</v>
      </c>
      <c r="G152" s="5">
        <v>22</v>
      </c>
      <c r="H152" s="5">
        <v>96</v>
      </c>
      <c r="I152" s="5">
        <v>213</v>
      </c>
      <c r="J152" s="5">
        <v>582</v>
      </c>
      <c r="K152" s="5">
        <v>3704</v>
      </c>
      <c r="M152"/>
    </row>
    <row r="153" spans="1:13" ht="12.75" hidden="1" customHeight="1" thickBot="1" x14ac:dyDescent="0.25">
      <c r="A153" s="229"/>
      <c r="B153" s="229"/>
      <c r="C153" s="2" t="s">
        <v>24</v>
      </c>
      <c r="D153" s="5">
        <v>642</v>
      </c>
      <c r="E153" s="5">
        <v>171</v>
      </c>
      <c r="F153" s="5">
        <v>1547</v>
      </c>
      <c r="G153" s="5">
        <v>30</v>
      </c>
      <c r="H153" s="5">
        <v>140</v>
      </c>
      <c r="I153" s="5">
        <v>237</v>
      </c>
      <c r="J153" s="5">
        <v>440</v>
      </c>
      <c r="K153" s="5">
        <v>3207</v>
      </c>
      <c r="M153"/>
    </row>
    <row r="154" spans="1:13" ht="12.75" hidden="1" customHeight="1" thickBot="1" x14ac:dyDescent="0.25">
      <c r="A154" s="229"/>
      <c r="B154" s="229"/>
      <c r="C154" s="2" t="s">
        <v>25</v>
      </c>
      <c r="D154" s="5">
        <v>552</v>
      </c>
      <c r="E154" s="5">
        <v>189</v>
      </c>
      <c r="F154" s="5">
        <v>1480</v>
      </c>
      <c r="G154" s="5">
        <v>20</v>
      </c>
      <c r="H154" s="5">
        <v>72</v>
      </c>
      <c r="I154" s="5">
        <v>188</v>
      </c>
      <c r="J154" s="5">
        <v>371</v>
      </c>
      <c r="K154" s="5">
        <v>2872</v>
      </c>
      <c r="M154"/>
    </row>
    <row r="155" spans="1:13" ht="12.75" hidden="1" customHeight="1" thickBot="1" x14ac:dyDescent="0.25">
      <c r="A155" s="229"/>
      <c r="B155" s="229"/>
      <c r="C155" s="2" t="s">
        <v>26</v>
      </c>
      <c r="D155" s="5">
        <v>454</v>
      </c>
      <c r="E155" s="5">
        <v>129</v>
      </c>
      <c r="F155" s="5">
        <v>1343</v>
      </c>
      <c r="G155" s="5">
        <v>15</v>
      </c>
      <c r="H155" s="5">
        <v>49</v>
      </c>
      <c r="I155" s="5">
        <v>185</v>
      </c>
      <c r="J155" s="5">
        <v>382</v>
      </c>
      <c r="K155" s="5">
        <v>2557</v>
      </c>
      <c r="M155"/>
    </row>
    <row r="156" spans="1:13" ht="12.75" hidden="1" customHeight="1" thickBot="1" x14ac:dyDescent="0.25">
      <c r="A156" s="229"/>
      <c r="B156" s="229"/>
      <c r="C156" s="2" t="s">
        <v>27</v>
      </c>
      <c r="D156" s="5">
        <v>300</v>
      </c>
      <c r="E156" s="5">
        <v>98</v>
      </c>
      <c r="F156" s="5">
        <v>831</v>
      </c>
      <c r="G156" s="5">
        <v>5</v>
      </c>
      <c r="H156" s="5">
        <v>36</v>
      </c>
      <c r="I156" s="5">
        <v>135</v>
      </c>
      <c r="J156" s="5">
        <v>243</v>
      </c>
      <c r="K156" s="5">
        <v>1648</v>
      </c>
      <c r="M156"/>
    </row>
    <row r="157" spans="1:13" ht="12.75" hidden="1" customHeight="1" thickBot="1" x14ac:dyDescent="0.25">
      <c r="A157" s="229"/>
      <c r="B157" s="229"/>
      <c r="C157" s="2" t="s">
        <v>28</v>
      </c>
      <c r="D157" s="5">
        <v>151</v>
      </c>
      <c r="E157" s="5">
        <v>34</v>
      </c>
      <c r="F157" s="5">
        <v>312</v>
      </c>
      <c r="G157" s="4"/>
      <c r="H157" s="5">
        <v>11</v>
      </c>
      <c r="I157" s="5">
        <v>54</v>
      </c>
      <c r="J157" s="5">
        <v>82</v>
      </c>
      <c r="K157" s="5">
        <v>644</v>
      </c>
      <c r="M157"/>
    </row>
    <row r="158" spans="1:13" ht="12.75" hidden="1" customHeight="1" thickBot="1" x14ac:dyDescent="0.25">
      <c r="A158" s="229"/>
      <c r="B158" s="229"/>
      <c r="C158" s="2" t="s">
        <v>29</v>
      </c>
      <c r="D158" s="5">
        <v>34</v>
      </c>
      <c r="E158" s="4"/>
      <c r="F158" s="5">
        <v>44</v>
      </c>
      <c r="G158" s="4"/>
      <c r="H158" s="5">
        <v>46</v>
      </c>
      <c r="I158" s="4"/>
      <c r="J158" s="5">
        <v>13</v>
      </c>
      <c r="K158" s="5">
        <v>137</v>
      </c>
      <c r="M158"/>
    </row>
    <row r="159" spans="1:13" ht="12.75" hidden="1" customHeight="1" thickBot="1" x14ac:dyDescent="0.25">
      <c r="A159" s="229"/>
      <c r="B159" s="230"/>
      <c r="C159" s="2" t="s">
        <v>10</v>
      </c>
      <c r="D159" s="5">
        <v>5220</v>
      </c>
      <c r="E159" s="5">
        <v>1425</v>
      </c>
      <c r="F159" s="5">
        <v>17396</v>
      </c>
      <c r="G159" s="5">
        <v>261</v>
      </c>
      <c r="H159" s="5">
        <v>699</v>
      </c>
      <c r="I159" s="5">
        <v>1514</v>
      </c>
      <c r="J159" s="5">
        <v>4418</v>
      </c>
      <c r="K159" s="5">
        <v>30936</v>
      </c>
      <c r="M159"/>
    </row>
    <row r="160" spans="1:13" ht="12.75" hidden="1" customHeight="1" thickBot="1" x14ac:dyDescent="0.25">
      <c r="A160" s="229"/>
      <c r="B160" s="228" t="s">
        <v>32</v>
      </c>
      <c r="C160" s="2" t="s">
        <v>14</v>
      </c>
      <c r="D160" s="4"/>
      <c r="E160" s="4"/>
      <c r="F160" s="5"/>
      <c r="G160" s="5"/>
      <c r="H160" s="4"/>
      <c r="I160" s="4"/>
      <c r="J160" s="4"/>
      <c r="K160" s="5"/>
      <c r="M160"/>
    </row>
    <row r="161" spans="1:13" ht="12.75" hidden="1" customHeight="1" thickBot="1" x14ac:dyDescent="0.25">
      <c r="A161" s="229"/>
      <c r="B161" s="229"/>
      <c r="C161" s="2" t="s">
        <v>15</v>
      </c>
      <c r="D161" s="5">
        <v>184</v>
      </c>
      <c r="E161" s="5">
        <v>29</v>
      </c>
      <c r="F161" s="5">
        <v>896</v>
      </c>
      <c r="G161" s="5">
        <v>8</v>
      </c>
      <c r="H161" s="5">
        <v>21</v>
      </c>
      <c r="I161" s="5">
        <v>21</v>
      </c>
      <c r="J161" s="5">
        <v>179</v>
      </c>
      <c r="K161" s="5">
        <v>1338</v>
      </c>
      <c r="M161"/>
    </row>
    <row r="162" spans="1:13" ht="12.75" hidden="1" customHeight="1" thickBot="1" x14ac:dyDescent="0.25">
      <c r="A162" s="229"/>
      <c r="B162" s="229"/>
      <c r="C162" s="2" t="s">
        <v>16</v>
      </c>
      <c r="D162" s="5">
        <v>294</v>
      </c>
      <c r="E162" s="5">
        <v>69</v>
      </c>
      <c r="F162" s="5">
        <v>1518</v>
      </c>
      <c r="G162" s="5">
        <v>22</v>
      </c>
      <c r="H162" s="5">
        <v>45</v>
      </c>
      <c r="I162" s="5">
        <v>46</v>
      </c>
      <c r="J162" s="5">
        <v>339</v>
      </c>
      <c r="K162" s="5">
        <v>2334</v>
      </c>
      <c r="M162"/>
    </row>
    <row r="163" spans="1:13" ht="12.75" hidden="1" customHeight="1" thickBot="1" x14ac:dyDescent="0.25">
      <c r="A163" s="229"/>
      <c r="B163" s="229"/>
      <c r="C163" s="2" t="s">
        <v>17</v>
      </c>
      <c r="D163" s="5">
        <v>325</v>
      </c>
      <c r="E163" s="5">
        <v>64</v>
      </c>
      <c r="F163" s="5">
        <v>1665</v>
      </c>
      <c r="G163" s="5">
        <v>24</v>
      </c>
      <c r="H163" s="5">
        <v>40</v>
      </c>
      <c r="I163" s="5">
        <v>61</v>
      </c>
      <c r="J163" s="5">
        <v>371</v>
      </c>
      <c r="K163" s="5">
        <v>2550</v>
      </c>
      <c r="M163"/>
    </row>
    <row r="164" spans="1:13" ht="12.75" hidden="1" customHeight="1" thickBot="1" x14ac:dyDescent="0.25">
      <c r="A164" s="229"/>
      <c r="B164" s="229"/>
      <c r="C164" s="2" t="s">
        <v>18</v>
      </c>
      <c r="D164" s="5">
        <v>353</v>
      </c>
      <c r="E164" s="5">
        <v>73</v>
      </c>
      <c r="F164" s="5">
        <v>1649</v>
      </c>
      <c r="G164" s="5">
        <v>29</v>
      </c>
      <c r="H164" s="5">
        <v>36</v>
      </c>
      <c r="I164" s="5">
        <v>71</v>
      </c>
      <c r="J164" s="5">
        <v>364</v>
      </c>
      <c r="K164" s="5">
        <v>2575</v>
      </c>
      <c r="M164"/>
    </row>
    <row r="165" spans="1:13" ht="12.75" hidden="1" customHeight="1" thickBot="1" x14ac:dyDescent="0.25">
      <c r="A165" s="229"/>
      <c r="B165" s="229"/>
      <c r="C165" s="2" t="s">
        <v>19</v>
      </c>
      <c r="D165" s="5">
        <v>343</v>
      </c>
      <c r="E165" s="5">
        <v>81</v>
      </c>
      <c r="F165" s="5">
        <v>1620</v>
      </c>
      <c r="G165" s="5">
        <v>23</v>
      </c>
      <c r="H165" s="5">
        <v>29</v>
      </c>
      <c r="I165" s="5">
        <v>63</v>
      </c>
      <c r="J165" s="5">
        <v>345</v>
      </c>
      <c r="K165" s="5">
        <v>2504</v>
      </c>
      <c r="M165"/>
    </row>
    <row r="166" spans="1:13" ht="12.75" hidden="1" customHeight="1" thickBot="1" x14ac:dyDescent="0.25">
      <c r="A166" s="229"/>
      <c r="B166" s="229"/>
      <c r="C166" s="2" t="s">
        <v>20</v>
      </c>
      <c r="D166" s="5">
        <v>321</v>
      </c>
      <c r="E166" s="5">
        <v>71</v>
      </c>
      <c r="F166" s="5">
        <v>1385</v>
      </c>
      <c r="G166" s="5">
        <v>24</v>
      </c>
      <c r="H166" s="5">
        <v>62</v>
      </c>
      <c r="I166" s="5">
        <v>69</v>
      </c>
      <c r="J166" s="5">
        <v>312</v>
      </c>
      <c r="K166" s="5">
        <v>2244</v>
      </c>
      <c r="M166"/>
    </row>
    <row r="167" spans="1:13" ht="12.75" hidden="1" customHeight="1" thickBot="1" x14ac:dyDescent="0.25">
      <c r="A167" s="229"/>
      <c r="B167" s="229"/>
      <c r="C167" s="2" t="s">
        <v>21</v>
      </c>
      <c r="D167" s="5">
        <v>419</v>
      </c>
      <c r="E167" s="5">
        <v>112</v>
      </c>
      <c r="F167" s="5">
        <v>1701</v>
      </c>
      <c r="G167" s="5">
        <v>37</v>
      </c>
      <c r="H167" s="5">
        <v>59</v>
      </c>
      <c r="I167" s="5">
        <v>104</v>
      </c>
      <c r="J167" s="5">
        <v>394</v>
      </c>
      <c r="K167" s="5">
        <v>2826</v>
      </c>
      <c r="M167"/>
    </row>
    <row r="168" spans="1:13" ht="12.75" hidden="1" customHeight="1" thickBot="1" x14ac:dyDescent="0.25">
      <c r="A168" s="229"/>
      <c r="B168" s="229"/>
      <c r="C168" s="2" t="s">
        <v>22</v>
      </c>
      <c r="D168" s="5">
        <v>859</v>
      </c>
      <c r="E168" s="5">
        <v>171</v>
      </c>
      <c r="F168" s="5">
        <v>3085</v>
      </c>
      <c r="G168" s="5">
        <v>30</v>
      </c>
      <c r="H168" s="5">
        <v>130</v>
      </c>
      <c r="I168" s="5">
        <v>225</v>
      </c>
      <c r="J168" s="5">
        <v>762</v>
      </c>
      <c r="K168" s="5">
        <v>5262</v>
      </c>
      <c r="M168"/>
    </row>
    <row r="169" spans="1:13" ht="12.75" hidden="1" customHeight="1" thickBot="1" x14ac:dyDescent="0.25">
      <c r="A169" s="229"/>
      <c r="B169" s="229"/>
      <c r="C169" s="2" t="s">
        <v>23</v>
      </c>
      <c r="D169" s="5">
        <v>1006</v>
      </c>
      <c r="E169" s="5">
        <v>266</v>
      </c>
      <c r="F169" s="5">
        <v>2652</v>
      </c>
      <c r="G169" s="5">
        <v>30</v>
      </c>
      <c r="H169" s="5">
        <v>203</v>
      </c>
      <c r="I169" s="5">
        <v>308</v>
      </c>
      <c r="J169" s="5">
        <v>748</v>
      </c>
      <c r="K169" s="5">
        <v>5213</v>
      </c>
      <c r="M169"/>
    </row>
    <row r="170" spans="1:13" ht="12.75" hidden="1" customHeight="1" thickBot="1" x14ac:dyDescent="0.25">
      <c r="A170" s="229"/>
      <c r="B170" s="229"/>
      <c r="C170" s="2" t="s">
        <v>24</v>
      </c>
      <c r="D170" s="5">
        <v>830</v>
      </c>
      <c r="E170" s="5">
        <v>266</v>
      </c>
      <c r="F170" s="5">
        <v>2075</v>
      </c>
      <c r="G170" s="5">
        <v>28</v>
      </c>
      <c r="H170" s="5">
        <v>115</v>
      </c>
      <c r="I170" s="5">
        <v>333</v>
      </c>
      <c r="J170" s="5">
        <v>637</v>
      </c>
      <c r="K170" s="5">
        <v>4284</v>
      </c>
      <c r="M170"/>
    </row>
    <row r="171" spans="1:13" ht="12.75" hidden="1" customHeight="1" thickBot="1" x14ac:dyDescent="0.25">
      <c r="A171" s="229"/>
      <c r="B171" s="229"/>
      <c r="C171" s="2" t="s">
        <v>25</v>
      </c>
      <c r="D171" s="5">
        <v>663</v>
      </c>
      <c r="E171" s="5">
        <v>215</v>
      </c>
      <c r="F171" s="5">
        <v>1935</v>
      </c>
      <c r="G171" s="5">
        <v>38</v>
      </c>
      <c r="H171" s="5">
        <v>112</v>
      </c>
      <c r="I171" s="5">
        <v>248</v>
      </c>
      <c r="J171" s="5">
        <v>476</v>
      </c>
      <c r="K171" s="5">
        <v>3687</v>
      </c>
      <c r="M171"/>
    </row>
    <row r="172" spans="1:13" ht="12.75" hidden="1" customHeight="1" thickBot="1" x14ac:dyDescent="0.25">
      <c r="A172" s="229"/>
      <c r="B172" s="229"/>
      <c r="C172" s="2" t="s">
        <v>26</v>
      </c>
      <c r="D172" s="5">
        <v>606</v>
      </c>
      <c r="E172" s="5">
        <v>165</v>
      </c>
      <c r="F172" s="5">
        <v>1709</v>
      </c>
      <c r="G172" s="5">
        <v>24</v>
      </c>
      <c r="H172" s="5">
        <v>106</v>
      </c>
      <c r="I172" s="5">
        <v>221</v>
      </c>
      <c r="J172" s="5">
        <v>405</v>
      </c>
      <c r="K172" s="5">
        <v>3236</v>
      </c>
      <c r="M172"/>
    </row>
    <row r="173" spans="1:13" ht="12.75" hidden="1" customHeight="1" thickBot="1" x14ac:dyDescent="0.25">
      <c r="A173" s="229"/>
      <c r="B173" s="229"/>
      <c r="C173" s="2" t="s">
        <v>27</v>
      </c>
      <c r="D173" s="5">
        <v>364</v>
      </c>
      <c r="E173" s="5">
        <v>94</v>
      </c>
      <c r="F173" s="5">
        <v>1015</v>
      </c>
      <c r="G173" s="5">
        <v>11</v>
      </c>
      <c r="H173" s="5">
        <v>40</v>
      </c>
      <c r="I173" s="5">
        <v>144</v>
      </c>
      <c r="J173" s="5">
        <v>259</v>
      </c>
      <c r="K173" s="5">
        <v>1927</v>
      </c>
      <c r="M173"/>
    </row>
    <row r="174" spans="1:13" ht="12.75" hidden="1" customHeight="1" thickBot="1" x14ac:dyDescent="0.25">
      <c r="A174" s="229"/>
      <c r="B174" s="229"/>
      <c r="C174" s="2" t="s">
        <v>28</v>
      </c>
      <c r="D174" s="5">
        <v>138</v>
      </c>
      <c r="E174" s="5">
        <v>41</v>
      </c>
      <c r="F174" s="5">
        <v>333</v>
      </c>
      <c r="G174" s="5">
        <v>1</v>
      </c>
      <c r="H174" s="5">
        <v>25</v>
      </c>
      <c r="I174" s="5">
        <v>66</v>
      </c>
      <c r="J174" s="5">
        <v>89</v>
      </c>
      <c r="K174" s="5">
        <v>693</v>
      </c>
      <c r="M174"/>
    </row>
    <row r="175" spans="1:13" ht="12.75" hidden="1" customHeight="1" thickBot="1" x14ac:dyDescent="0.25">
      <c r="A175" s="229"/>
      <c r="B175" s="229"/>
      <c r="C175" s="2" t="s">
        <v>29</v>
      </c>
      <c r="D175" s="5">
        <v>50</v>
      </c>
      <c r="E175" s="5">
        <v>1</v>
      </c>
      <c r="F175" s="5">
        <v>64</v>
      </c>
      <c r="G175" s="4"/>
      <c r="H175" s="5">
        <v>34</v>
      </c>
      <c r="I175" s="4"/>
      <c r="J175" s="5">
        <v>27</v>
      </c>
      <c r="K175" s="5">
        <v>176</v>
      </c>
      <c r="M175"/>
    </row>
    <row r="176" spans="1:13" ht="12.75" hidden="1" customHeight="1" thickBot="1" x14ac:dyDescent="0.25">
      <c r="A176" s="229"/>
      <c r="B176" s="230"/>
      <c r="C176" s="2" t="s">
        <v>10</v>
      </c>
      <c r="D176" s="5">
        <v>6755</v>
      </c>
      <c r="E176" s="5">
        <v>1718</v>
      </c>
      <c r="F176" s="5">
        <v>23303</v>
      </c>
      <c r="G176" s="5">
        <v>330</v>
      </c>
      <c r="H176" s="5">
        <v>1057</v>
      </c>
      <c r="I176" s="5">
        <v>1980</v>
      </c>
      <c r="J176" s="5">
        <v>5707</v>
      </c>
      <c r="K176" s="5">
        <v>40851</v>
      </c>
      <c r="M176"/>
    </row>
    <row r="177" spans="1:13" ht="13.5" hidden="1" thickBot="1" x14ac:dyDescent="0.25">
      <c r="A177" s="229"/>
      <c r="B177" s="228" t="s">
        <v>33</v>
      </c>
      <c r="C177" s="2" t="s">
        <v>14</v>
      </c>
      <c r="D177" s="4"/>
      <c r="E177" s="4"/>
      <c r="F177" s="5"/>
      <c r="G177" s="4"/>
      <c r="H177" s="4"/>
      <c r="I177" s="4"/>
      <c r="J177" s="4"/>
      <c r="K177" s="5"/>
      <c r="M177"/>
    </row>
    <row r="178" spans="1:13" ht="13.5" hidden="1" thickBot="1" x14ac:dyDescent="0.25">
      <c r="A178" s="229"/>
      <c r="B178" s="229"/>
      <c r="C178" s="2" t="s">
        <v>15</v>
      </c>
      <c r="D178" s="5">
        <v>160</v>
      </c>
      <c r="E178" s="5">
        <v>34</v>
      </c>
      <c r="F178" s="5">
        <v>1036</v>
      </c>
      <c r="G178" s="5">
        <v>5</v>
      </c>
      <c r="H178" s="5">
        <v>23</v>
      </c>
      <c r="I178" s="5">
        <v>16</v>
      </c>
      <c r="J178" s="5">
        <v>187</v>
      </c>
      <c r="K178" s="5">
        <v>1461</v>
      </c>
      <c r="M178"/>
    </row>
    <row r="179" spans="1:13" ht="13.5" hidden="1" thickBot="1" x14ac:dyDescent="0.25">
      <c r="A179" s="229"/>
      <c r="B179" s="229"/>
      <c r="C179" s="2" t="s">
        <v>16</v>
      </c>
      <c r="D179" s="5">
        <v>240</v>
      </c>
      <c r="E179" s="5">
        <v>58</v>
      </c>
      <c r="F179" s="5">
        <v>1582</v>
      </c>
      <c r="G179" s="5">
        <v>12</v>
      </c>
      <c r="H179" s="5">
        <v>31</v>
      </c>
      <c r="I179" s="5">
        <v>51</v>
      </c>
      <c r="J179" s="5">
        <v>319</v>
      </c>
      <c r="K179" s="5">
        <v>2293</v>
      </c>
      <c r="M179"/>
    </row>
    <row r="180" spans="1:13" ht="13.5" hidden="1" thickBot="1" x14ac:dyDescent="0.25">
      <c r="A180" s="229"/>
      <c r="B180" s="229"/>
      <c r="C180" s="2" t="s">
        <v>17</v>
      </c>
      <c r="D180" s="5">
        <v>352</v>
      </c>
      <c r="E180" s="5">
        <v>80</v>
      </c>
      <c r="F180" s="5">
        <v>1771</v>
      </c>
      <c r="G180" s="5">
        <v>18</v>
      </c>
      <c r="H180" s="5">
        <v>37</v>
      </c>
      <c r="I180" s="5">
        <v>51</v>
      </c>
      <c r="J180" s="5">
        <v>366</v>
      </c>
      <c r="K180" s="5">
        <v>2675</v>
      </c>
      <c r="M180"/>
    </row>
    <row r="181" spans="1:13" ht="13.5" hidden="1" thickBot="1" x14ac:dyDescent="0.25">
      <c r="A181" s="229"/>
      <c r="B181" s="229"/>
      <c r="C181" s="2" t="s">
        <v>18</v>
      </c>
      <c r="D181" s="5">
        <v>343</v>
      </c>
      <c r="E181" s="5">
        <v>77</v>
      </c>
      <c r="F181" s="5">
        <v>1486</v>
      </c>
      <c r="G181" s="5">
        <v>28</v>
      </c>
      <c r="H181" s="5">
        <v>66</v>
      </c>
      <c r="I181" s="5">
        <v>77</v>
      </c>
      <c r="J181" s="5">
        <v>321</v>
      </c>
      <c r="K181" s="5">
        <v>2398</v>
      </c>
      <c r="M181"/>
    </row>
    <row r="182" spans="1:13" ht="13.5" hidden="1" thickBot="1" x14ac:dyDescent="0.25">
      <c r="A182" s="229"/>
      <c r="B182" s="229"/>
      <c r="C182" s="2" t="s">
        <v>19</v>
      </c>
      <c r="D182" s="5">
        <v>317</v>
      </c>
      <c r="E182" s="5">
        <v>84</v>
      </c>
      <c r="F182" s="5">
        <v>1386</v>
      </c>
      <c r="G182" s="5">
        <v>30</v>
      </c>
      <c r="H182" s="5">
        <v>71</v>
      </c>
      <c r="I182" s="5">
        <v>76</v>
      </c>
      <c r="J182" s="5">
        <v>323</v>
      </c>
      <c r="K182" s="5">
        <v>2287</v>
      </c>
      <c r="M182"/>
    </row>
    <row r="183" spans="1:13" ht="13.5" hidden="1" thickBot="1" x14ac:dyDescent="0.25">
      <c r="A183" s="229"/>
      <c r="B183" s="229"/>
      <c r="C183" s="2" t="s">
        <v>20</v>
      </c>
      <c r="D183" s="5">
        <v>313</v>
      </c>
      <c r="E183" s="5">
        <v>104</v>
      </c>
      <c r="F183" s="5">
        <v>1391</v>
      </c>
      <c r="G183" s="5">
        <v>38</v>
      </c>
      <c r="H183" s="5">
        <v>41</v>
      </c>
      <c r="I183" s="5">
        <v>100</v>
      </c>
      <c r="J183" s="5">
        <v>312</v>
      </c>
      <c r="K183" s="5">
        <v>2299</v>
      </c>
      <c r="M183"/>
    </row>
    <row r="184" spans="1:13" ht="13.5" hidden="1" thickBot="1" x14ac:dyDescent="0.25">
      <c r="A184" s="229"/>
      <c r="B184" s="229"/>
      <c r="C184" s="2" t="s">
        <v>21</v>
      </c>
      <c r="D184" s="5">
        <v>447</v>
      </c>
      <c r="E184" s="5">
        <v>108</v>
      </c>
      <c r="F184" s="5">
        <v>1598</v>
      </c>
      <c r="G184" s="5">
        <v>43</v>
      </c>
      <c r="H184" s="5">
        <v>70</v>
      </c>
      <c r="I184" s="5">
        <v>126</v>
      </c>
      <c r="J184" s="5">
        <v>386</v>
      </c>
      <c r="K184" s="5">
        <v>2778</v>
      </c>
      <c r="M184"/>
    </row>
    <row r="185" spans="1:13" ht="13.5" hidden="1" thickBot="1" x14ac:dyDescent="0.25">
      <c r="A185" s="229"/>
      <c r="B185" s="229"/>
      <c r="C185" s="2" t="s">
        <v>22</v>
      </c>
      <c r="D185" s="5">
        <v>757</v>
      </c>
      <c r="E185" s="5">
        <v>187</v>
      </c>
      <c r="F185" s="5">
        <v>2629</v>
      </c>
      <c r="G185" s="5">
        <v>22</v>
      </c>
      <c r="H185" s="5">
        <v>94</v>
      </c>
      <c r="I185" s="5">
        <v>210</v>
      </c>
      <c r="J185" s="5">
        <v>633</v>
      </c>
      <c r="K185" s="5">
        <v>4532</v>
      </c>
      <c r="M185"/>
    </row>
    <row r="186" spans="1:13" ht="13.5" hidden="1" thickBot="1" x14ac:dyDescent="0.25">
      <c r="A186" s="229"/>
      <c r="B186" s="229"/>
      <c r="C186" s="2" t="s">
        <v>23</v>
      </c>
      <c r="D186" s="5">
        <v>1058</v>
      </c>
      <c r="E186" s="5">
        <v>263</v>
      </c>
      <c r="F186" s="5">
        <v>2643</v>
      </c>
      <c r="G186" s="5">
        <v>38</v>
      </c>
      <c r="H186" s="5">
        <v>168</v>
      </c>
      <c r="I186" s="5">
        <v>370</v>
      </c>
      <c r="J186" s="5">
        <v>800</v>
      </c>
      <c r="K186" s="5">
        <v>5340</v>
      </c>
      <c r="M186"/>
    </row>
    <row r="187" spans="1:13" ht="13.5" hidden="1" thickBot="1" x14ac:dyDescent="0.25">
      <c r="A187" s="229"/>
      <c r="B187" s="229"/>
      <c r="C187" s="2" t="s">
        <v>24</v>
      </c>
      <c r="D187" s="5">
        <v>972</v>
      </c>
      <c r="E187" s="5">
        <v>267</v>
      </c>
      <c r="F187" s="5">
        <v>2239</v>
      </c>
      <c r="G187" s="5">
        <v>31</v>
      </c>
      <c r="H187" s="5">
        <v>166</v>
      </c>
      <c r="I187" s="5">
        <v>369</v>
      </c>
      <c r="J187" s="5">
        <v>736</v>
      </c>
      <c r="K187" s="5">
        <v>4780</v>
      </c>
      <c r="M187"/>
    </row>
    <row r="188" spans="1:13" ht="13.5" hidden="1" thickBot="1" x14ac:dyDescent="0.25">
      <c r="A188" s="229"/>
      <c r="B188" s="229"/>
      <c r="C188" s="2" t="s">
        <v>25</v>
      </c>
      <c r="D188" s="5">
        <v>842</v>
      </c>
      <c r="E188" s="5">
        <v>226</v>
      </c>
      <c r="F188" s="5">
        <v>2013</v>
      </c>
      <c r="G188" s="5">
        <v>23</v>
      </c>
      <c r="H188" s="5">
        <v>136</v>
      </c>
      <c r="I188" s="5">
        <v>344</v>
      </c>
      <c r="J188" s="5">
        <v>626</v>
      </c>
      <c r="K188" s="5">
        <v>4210</v>
      </c>
      <c r="M188"/>
    </row>
    <row r="189" spans="1:13" ht="13.5" hidden="1" thickBot="1" x14ac:dyDescent="0.25">
      <c r="A189" s="229"/>
      <c r="B189" s="229"/>
      <c r="C189" s="2" t="s">
        <v>26</v>
      </c>
      <c r="D189" s="5">
        <v>609</v>
      </c>
      <c r="E189" s="5">
        <v>167</v>
      </c>
      <c r="F189" s="5">
        <v>1699</v>
      </c>
      <c r="G189" s="5">
        <v>28</v>
      </c>
      <c r="H189" s="5">
        <v>50</v>
      </c>
      <c r="I189" s="5">
        <v>233</v>
      </c>
      <c r="J189" s="5">
        <v>470</v>
      </c>
      <c r="K189" s="5">
        <v>3256</v>
      </c>
      <c r="M189"/>
    </row>
    <row r="190" spans="1:13" ht="13.5" hidden="1" thickBot="1" x14ac:dyDescent="0.25">
      <c r="A190" s="229"/>
      <c r="B190" s="229"/>
      <c r="C190" s="2" t="s">
        <v>27</v>
      </c>
      <c r="D190" s="5">
        <v>417</v>
      </c>
      <c r="E190" s="5">
        <v>103</v>
      </c>
      <c r="F190" s="5">
        <v>967</v>
      </c>
      <c r="G190" s="5">
        <v>5</v>
      </c>
      <c r="H190" s="5">
        <v>59</v>
      </c>
      <c r="I190" s="5">
        <v>165</v>
      </c>
      <c r="J190" s="5">
        <v>267</v>
      </c>
      <c r="K190" s="5">
        <v>1983</v>
      </c>
      <c r="M190"/>
    </row>
    <row r="191" spans="1:13" ht="13.5" hidden="1" thickBot="1" x14ac:dyDescent="0.25">
      <c r="A191" s="229"/>
      <c r="B191" s="229"/>
      <c r="C191" s="2" t="s">
        <v>28</v>
      </c>
      <c r="D191" s="5">
        <v>173</v>
      </c>
      <c r="E191" s="5">
        <v>69</v>
      </c>
      <c r="F191" s="5">
        <v>364</v>
      </c>
      <c r="G191" s="5">
        <v>1</v>
      </c>
      <c r="H191" s="5">
        <v>34</v>
      </c>
      <c r="I191" s="5">
        <v>78</v>
      </c>
      <c r="J191" s="5">
        <v>118</v>
      </c>
      <c r="K191" s="5">
        <v>837</v>
      </c>
      <c r="M191"/>
    </row>
    <row r="192" spans="1:13" ht="13.5" hidden="1" thickBot="1" x14ac:dyDescent="0.25">
      <c r="A192" s="229"/>
      <c r="B192" s="229"/>
      <c r="C192" s="2" t="s">
        <v>29</v>
      </c>
      <c r="D192" s="5">
        <v>45</v>
      </c>
      <c r="E192" s="5">
        <v>1</v>
      </c>
      <c r="F192" s="5">
        <v>57</v>
      </c>
      <c r="G192" s="4"/>
      <c r="H192" s="5">
        <v>38</v>
      </c>
      <c r="I192" s="4"/>
      <c r="J192" s="5">
        <v>20</v>
      </c>
      <c r="K192" s="5">
        <v>161</v>
      </c>
      <c r="M192"/>
    </row>
    <row r="193" spans="1:13" ht="13.5" hidden="1" thickBot="1" x14ac:dyDescent="0.25">
      <c r="A193" s="229"/>
      <c r="B193" s="230"/>
      <c r="C193" s="2" t="s">
        <v>10</v>
      </c>
      <c r="D193" s="5">
        <v>7045</v>
      </c>
      <c r="E193" s="5">
        <v>1828</v>
      </c>
      <c r="F193" s="5">
        <v>22862</v>
      </c>
      <c r="G193" s="5">
        <v>322</v>
      </c>
      <c r="H193" s="5">
        <v>1084</v>
      </c>
      <c r="I193" s="5">
        <v>2266</v>
      </c>
      <c r="J193" s="5">
        <v>5884</v>
      </c>
      <c r="K193" s="5">
        <v>41291</v>
      </c>
      <c r="M193"/>
    </row>
    <row r="194" spans="1:13" ht="12.75" hidden="1" customHeight="1" thickBot="1" x14ac:dyDescent="0.25">
      <c r="A194" s="229"/>
      <c r="B194" s="3" t="s">
        <v>61</v>
      </c>
      <c r="C194" s="2" t="s">
        <v>14</v>
      </c>
      <c r="D194" s="4"/>
      <c r="E194" s="4"/>
      <c r="F194" s="5"/>
      <c r="G194" s="5"/>
      <c r="H194" s="4"/>
      <c r="I194" s="4"/>
      <c r="J194" s="4"/>
      <c r="K194" s="5"/>
      <c r="M194"/>
    </row>
    <row r="195" spans="1:13" ht="13.5" hidden="1" thickBot="1" x14ac:dyDescent="0.25">
      <c r="A195" s="229"/>
      <c r="B195" s="228" t="s">
        <v>34</v>
      </c>
      <c r="C195" s="2" t="s">
        <v>15</v>
      </c>
      <c r="D195" s="5">
        <v>166</v>
      </c>
      <c r="E195" s="5">
        <v>40</v>
      </c>
      <c r="F195" s="5">
        <v>776</v>
      </c>
      <c r="G195" s="5">
        <v>7</v>
      </c>
      <c r="H195" s="5">
        <v>19</v>
      </c>
      <c r="I195" s="5">
        <v>27</v>
      </c>
      <c r="J195" s="5">
        <v>181</v>
      </c>
      <c r="K195" s="5">
        <v>1216</v>
      </c>
      <c r="M195"/>
    </row>
    <row r="196" spans="1:13" ht="13.5" hidden="1" thickBot="1" x14ac:dyDescent="0.25">
      <c r="A196" s="229"/>
      <c r="B196" s="229"/>
      <c r="C196" s="2" t="s">
        <v>16</v>
      </c>
      <c r="D196" s="5">
        <v>298</v>
      </c>
      <c r="E196" s="5">
        <v>71</v>
      </c>
      <c r="F196" s="5">
        <v>1530</v>
      </c>
      <c r="G196" s="5">
        <v>18</v>
      </c>
      <c r="H196" s="5">
        <v>28</v>
      </c>
      <c r="I196" s="5">
        <v>40</v>
      </c>
      <c r="J196" s="5">
        <v>272</v>
      </c>
      <c r="K196" s="5">
        <v>2257</v>
      </c>
      <c r="M196"/>
    </row>
    <row r="197" spans="1:13" ht="13.5" hidden="1" thickBot="1" x14ac:dyDescent="0.25">
      <c r="A197" s="229"/>
      <c r="B197" s="229"/>
      <c r="C197" s="2" t="s">
        <v>17</v>
      </c>
      <c r="D197" s="5">
        <v>343</v>
      </c>
      <c r="E197" s="5">
        <v>72</v>
      </c>
      <c r="F197" s="5">
        <v>1565</v>
      </c>
      <c r="G197" s="5">
        <v>25</v>
      </c>
      <c r="H197" s="5">
        <v>47</v>
      </c>
      <c r="I197" s="5">
        <v>77</v>
      </c>
      <c r="J197" s="5">
        <v>315</v>
      </c>
      <c r="K197" s="5">
        <v>2446</v>
      </c>
      <c r="M197"/>
    </row>
    <row r="198" spans="1:13" ht="13.5" hidden="1" thickBot="1" x14ac:dyDescent="0.25">
      <c r="A198" s="229"/>
      <c r="B198" s="229"/>
      <c r="C198" s="2" t="s">
        <v>18</v>
      </c>
      <c r="D198" s="5">
        <v>387</v>
      </c>
      <c r="E198" s="5">
        <v>81</v>
      </c>
      <c r="F198" s="5">
        <v>1429</v>
      </c>
      <c r="G198" s="5">
        <v>37</v>
      </c>
      <c r="H198" s="5">
        <v>44</v>
      </c>
      <c r="I198" s="5">
        <v>96</v>
      </c>
      <c r="J198" s="5">
        <v>284</v>
      </c>
      <c r="K198" s="5">
        <v>2358</v>
      </c>
      <c r="M198"/>
    </row>
    <row r="199" spans="1:13" ht="13.5" hidden="1" thickBot="1" x14ac:dyDescent="0.25">
      <c r="A199" s="229"/>
      <c r="B199" s="229"/>
      <c r="C199" s="2" t="s">
        <v>19</v>
      </c>
      <c r="D199" s="5">
        <v>352</v>
      </c>
      <c r="E199" s="5">
        <v>76</v>
      </c>
      <c r="F199" s="5">
        <v>1393</v>
      </c>
      <c r="G199" s="5">
        <v>27</v>
      </c>
      <c r="H199" s="5">
        <v>64</v>
      </c>
      <c r="I199" s="5">
        <v>72</v>
      </c>
      <c r="J199" s="5">
        <v>355</v>
      </c>
      <c r="K199" s="5">
        <v>2339</v>
      </c>
      <c r="M199"/>
    </row>
    <row r="200" spans="1:13" ht="13.5" hidden="1" thickBot="1" x14ac:dyDescent="0.25">
      <c r="A200" s="229"/>
      <c r="B200" s="229"/>
      <c r="C200" s="2" t="s">
        <v>20</v>
      </c>
      <c r="D200" s="5">
        <v>393</v>
      </c>
      <c r="E200" s="5">
        <v>177</v>
      </c>
      <c r="F200" s="5">
        <v>1529</v>
      </c>
      <c r="G200" s="5">
        <v>28</v>
      </c>
      <c r="H200" s="5">
        <v>88</v>
      </c>
      <c r="I200" s="5">
        <v>85</v>
      </c>
      <c r="J200" s="5">
        <v>356</v>
      </c>
      <c r="K200" s="5">
        <v>2656</v>
      </c>
      <c r="M200"/>
    </row>
    <row r="201" spans="1:13" ht="13.5" hidden="1" thickBot="1" x14ac:dyDescent="0.25">
      <c r="A201" s="229"/>
      <c r="B201" s="229"/>
      <c r="C201" s="2" t="s">
        <v>21</v>
      </c>
      <c r="D201" s="5">
        <v>634</v>
      </c>
      <c r="E201" s="5">
        <v>201</v>
      </c>
      <c r="F201" s="5">
        <v>1860</v>
      </c>
      <c r="G201" s="5">
        <v>31</v>
      </c>
      <c r="H201" s="5">
        <v>229</v>
      </c>
      <c r="I201" s="5">
        <v>159</v>
      </c>
      <c r="J201" s="5">
        <v>523</v>
      </c>
      <c r="K201" s="5">
        <v>3637</v>
      </c>
      <c r="M201"/>
    </row>
    <row r="202" spans="1:13" ht="13.5" hidden="1" thickBot="1" x14ac:dyDescent="0.25">
      <c r="A202" s="229"/>
      <c r="B202" s="229"/>
      <c r="C202" s="2" t="s">
        <v>22</v>
      </c>
      <c r="D202" s="5">
        <v>1231</v>
      </c>
      <c r="E202" s="5">
        <v>382</v>
      </c>
      <c r="F202" s="5">
        <v>3199</v>
      </c>
      <c r="G202" s="5">
        <v>33</v>
      </c>
      <c r="H202" s="5">
        <v>349</v>
      </c>
      <c r="I202" s="5">
        <v>326</v>
      </c>
      <c r="J202" s="5">
        <v>952</v>
      </c>
      <c r="K202" s="5">
        <v>6472</v>
      </c>
      <c r="M202"/>
    </row>
    <row r="203" spans="1:13" ht="13.5" hidden="1" thickBot="1" x14ac:dyDescent="0.25">
      <c r="A203" s="229"/>
      <c r="B203" s="229"/>
      <c r="C203" s="2" t="s">
        <v>23</v>
      </c>
      <c r="D203" s="5">
        <v>2333</v>
      </c>
      <c r="E203" s="5">
        <v>748</v>
      </c>
      <c r="F203" s="5">
        <v>3580</v>
      </c>
      <c r="G203" s="5">
        <v>36</v>
      </c>
      <c r="H203" s="5">
        <v>493</v>
      </c>
      <c r="I203" s="5">
        <v>663</v>
      </c>
      <c r="J203" s="5">
        <v>1269</v>
      </c>
      <c r="K203" s="5">
        <v>9122</v>
      </c>
      <c r="M203"/>
    </row>
    <row r="204" spans="1:13" ht="13.5" hidden="1" thickBot="1" x14ac:dyDescent="0.25">
      <c r="A204" s="229"/>
      <c r="B204" s="229"/>
      <c r="C204" s="2" t="s">
        <v>24</v>
      </c>
      <c r="D204" s="5">
        <v>2773</v>
      </c>
      <c r="E204" s="5">
        <v>1048</v>
      </c>
      <c r="F204" s="5">
        <v>3242</v>
      </c>
      <c r="G204" s="5">
        <v>36</v>
      </c>
      <c r="H204" s="5">
        <v>771</v>
      </c>
      <c r="I204" s="5">
        <v>935</v>
      </c>
      <c r="J204" s="5">
        <v>1326</v>
      </c>
      <c r="K204" s="5">
        <v>10131</v>
      </c>
      <c r="M204"/>
    </row>
    <row r="205" spans="1:13" ht="13.5" hidden="1" thickBot="1" x14ac:dyDescent="0.25">
      <c r="A205" s="229"/>
      <c r="B205" s="229"/>
      <c r="C205" s="2" t="s">
        <v>25</v>
      </c>
      <c r="D205" s="5">
        <v>2422</v>
      </c>
      <c r="E205" s="5">
        <v>972</v>
      </c>
      <c r="F205" s="5">
        <v>3193</v>
      </c>
      <c r="G205" s="5">
        <v>48</v>
      </c>
      <c r="H205" s="5">
        <v>511</v>
      </c>
      <c r="I205" s="5">
        <v>949</v>
      </c>
      <c r="J205" s="5">
        <v>1202</v>
      </c>
      <c r="K205" s="5">
        <v>9299</v>
      </c>
      <c r="M205"/>
    </row>
    <row r="206" spans="1:13" ht="13.5" hidden="1" thickBot="1" x14ac:dyDescent="0.25">
      <c r="A206" s="229"/>
      <c r="B206" s="229"/>
      <c r="C206" s="2" t="s">
        <v>26</v>
      </c>
      <c r="D206" s="5">
        <v>1834</v>
      </c>
      <c r="E206" s="5">
        <v>620</v>
      </c>
      <c r="F206" s="5">
        <v>2544</v>
      </c>
      <c r="G206" s="5">
        <v>33</v>
      </c>
      <c r="H206" s="5">
        <v>279</v>
      </c>
      <c r="I206" s="5">
        <v>683</v>
      </c>
      <c r="J206" s="5">
        <v>927</v>
      </c>
      <c r="K206" s="5">
        <v>6922</v>
      </c>
      <c r="M206"/>
    </row>
    <row r="207" spans="1:13" ht="13.5" hidden="1" thickBot="1" x14ac:dyDescent="0.25">
      <c r="A207" s="229"/>
      <c r="B207" s="229"/>
      <c r="C207" s="2" t="s">
        <v>27</v>
      </c>
      <c r="D207" s="5">
        <v>848</v>
      </c>
      <c r="E207" s="5">
        <v>321</v>
      </c>
      <c r="F207" s="5">
        <v>1560</v>
      </c>
      <c r="G207" s="5">
        <v>9</v>
      </c>
      <c r="H207" s="5">
        <v>133</v>
      </c>
      <c r="I207" s="5">
        <v>328</v>
      </c>
      <c r="J207" s="5">
        <v>544</v>
      </c>
      <c r="K207" s="5">
        <v>3743</v>
      </c>
      <c r="M207"/>
    </row>
    <row r="208" spans="1:13" ht="13.5" hidden="1" thickBot="1" x14ac:dyDescent="0.25">
      <c r="A208" s="229"/>
      <c r="B208" s="229"/>
      <c r="C208" s="2" t="s">
        <v>28</v>
      </c>
      <c r="D208" s="5">
        <v>408</v>
      </c>
      <c r="E208" s="5">
        <v>160</v>
      </c>
      <c r="F208" s="5">
        <v>585</v>
      </c>
      <c r="G208" s="5">
        <v>3</v>
      </c>
      <c r="H208" s="5">
        <v>73</v>
      </c>
      <c r="I208" s="5">
        <v>177</v>
      </c>
      <c r="J208" s="5">
        <v>211</v>
      </c>
      <c r="K208" s="5">
        <v>1617</v>
      </c>
      <c r="M208"/>
    </row>
    <row r="209" spans="1:13" ht="13.5" hidden="1" thickBot="1" x14ac:dyDescent="0.25">
      <c r="A209" s="229"/>
      <c r="B209" s="229"/>
      <c r="C209" s="2" t="s">
        <v>29</v>
      </c>
      <c r="D209" s="5">
        <v>93</v>
      </c>
      <c r="E209" s="4"/>
      <c r="F209" s="5">
        <v>119</v>
      </c>
      <c r="G209" s="4"/>
      <c r="H209" s="5">
        <v>95</v>
      </c>
      <c r="I209" s="4"/>
      <c r="J209" s="5">
        <v>54</v>
      </c>
      <c r="K209" s="5">
        <v>361</v>
      </c>
      <c r="M209"/>
    </row>
    <row r="210" spans="1:13" ht="13.5" hidden="1" thickBot="1" x14ac:dyDescent="0.25">
      <c r="A210" s="229"/>
      <c r="B210" s="230"/>
      <c r="C210" s="2" t="s">
        <v>10</v>
      </c>
      <c r="D210" s="5">
        <v>14515</v>
      </c>
      <c r="E210" s="5">
        <v>4969</v>
      </c>
      <c r="F210" s="5">
        <v>28104</v>
      </c>
      <c r="G210" s="5">
        <v>371</v>
      </c>
      <c r="H210" s="5">
        <v>3223</v>
      </c>
      <c r="I210" s="5">
        <v>4617</v>
      </c>
      <c r="J210" s="5">
        <v>8771</v>
      </c>
      <c r="K210" s="5">
        <v>64576</v>
      </c>
      <c r="M210"/>
    </row>
    <row r="211" spans="1:13" ht="12.75" hidden="1" customHeight="1" thickBot="1" x14ac:dyDescent="0.25">
      <c r="A211" s="229"/>
      <c r="B211" s="3" t="s">
        <v>80</v>
      </c>
      <c r="C211" s="2" t="s">
        <v>14</v>
      </c>
      <c r="D211" s="4"/>
      <c r="E211" s="4"/>
      <c r="F211" s="5"/>
      <c r="G211" s="5"/>
      <c r="H211" s="4"/>
      <c r="I211" s="4"/>
      <c r="J211" s="4"/>
      <c r="K211" s="5"/>
      <c r="M211"/>
    </row>
    <row r="212" spans="1:13" ht="13.5" hidden="1" thickBot="1" x14ac:dyDescent="0.25">
      <c r="A212" s="229"/>
      <c r="B212" s="228" t="s">
        <v>36</v>
      </c>
      <c r="C212" s="2" t="s">
        <v>15</v>
      </c>
      <c r="D212" s="5">
        <v>183</v>
      </c>
      <c r="E212" s="5">
        <v>30</v>
      </c>
      <c r="F212" s="5">
        <v>1245</v>
      </c>
      <c r="G212" s="5">
        <v>10</v>
      </c>
      <c r="H212" s="5">
        <v>22</v>
      </c>
      <c r="I212" s="5">
        <v>14</v>
      </c>
      <c r="J212" s="5">
        <v>200</v>
      </c>
      <c r="K212" s="5">
        <v>1704</v>
      </c>
      <c r="M212"/>
    </row>
    <row r="213" spans="1:13" ht="13.5" hidden="1" thickBot="1" x14ac:dyDescent="0.25">
      <c r="A213" s="229"/>
      <c r="B213" s="229"/>
      <c r="C213" s="2" t="s">
        <v>16</v>
      </c>
      <c r="D213" s="5">
        <v>337</v>
      </c>
      <c r="E213" s="5">
        <v>63</v>
      </c>
      <c r="F213" s="5">
        <v>1700</v>
      </c>
      <c r="G213" s="5">
        <v>13</v>
      </c>
      <c r="H213" s="5">
        <v>40</v>
      </c>
      <c r="I213" s="5">
        <v>61</v>
      </c>
      <c r="J213" s="5">
        <v>327</v>
      </c>
      <c r="K213" s="5">
        <v>2541</v>
      </c>
      <c r="M213"/>
    </row>
    <row r="214" spans="1:13" ht="13.5" hidden="1" thickBot="1" x14ac:dyDescent="0.25">
      <c r="A214" s="229"/>
      <c r="B214" s="229"/>
      <c r="C214" s="2" t="s">
        <v>17</v>
      </c>
      <c r="D214" s="5">
        <v>481</v>
      </c>
      <c r="E214" s="5">
        <v>90</v>
      </c>
      <c r="F214" s="5">
        <v>2001</v>
      </c>
      <c r="G214" s="5">
        <v>18</v>
      </c>
      <c r="H214" s="5">
        <v>72</v>
      </c>
      <c r="I214" s="5">
        <v>111</v>
      </c>
      <c r="J214" s="5">
        <v>402</v>
      </c>
      <c r="K214" s="5">
        <v>3175</v>
      </c>
      <c r="M214"/>
    </row>
    <row r="215" spans="1:13" ht="13.5" hidden="1" thickBot="1" x14ac:dyDescent="0.25">
      <c r="A215" s="229"/>
      <c r="B215" s="229"/>
      <c r="C215" s="2" t="s">
        <v>18</v>
      </c>
      <c r="D215" s="5">
        <v>516</v>
      </c>
      <c r="E215" s="5">
        <v>136</v>
      </c>
      <c r="F215" s="5">
        <v>2015</v>
      </c>
      <c r="G215" s="5">
        <v>29</v>
      </c>
      <c r="H215" s="5">
        <v>94</v>
      </c>
      <c r="I215" s="5">
        <v>89</v>
      </c>
      <c r="J215" s="5">
        <v>464</v>
      </c>
      <c r="K215" s="5">
        <v>3343</v>
      </c>
      <c r="M215"/>
    </row>
    <row r="216" spans="1:13" ht="13.5" hidden="1" thickBot="1" x14ac:dyDescent="0.25">
      <c r="A216" s="229"/>
      <c r="B216" s="229"/>
      <c r="C216" s="2" t="s">
        <v>19</v>
      </c>
      <c r="D216" s="5">
        <v>475</v>
      </c>
      <c r="E216" s="5">
        <v>142</v>
      </c>
      <c r="F216" s="5">
        <v>1824</v>
      </c>
      <c r="G216" s="5">
        <v>25</v>
      </c>
      <c r="H216" s="5">
        <v>110</v>
      </c>
      <c r="I216" s="5">
        <v>123</v>
      </c>
      <c r="J216" s="5">
        <v>474</v>
      </c>
      <c r="K216" s="5">
        <v>3173</v>
      </c>
      <c r="M216"/>
    </row>
    <row r="217" spans="1:13" ht="13.5" hidden="1" thickBot="1" x14ac:dyDescent="0.25">
      <c r="A217" s="229"/>
      <c r="B217" s="229"/>
      <c r="C217" s="2" t="s">
        <v>20</v>
      </c>
      <c r="D217" s="5">
        <v>665</v>
      </c>
      <c r="E217" s="5">
        <v>163</v>
      </c>
      <c r="F217" s="5">
        <v>1972</v>
      </c>
      <c r="G217" s="5">
        <v>30</v>
      </c>
      <c r="H217" s="5">
        <v>140</v>
      </c>
      <c r="I217" s="5">
        <v>180</v>
      </c>
      <c r="J217" s="5">
        <v>527</v>
      </c>
      <c r="K217" s="5">
        <v>3677</v>
      </c>
      <c r="M217"/>
    </row>
    <row r="218" spans="1:13" ht="13.5" hidden="1" thickBot="1" x14ac:dyDescent="0.25">
      <c r="A218" s="229"/>
      <c r="B218" s="229"/>
      <c r="C218" s="2" t="s">
        <v>21</v>
      </c>
      <c r="D218" s="5">
        <v>863</v>
      </c>
      <c r="E218" s="5">
        <v>297</v>
      </c>
      <c r="F218" s="5">
        <v>2231</v>
      </c>
      <c r="G218" s="5">
        <v>25</v>
      </c>
      <c r="H218" s="5">
        <v>297</v>
      </c>
      <c r="I218" s="5">
        <v>234</v>
      </c>
      <c r="J218" s="5">
        <v>709</v>
      </c>
      <c r="K218" s="5">
        <v>4656</v>
      </c>
      <c r="M218"/>
    </row>
    <row r="219" spans="1:13" ht="13.5" hidden="1" thickBot="1" x14ac:dyDescent="0.25">
      <c r="A219" s="229"/>
      <c r="B219" s="229"/>
      <c r="C219" s="2" t="s">
        <v>22</v>
      </c>
      <c r="D219" s="5">
        <v>1594</v>
      </c>
      <c r="E219" s="5">
        <v>544</v>
      </c>
      <c r="F219" s="5">
        <v>3301</v>
      </c>
      <c r="G219" s="5">
        <v>27</v>
      </c>
      <c r="H219" s="5">
        <v>439</v>
      </c>
      <c r="I219" s="5">
        <v>392</v>
      </c>
      <c r="J219" s="5">
        <v>1149</v>
      </c>
      <c r="K219" s="5">
        <v>7446</v>
      </c>
      <c r="M219"/>
    </row>
    <row r="220" spans="1:13" ht="13.5" hidden="1" thickBot="1" x14ac:dyDescent="0.25">
      <c r="A220" s="229"/>
      <c r="B220" s="229"/>
      <c r="C220" s="2" t="s">
        <v>23</v>
      </c>
      <c r="D220" s="5">
        <v>2784</v>
      </c>
      <c r="E220" s="5">
        <v>1172</v>
      </c>
      <c r="F220" s="5">
        <v>3758</v>
      </c>
      <c r="G220" s="5">
        <v>39</v>
      </c>
      <c r="H220" s="5">
        <v>890</v>
      </c>
      <c r="I220" s="5">
        <v>820</v>
      </c>
      <c r="J220" s="5">
        <v>1513</v>
      </c>
      <c r="K220" s="5">
        <v>10977</v>
      </c>
      <c r="M220"/>
    </row>
    <row r="221" spans="1:13" ht="13.5" hidden="1" thickBot="1" x14ac:dyDescent="0.25">
      <c r="A221" s="229"/>
      <c r="B221" s="229"/>
      <c r="C221" s="2" t="s">
        <v>24</v>
      </c>
      <c r="D221" s="5">
        <v>3550</v>
      </c>
      <c r="E221" s="5">
        <v>1713</v>
      </c>
      <c r="F221" s="5">
        <v>3390</v>
      </c>
      <c r="G221" s="5">
        <v>31</v>
      </c>
      <c r="H221" s="5">
        <v>1177</v>
      </c>
      <c r="I221" s="5">
        <v>1207</v>
      </c>
      <c r="J221" s="5">
        <v>1605</v>
      </c>
      <c r="K221" s="5">
        <v>12673</v>
      </c>
      <c r="M221"/>
    </row>
    <row r="222" spans="1:13" ht="13.5" hidden="1" thickBot="1" x14ac:dyDescent="0.25">
      <c r="A222" s="229"/>
      <c r="B222" s="229"/>
      <c r="C222" s="2" t="s">
        <v>25</v>
      </c>
      <c r="D222" s="5">
        <v>3337</v>
      </c>
      <c r="E222" s="5">
        <v>1613</v>
      </c>
      <c r="F222" s="5">
        <v>3155</v>
      </c>
      <c r="G222" s="5">
        <v>40</v>
      </c>
      <c r="H222" s="5">
        <v>1061</v>
      </c>
      <c r="I222" s="5">
        <v>1153</v>
      </c>
      <c r="J222" s="5">
        <v>1373</v>
      </c>
      <c r="K222" s="5">
        <v>11732</v>
      </c>
      <c r="M222"/>
    </row>
    <row r="223" spans="1:13" ht="13.5" hidden="1" thickBot="1" x14ac:dyDescent="0.25">
      <c r="A223" s="229"/>
      <c r="B223" s="229"/>
      <c r="C223" s="2" t="s">
        <v>26</v>
      </c>
      <c r="D223" s="5">
        <v>2423</v>
      </c>
      <c r="E223" s="5">
        <v>1003</v>
      </c>
      <c r="F223" s="5">
        <v>2712</v>
      </c>
      <c r="G223" s="5">
        <v>39</v>
      </c>
      <c r="H223" s="5">
        <v>592</v>
      </c>
      <c r="I223" s="5">
        <v>918</v>
      </c>
      <c r="J223" s="5">
        <v>1160</v>
      </c>
      <c r="K223" s="5">
        <v>8847</v>
      </c>
      <c r="M223"/>
    </row>
    <row r="224" spans="1:13" ht="13.5" hidden="1" thickBot="1" x14ac:dyDescent="0.25">
      <c r="A224" s="229"/>
      <c r="B224" s="229"/>
      <c r="C224" s="2" t="s">
        <v>27</v>
      </c>
      <c r="D224" s="5">
        <v>1209</v>
      </c>
      <c r="E224" s="5">
        <v>516</v>
      </c>
      <c r="F224" s="5">
        <v>1828</v>
      </c>
      <c r="G224" s="5">
        <v>20</v>
      </c>
      <c r="H224" s="5">
        <v>246</v>
      </c>
      <c r="I224" s="5">
        <v>513</v>
      </c>
      <c r="J224" s="5">
        <v>663</v>
      </c>
      <c r="K224" s="5">
        <v>4995</v>
      </c>
      <c r="M224"/>
    </row>
    <row r="225" spans="1:13" ht="13.5" hidden="1" thickBot="1" x14ac:dyDescent="0.25">
      <c r="A225" s="229"/>
      <c r="B225" s="229"/>
      <c r="C225" s="2" t="s">
        <v>28</v>
      </c>
      <c r="D225" s="5">
        <v>547</v>
      </c>
      <c r="E225" s="5">
        <v>233</v>
      </c>
      <c r="F225" s="5">
        <v>682</v>
      </c>
      <c r="G225" s="5">
        <v>4</v>
      </c>
      <c r="H225" s="5">
        <v>95</v>
      </c>
      <c r="I225" s="5">
        <v>215</v>
      </c>
      <c r="J225" s="5">
        <v>272</v>
      </c>
      <c r="K225" s="5">
        <v>2048</v>
      </c>
      <c r="M225"/>
    </row>
    <row r="226" spans="1:13" ht="13.5" hidden="1" thickBot="1" x14ac:dyDescent="0.25">
      <c r="A226" s="229"/>
      <c r="B226" s="229"/>
      <c r="C226" s="2" t="s">
        <v>29</v>
      </c>
      <c r="D226" s="5">
        <v>122</v>
      </c>
      <c r="E226" s="5">
        <v>1</v>
      </c>
      <c r="F226" s="5">
        <v>124</v>
      </c>
      <c r="G226" s="4"/>
      <c r="H226" s="5">
        <v>144</v>
      </c>
      <c r="I226" s="5">
        <v>2</v>
      </c>
      <c r="J226" s="5">
        <v>63</v>
      </c>
      <c r="K226" s="5">
        <v>456</v>
      </c>
      <c r="M226"/>
    </row>
    <row r="227" spans="1:13" ht="13.5" hidden="1" thickBot="1" x14ac:dyDescent="0.25">
      <c r="A227" s="229"/>
      <c r="B227" s="230"/>
      <c r="C227" s="2" t="s">
        <v>10</v>
      </c>
      <c r="D227" s="5">
        <v>19091</v>
      </c>
      <c r="E227" s="5">
        <v>7716</v>
      </c>
      <c r="F227" s="5">
        <v>31944</v>
      </c>
      <c r="G227" s="5">
        <v>351</v>
      </c>
      <c r="H227" s="5">
        <v>5421</v>
      </c>
      <c r="I227" s="5">
        <v>6032</v>
      </c>
      <c r="J227" s="5">
        <v>10901</v>
      </c>
      <c r="K227" s="5">
        <v>81457</v>
      </c>
      <c r="M227"/>
    </row>
    <row r="228" spans="1:13" ht="12.75" hidden="1" customHeight="1" thickBot="1" x14ac:dyDescent="0.25">
      <c r="A228" s="229"/>
      <c r="B228" s="3" t="s">
        <v>81</v>
      </c>
      <c r="C228" s="2" t="s">
        <v>14</v>
      </c>
      <c r="D228" s="4"/>
      <c r="E228" s="4"/>
      <c r="F228" s="5"/>
      <c r="G228" s="5"/>
      <c r="H228" s="4"/>
      <c r="I228" s="4"/>
      <c r="J228" s="4"/>
      <c r="K228" s="5"/>
      <c r="M228"/>
    </row>
    <row r="229" spans="1:13" ht="13.5" hidden="1" thickBot="1" x14ac:dyDescent="0.25">
      <c r="A229" s="229"/>
      <c r="B229" s="228" t="s">
        <v>37</v>
      </c>
      <c r="C229" s="2" t="s">
        <v>15</v>
      </c>
      <c r="D229" s="5">
        <v>237</v>
      </c>
      <c r="E229" s="5">
        <v>39</v>
      </c>
      <c r="F229" s="5">
        <v>2399</v>
      </c>
      <c r="G229" s="5">
        <v>13</v>
      </c>
      <c r="H229" s="5">
        <v>15</v>
      </c>
      <c r="I229" s="5">
        <v>22</v>
      </c>
      <c r="J229" s="5">
        <v>408</v>
      </c>
      <c r="K229" s="5">
        <v>3133</v>
      </c>
      <c r="M229"/>
    </row>
    <row r="230" spans="1:13" ht="13.5" hidden="1" thickBot="1" x14ac:dyDescent="0.25">
      <c r="A230" s="229"/>
      <c r="B230" s="229"/>
      <c r="C230" s="2" t="s">
        <v>16</v>
      </c>
      <c r="D230" s="5">
        <v>552</v>
      </c>
      <c r="E230" s="5">
        <v>115</v>
      </c>
      <c r="F230" s="5">
        <v>3300</v>
      </c>
      <c r="G230" s="5">
        <v>13</v>
      </c>
      <c r="H230" s="5">
        <v>62</v>
      </c>
      <c r="I230" s="5">
        <v>74</v>
      </c>
      <c r="J230" s="5">
        <v>709</v>
      </c>
      <c r="K230" s="5">
        <v>4825</v>
      </c>
      <c r="M230"/>
    </row>
    <row r="231" spans="1:13" ht="13.5" hidden="1" thickBot="1" x14ac:dyDescent="0.25">
      <c r="A231" s="229"/>
      <c r="B231" s="229"/>
      <c r="C231" s="2" t="s">
        <v>17</v>
      </c>
      <c r="D231" s="5">
        <v>724</v>
      </c>
      <c r="E231" s="5">
        <v>141</v>
      </c>
      <c r="F231" s="5">
        <v>3677</v>
      </c>
      <c r="G231" s="5">
        <v>27</v>
      </c>
      <c r="H231" s="5">
        <v>95</v>
      </c>
      <c r="I231" s="5">
        <v>141</v>
      </c>
      <c r="J231" s="5">
        <v>915</v>
      </c>
      <c r="K231" s="5">
        <v>5720</v>
      </c>
      <c r="M231"/>
    </row>
    <row r="232" spans="1:13" ht="13.5" hidden="1" thickBot="1" x14ac:dyDescent="0.25">
      <c r="A232" s="229"/>
      <c r="B232" s="229"/>
      <c r="C232" s="2" t="s">
        <v>18</v>
      </c>
      <c r="D232" s="5">
        <v>867</v>
      </c>
      <c r="E232" s="5">
        <v>187</v>
      </c>
      <c r="F232" s="5">
        <v>3654</v>
      </c>
      <c r="G232" s="5">
        <v>52</v>
      </c>
      <c r="H232" s="5">
        <v>144</v>
      </c>
      <c r="I232" s="5">
        <v>204</v>
      </c>
      <c r="J232" s="5">
        <v>955</v>
      </c>
      <c r="K232" s="5">
        <v>6063</v>
      </c>
      <c r="M232"/>
    </row>
    <row r="233" spans="1:13" ht="13.5" hidden="1" thickBot="1" x14ac:dyDescent="0.25">
      <c r="A233" s="229"/>
      <c r="B233" s="229"/>
      <c r="C233" s="2" t="s">
        <v>19</v>
      </c>
      <c r="D233" s="5">
        <v>664</v>
      </c>
      <c r="E233" s="5">
        <v>168</v>
      </c>
      <c r="F233" s="5">
        <v>3267</v>
      </c>
      <c r="G233" s="5">
        <v>37</v>
      </c>
      <c r="H233" s="5">
        <v>107</v>
      </c>
      <c r="I233" s="5">
        <v>176</v>
      </c>
      <c r="J233" s="5">
        <v>855</v>
      </c>
      <c r="K233" s="5">
        <v>5274</v>
      </c>
      <c r="M233"/>
    </row>
    <row r="234" spans="1:13" ht="13.5" hidden="1" thickBot="1" x14ac:dyDescent="0.25">
      <c r="A234" s="229"/>
      <c r="B234" s="229"/>
      <c r="C234" s="2" t="s">
        <v>20</v>
      </c>
      <c r="D234" s="5">
        <v>634</v>
      </c>
      <c r="E234" s="5">
        <v>167</v>
      </c>
      <c r="F234" s="5">
        <v>2792</v>
      </c>
      <c r="G234" s="5">
        <v>28</v>
      </c>
      <c r="H234" s="5">
        <v>92</v>
      </c>
      <c r="I234" s="5">
        <v>136</v>
      </c>
      <c r="J234" s="5">
        <v>696</v>
      </c>
      <c r="K234" s="5">
        <v>4545</v>
      </c>
      <c r="M234"/>
    </row>
    <row r="235" spans="1:13" ht="13.5" hidden="1" thickBot="1" x14ac:dyDescent="0.25">
      <c r="A235" s="229"/>
      <c r="B235" s="229"/>
      <c r="C235" s="2" t="s">
        <v>21</v>
      </c>
      <c r="D235" s="5">
        <v>608</v>
      </c>
      <c r="E235" s="5">
        <v>169</v>
      </c>
      <c r="F235" s="5">
        <v>2488</v>
      </c>
      <c r="G235" s="5">
        <v>18</v>
      </c>
      <c r="H235" s="5">
        <v>97</v>
      </c>
      <c r="I235" s="5">
        <v>184</v>
      </c>
      <c r="J235" s="5">
        <v>656</v>
      </c>
      <c r="K235" s="5">
        <v>4220</v>
      </c>
      <c r="M235"/>
    </row>
    <row r="236" spans="1:13" ht="13.5" hidden="1" thickBot="1" x14ac:dyDescent="0.25">
      <c r="A236" s="229"/>
      <c r="B236" s="229"/>
      <c r="C236" s="2" t="s">
        <v>22</v>
      </c>
      <c r="D236" s="5">
        <v>922</v>
      </c>
      <c r="E236" s="5">
        <v>188</v>
      </c>
      <c r="F236" s="5">
        <v>2722</v>
      </c>
      <c r="G236" s="5">
        <v>33</v>
      </c>
      <c r="H236" s="5">
        <v>133</v>
      </c>
      <c r="I236" s="5">
        <v>243</v>
      </c>
      <c r="J236" s="5">
        <v>769</v>
      </c>
      <c r="K236" s="5">
        <v>5011</v>
      </c>
      <c r="M236"/>
    </row>
    <row r="237" spans="1:13" ht="13.5" hidden="1" thickBot="1" x14ac:dyDescent="0.25">
      <c r="A237" s="229"/>
      <c r="B237" s="229"/>
      <c r="C237" s="2" t="s">
        <v>23</v>
      </c>
      <c r="D237" s="5">
        <v>1156</v>
      </c>
      <c r="E237" s="5">
        <v>305</v>
      </c>
      <c r="F237" s="5">
        <v>2748</v>
      </c>
      <c r="G237" s="5">
        <v>37</v>
      </c>
      <c r="H237" s="5">
        <v>144</v>
      </c>
      <c r="I237" s="5">
        <v>310</v>
      </c>
      <c r="J237" s="5">
        <v>895</v>
      </c>
      <c r="K237" s="5">
        <v>5595</v>
      </c>
      <c r="M237"/>
    </row>
    <row r="238" spans="1:13" ht="13.5" hidden="1" thickBot="1" x14ac:dyDescent="0.25">
      <c r="A238" s="229"/>
      <c r="B238" s="229"/>
      <c r="C238" s="2" t="s">
        <v>24</v>
      </c>
      <c r="D238" s="5">
        <v>933</v>
      </c>
      <c r="E238" s="5">
        <v>286</v>
      </c>
      <c r="F238" s="5">
        <v>2180</v>
      </c>
      <c r="G238" s="5">
        <v>40</v>
      </c>
      <c r="H238" s="5">
        <v>178</v>
      </c>
      <c r="I238" s="5">
        <v>332</v>
      </c>
      <c r="J238" s="5">
        <v>660</v>
      </c>
      <c r="K238" s="5">
        <v>4609</v>
      </c>
      <c r="M238"/>
    </row>
    <row r="239" spans="1:13" ht="13.5" hidden="1" thickBot="1" x14ac:dyDescent="0.25">
      <c r="A239" s="229"/>
      <c r="B239" s="229"/>
      <c r="C239" s="2" t="s">
        <v>25</v>
      </c>
      <c r="D239" s="5">
        <v>752</v>
      </c>
      <c r="E239" s="5">
        <v>230</v>
      </c>
      <c r="F239" s="5">
        <v>2166</v>
      </c>
      <c r="G239" s="5">
        <v>28</v>
      </c>
      <c r="H239" s="5">
        <v>119</v>
      </c>
      <c r="I239" s="5">
        <v>273</v>
      </c>
      <c r="J239" s="5">
        <v>577</v>
      </c>
      <c r="K239" s="5">
        <v>4145</v>
      </c>
      <c r="M239"/>
    </row>
    <row r="240" spans="1:13" ht="13.5" hidden="1" thickBot="1" x14ac:dyDescent="0.25">
      <c r="A240" s="229"/>
      <c r="B240" s="229"/>
      <c r="C240" s="2" t="s">
        <v>26</v>
      </c>
      <c r="D240" s="5">
        <v>600</v>
      </c>
      <c r="E240" s="5">
        <v>186</v>
      </c>
      <c r="F240" s="5">
        <v>2090</v>
      </c>
      <c r="G240" s="5">
        <v>25</v>
      </c>
      <c r="H240" s="5">
        <v>67</v>
      </c>
      <c r="I240" s="5">
        <v>236</v>
      </c>
      <c r="J240" s="5">
        <v>443</v>
      </c>
      <c r="K240" s="5">
        <v>3647</v>
      </c>
      <c r="M240"/>
    </row>
    <row r="241" spans="1:17" ht="13.5" hidden="1" thickBot="1" x14ac:dyDescent="0.25">
      <c r="A241" s="229"/>
      <c r="B241" s="229"/>
      <c r="C241" s="2" t="s">
        <v>27</v>
      </c>
      <c r="D241" s="5">
        <v>341</v>
      </c>
      <c r="E241" s="5">
        <v>175</v>
      </c>
      <c r="F241" s="5">
        <v>1139</v>
      </c>
      <c r="G241" s="5">
        <v>15</v>
      </c>
      <c r="H241" s="5">
        <v>51</v>
      </c>
      <c r="I241" s="5">
        <v>142</v>
      </c>
      <c r="J241" s="5">
        <v>266</v>
      </c>
      <c r="K241" s="5">
        <v>2129</v>
      </c>
      <c r="M241"/>
    </row>
    <row r="242" spans="1:17" ht="13.5" hidden="1" thickBot="1" x14ac:dyDescent="0.25">
      <c r="A242" s="229"/>
      <c r="B242" s="229"/>
      <c r="C242" s="2" t="s">
        <v>28</v>
      </c>
      <c r="D242" s="5">
        <v>213</v>
      </c>
      <c r="E242" s="5">
        <v>39</v>
      </c>
      <c r="F242" s="5">
        <v>351</v>
      </c>
      <c r="G242" s="4"/>
      <c r="H242" s="5">
        <v>25</v>
      </c>
      <c r="I242" s="5">
        <v>101</v>
      </c>
      <c r="J242" s="5">
        <v>130</v>
      </c>
      <c r="K242" s="5">
        <v>859</v>
      </c>
      <c r="M242"/>
    </row>
    <row r="243" spans="1:17" ht="13.5" hidden="1" thickBot="1" x14ac:dyDescent="0.25">
      <c r="A243" s="229"/>
      <c r="B243" s="229"/>
      <c r="C243" s="2" t="s">
        <v>29</v>
      </c>
      <c r="D243" s="5">
        <v>54</v>
      </c>
      <c r="E243" s="4"/>
      <c r="F243" s="5">
        <v>75</v>
      </c>
      <c r="G243" s="4"/>
      <c r="H243" s="5">
        <v>63</v>
      </c>
      <c r="I243" s="4"/>
      <c r="J243" s="5">
        <v>47</v>
      </c>
      <c r="K243" s="5">
        <v>239</v>
      </c>
      <c r="M243"/>
    </row>
    <row r="244" spans="1:17" ht="13.5" hidden="1" thickBot="1" x14ac:dyDescent="0.25">
      <c r="A244" s="229"/>
      <c r="B244" s="230"/>
      <c r="C244" s="2" t="s">
        <v>10</v>
      </c>
      <c r="D244" s="5">
        <v>9257</v>
      </c>
      <c r="E244" s="5">
        <v>2395</v>
      </c>
      <c r="F244" s="5">
        <v>35048</v>
      </c>
      <c r="G244" s="5">
        <v>366</v>
      </c>
      <c r="H244" s="5">
        <v>1392</v>
      </c>
      <c r="I244" s="5">
        <v>2574</v>
      </c>
      <c r="J244" s="5">
        <v>8981</v>
      </c>
      <c r="K244" s="5">
        <v>60014</v>
      </c>
      <c r="M244"/>
    </row>
    <row r="245" spans="1:17" ht="12.75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5" t="s">
        <v>78</v>
      </c>
      <c r="B248" s="265" t="s">
        <v>45</v>
      </c>
      <c r="C248" s="2" t="s">
        <v>14</v>
      </c>
      <c r="D248" s="29">
        <f t="shared" ref="D248:K257" si="33">SUM(D4+D21+D38+D55+D72+D89+D106)/7</f>
        <v>0</v>
      </c>
      <c r="E248" s="52">
        <f t="shared" si="33"/>
        <v>0</v>
      </c>
      <c r="F248" s="29">
        <f t="shared" si="33"/>
        <v>4.2016806722689074E-3</v>
      </c>
      <c r="G248" s="29">
        <f t="shared" si="33"/>
        <v>0</v>
      </c>
      <c r="H248" s="52">
        <f t="shared" si="33"/>
        <v>0</v>
      </c>
      <c r="I248" s="52">
        <f t="shared" si="33"/>
        <v>0</v>
      </c>
      <c r="J248" s="29">
        <f t="shared" si="33"/>
        <v>0</v>
      </c>
      <c r="K248" s="54">
        <f t="shared" si="33"/>
        <v>4.2016806722689074E-3</v>
      </c>
      <c r="M248" s="30">
        <f t="shared" ref="M248:M263" si="34">SUM(E248+H248+I248)</f>
        <v>0</v>
      </c>
      <c r="N248" s="31">
        <f t="shared" ref="N248:N264" si="35">SUM(D248+F248+G248+J248)</f>
        <v>4.2016806722689074E-3</v>
      </c>
      <c r="O248" s="55">
        <f t="shared" ref="O248:O264" si="36">SUM(M248/K248)</f>
        <v>0</v>
      </c>
      <c r="P248" s="55">
        <f t="shared" ref="P248:P264" si="37">SUM(N248/K248)</f>
        <v>1</v>
      </c>
      <c r="Q248" s="2" t="s">
        <v>14</v>
      </c>
    </row>
    <row r="249" spans="1:17" ht="13.5" thickBot="1" x14ac:dyDescent="0.25">
      <c r="A249" s="266"/>
      <c r="B249" s="266"/>
      <c r="C249" s="2" t="s">
        <v>15</v>
      </c>
      <c r="D249" s="29">
        <f t="shared" si="33"/>
        <v>4.9303721488595427</v>
      </c>
      <c r="E249" s="52">
        <f t="shared" si="33"/>
        <v>0.97094837935174083</v>
      </c>
      <c r="F249" s="29">
        <f t="shared" si="33"/>
        <v>33.993757503001198</v>
      </c>
      <c r="G249" s="29">
        <f t="shared" si="33"/>
        <v>0.29315726290516203</v>
      </c>
      <c r="H249" s="52">
        <f t="shared" si="33"/>
        <v>0.47118847539015596</v>
      </c>
      <c r="I249" s="52">
        <f t="shared" si="33"/>
        <v>0.57623049219687872</v>
      </c>
      <c r="J249" s="29">
        <f t="shared" si="33"/>
        <v>6.1512605042016801</v>
      </c>
      <c r="K249" s="54">
        <f t="shared" si="33"/>
        <v>47.386914765906354</v>
      </c>
      <c r="M249" s="30">
        <f t="shared" si="34"/>
        <v>2.0183673469387755</v>
      </c>
      <c r="N249" s="31">
        <f t="shared" si="35"/>
        <v>45.36854741896758</v>
      </c>
      <c r="O249" s="55">
        <f t="shared" si="36"/>
        <v>4.2593347908586321E-2</v>
      </c>
      <c r="P249" s="55">
        <f t="shared" si="37"/>
        <v>0.95740665209141373</v>
      </c>
      <c r="Q249" s="2" t="s">
        <v>15</v>
      </c>
    </row>
    <row r="250" spans="1:17" ht="13.5" thickBot="1" x14ac:dyDescent="0.25">
      <c r="A250" s="266"/>
      <c r="B250" s="266"/>
      <c r="C250" s="2" t="s">
        <v>16</v>
      </c>
      <c r="D250" s="29">
        <f t="shared" si="33"/>
        <v>9.0959183673469379</v>
      </c>
      <c r="E250" s="52">
        <f t="shared" si="33"/>
        <v>2.0767106842737095</v>
      </c>
      <c r="F250" s="29">
        <f t="shared" si="33"/>
        <v>51.780912364945983</v>
      </c>
      <c r="G250" s="29">
        <f t="shared" si="33"/>
        <v>0.54525810324129653</v>
      </c>
      <c r="H250" s="52">
        <f t="shared" si="33"/>
        <v>1.0046818727490998</v>
      </c>
      <c r="I250" s="52">
        <f t="shared" si="33"/>
        <v>1.4799519807923167</v>
      </c>
      <c r="J250" s="29">
        <f t="shared" si="33"/>
        <v>10.587515006002402</v>
      </c>
      <c r="K250" s="54">
        <f t="shared" si="33"/>
        <v>76.579231692677084</v>
      </c>
      <c r="M250" s="30">
        <f t="shared" si="34"/>
        <v>4.5613445378151258</v>
      </c>
      <c r="N250" s="31">
        <f t="shared" si="35"/>
        <v>72.009603841536617</v>
      </c>
      <c r="O250" s="55">
        <f t="shared" si="36"/>
        <v>5.9563728141337646E-2</v>
      </c>
      <c r="P250" s="55">
        <f t="shared" si="37"/>
        <v>0.9403281052821344</v>
      </c>
      <c r="Q250" s="2" t="s">
        <v>16</v>
      </c>
    </row>
    <row r="251" spans="1:17" ht="13.5" thickBot="1" x14ac:dyDescent="0.25">
      <c r="A251" s="266"/>
      <c r="B251" s="266"/>
      <c r="C251" s="2" t="s">
        <v>17</v>
      </c>
      <c r="D251" s="29">
        <f t="shared" si="33"/>
        <v>11.67827130852341</v>
      </c>
      <c r="E251" s="52">
        <f t="shared" si="33"/>
        <v>2.4967587034813925</v>
      </c>
      <c r="F251" s="29">
        <f t="shared" si="33"/>
        <v>56.020528211284514</v>
      </c>
      <c r="G251" s="29">
        <f t="shared" si="33"/>
        <v>0.60420168067226887</v>
      </c>
      <c r="H251" s="52">
        <f t="shared" si="33"/>
        <v>1.4692677070828333</v>
      </c>
      <c r="I251" s="52">
        <f t="shared" si="33"/>
        <v>2.2957983193277309</v>
      </c>
      <c r="J251" s="29">
        <f t="shared" si="33"/>
        <v>12.560144057623049</v>
      </c>
      <c r="K251" s="54">
        <f t="shared" si="33"/>
        <v>87.137334933973605</v>
      </c>
      <c r="M251" s="30">
        <f t="shared" si="34"/>
        <v>6.2618247298919565</v>
      </c>
      <c r="N251" s="31">
        <f t="shared" si="35"/>
        <v>80.863145258103245</v>
      </c>
      <c r="O251" s="55">
        <f t="shared" si="36"/>
        <v>7.1861558936094569E-2</v>
      </c>
      <c r="P251" s="55">
        <f t="shared" si="37"/>
        <v>0.92799653924893977</v>
      </c>
      <c r="Q251" s="2" t="s">
        <v>17</v>
      </c>
    </row>
    <row r="252" spans="1:17" ht="13.5" thickBot="1" x14ac:dyDescent="0.25">
      <c r="A252" s="266"/>
      <c r="B252" s="266"/>
      <c r="C252" s="2" t="s">
        <v>18</v>
      </c>
      <c r="D252" s="29">
        <f t="shared" si="33"/>
        <v>12.695558223289314</v>
      </c>
      <c r="E252" s="52">
        <f t="shared" si="33"/>
        <v>2.8536614645858345</v>
      </c>
      <c r="F252" s="29">
        <f t="shared" si="33"/>
        <v>53.61608643457383</v>
      </c>
      <c r="G252" s="29">
        <f t="shared" si="33"/>
        <v>0.89075630252100846</v>
      </c>
      <c r="H252" s="52">
        <f t="shared" si="33"/>
        <v>1.8656662665066026</v>
      </c>
      <c r="I252" s="52">
        <f t="shared" si="33"/>
        <v>2.7884753901560622</v>
      </c>
      <c r="J252" s="29">
        <f t="shared" si="33"/>
        <v>12.742737094837935</v>
      </c>
      <c r="K252" s="54">
        <f t="shared" si="33"/>
        <v>87.469747899159671</v>
      </c>
      <c r="M252" s="30">
        <f t="shared" si="34"/>
        <v>7.5078031212484992</v>
      </c>
      <c r="N252" s="31">
        <f t="shared" si="35"/>
        <v>79.945138055222088</v>
      </c>
      <c r="O252" s="55">
        <f t="shared" si="36"/>
        <v>8.5833140046361417E-2</v>
      </c>
      <c r="P252" s="55">
        <f t="shared" si="37"/>
        <v>0.91397471669162234</v>
      </c>
      <c r="Q252" s="2" t="s">
        <v>18</v>
      </c>
    </row>
    <row r="253" spans="1:17" ht="13.5" thickBot="1" x14ac:dyDescent="0.25">
      <c r="A253" s="266"/>
      <c r="B253" s="266"/>
      <c r="C253" s="2" t="s">
        <v>19</v>
      </c>
      <c r="D253" s="29">
        <f t="shared" si="33"/>
        <v>10.918247298919567</v>
      </c>
      <c r="E253" s="52">
        <f t="shared" si="33"/>
        <v>2.9842737094837939</v>
      </c>
      <c r="F253" s="29">
        <f t="shared" si="33"/>
        <v>48.701080432172873</v>
      </c>
      <c r="G253" s="29">
        <f t="shared" si="33"/>
        <v>0.78127250900360135</v>
      </c>
      <c r="H253" s="52">
        <f t="shared" si="33"/>
        <v>1.8450180072028812</v>
      </c>
      <c r="I253" s="52">
        <f t="shared" si="33"/>
        <v>2.5018007202881156</v>
      </c>
      <c r="J253" s="29">
        <f t="shared" si="33"/>
        <v>11.990756302521008</v>
      </c>
      <c r="K253" s="54">
        <f t="shared" si="33"/>
        <v>79.722448979591832</v>
      </c>
      <c r="M253" s="30">
        <f t="shared" si="34"/>
        <v>7.3310924369747905</v>
      </c>
      <c r="N253" s="31">
        <f t="shared" si="35"/>
        <v>72.391356542617046</v>
      </c>
      <c r="O253" s="55">
        <f t="shared" si="36"/>
        <v>9.1957692354025386E-2</v>
      </c>
      <c r="P253" s="55">
        <f t="shared" si="37"/>
        <v>0.90804230764597471</v>
      </c>
      <c r="Q253" s="2" t="s">
        <v>19</v>
      </c>
    </row>
    <row r="254" spans="1:17" ht="13.5" thickBot="1" x14ac:dyDescent="0.25">
      <c r="A254" s="266"/>
      <c r="B254" s="266"/>
      <c r="C254" s="2" t="s">
        <v>20</v>
      </c>
      <c r="D254" s="29">
        <f t="shared" si="33"/>
        <v>11.779591836734694</v>
      </c>
      <c r="E254" s="52">
        <f t="shared" si="33"/>
        <v>3.3256902761104441</v>
      </c>
      <c r="F254" s="29">
        <f t="shared" si="33"/>
        <v>45.772629051620648</v>
      </c>
      <c r="G254" s="29">
        <f t="shared" si="33"/>
        <v>0.86458583433373337</v>
      </c>
      <c r="H254" s="52">
        <f t="shared" si="33"/>
        <v>2.1424969987995199</v>
      </c>
      <c r="I254" s="52">
        <f t="shared" si="33"/>
        <v>2.8013205282112845</v>
      </c>
      <c r="J254" s="29">
        <f t="shared" si="33"/>
        <v>11.285954381752701</v>
      </c>
      <c r="K254" s="54">
        <f t="shared" si="33"/>
        <v>77.972268907563034</v>
      </c>
      <c r="M254" s="30">
        <f t="shared" si="34"/>
        <v>8.2695078031212486</v>
      </c>
      <c r="N254" s="31">
        <f t="shared" si="35"/>
        <v>69.702761104441777</v>
      </c>
      <c r="O254" s="55">
        <f t="shared" si="36"/>
        <v>0.106057036930974</v>
      </c>
      <c r="P254" s="55">
        <f t="shared" si="37"/>
        <v>0.89394296306902588</v>
      </c>
      <c r="Q254" s="2" t="s">
        <v>20</v>
      </c>
    </row>
    <row r="255" spans="1:17" ht="13.5" thickBot="1" x14ac:dyDescent="0.25">
      <c r="A255" s="266"/>
      <c r="B255" s="266"/>
      <c r="C255" s="2" t="s">
        <v>21</v>
      </c>
      <c r="D255" s="29">
        <f t="shared" si="33"/>
        <v>15.164345738295319</v>
      </c>
      <c r="E255" s="52">
        <f t="shared" si="33"/>
        <v>4.3977190876350543</v>
      </c>
      <c r="F255" s="29">
        <f t="shared" si="33"/>
        <v>51.32677070828332</v>
      </c>
      <c r="G255" s="29">
        <f t="shared" si="33"/>
        <v>0.88067226890756312</v>
      </c>
      <c r="H255" s="52">
        <f t="shared" si="33"/>
        <v>3.3929171668667473</v>
      </c>
      <c r="I255" s="52">
        <f t="shared" si="33"/>
        <v>4.1342136854741893</v>
      </c>
      <c r="J255" s="29">
        <f t="shared" si="33"/>
        <v>13.461224489795921</v>
      </c>
      <c r="K255" s="54">
        <f t="shared" si="33"/>
        <v>92.757863145258099</v>
      </c>
      <c r="M255" s="30">
        <f t="shared" si="34"/>
        <v>11.924849939975992</v>
      </c>
      <c r="N255" s="31">
        <f t="shared" si="35"/>
        <v>80.833013205282128</v>
      </c>
      <c r="O255" s="55">
        <f t="shared" si="36"/>
        <v>0.12855891172591771</v>
      </c>
      <c r="P255" s="55">
        <f t="shared" si="37"/>
        <v>0.87144108827408251</v>
      </c>
      <c r="Q255" s="2" t="s">
        <v>21</v>
      </c>
    </row>
    <row r="256" spans="1:17" ht="13.5" thickBot="1" x14ac:dyDescent="0.25">
      <c r="A256" s="266"/>
      <c r="B256" s="266"/>
      <c r="C256" s="2" t="s">
        <v>22</v>
      </c>
      <c r="D256" s="29">
        <f t="shared" si="33"/>
        <v>26.915006002400958</v>
      </c>
      <c r="E256" s="52">
        <f t="shared" si="33"/>
        <v>7.3442977190876357</v>
      </c>
      <c r="F256" s="29">
        <f t="shared" si="33"/>
        <v>78.870828331332532</v>
      </c>
      <c r="G256" s="29">
        <f t="shared" si="33"/>
        <v>0.9153661464585835</v>
      </c>
      <c r="H256" s="52">
        <f t="shared" si="33"/>
        <v>5.3373349339735885</v>
      </c>
      <c r="I256" s="52">
        <f t="shared" si="33"/>
        <v>6.9500600240096047</v>
      </c>
      <c r="J256" s="29">
        <f t="shared" si="33"/>
        <v>21.950180072028811</v>
      </c>
      <c r="K256" s="54">
        <f t="shared" si="33"/>
        <v>148.2871548619448</v>
      </c>
      <c r="M256" s="30">
        <f t="shared" si="34"/>
        <v>19.631692677070831</v>
      </c>
      <c r="N256" s="31">
        <f t="shared" si="35"/>
        <v>128.65138055222087</v>
      </c>
      <c r="O256" s="55">
        <f t="shared" si="36"/>
        <v>0.13238970492992408</v>
      </c>
      <c r="P256" s="55">
        <f t="shared" si="37"/>
        <v>0.8675827698764278</v>
      </c>
      <c r="Q256" s="2" t="s">
        <v>22</v>
      </c>
    </row>
    <row r="257" spans="1:17" ht="13.5" thickBot="1" x14ac:dyDescent="0.25">
      <c r="A257" s="266"/>
      <c r="B257" s="266"/>
      <c r="C257" s="2" t="s">
        <v>23</v>
      </c>
      <c r="D257" s="29">
        <f t="shared" si="33"/>
        <v>40.419327731092437</v>
      </c>
      <c r="E257" s="52">
        <f t="shared" si="33"/>
        <v>12.908883553421367</v>
      </c>
      <c r="F257" s="29">
        <f t="shared" si="33"/>
        <v>81.077911164465789</v>
      </c>
      <c r="G257" s="29">
        <f t="shared" si="33"/>
        <v>0.94897959183673464</v>
      </c>
      <c r="H257" s="52">
        <f t="shared" si="33"/>
        <v>8.4948379351740702</v>
      </c>
      <c r="I257" s="52">
        <f t="shared" si="33"/>
        <v>12.098319327731092</v>
      </c>
      <c r="J257" s="29">
        <f t="shared" si="33"/>
        <v>26.469387755102044</v>
      </c>
      <c r="K257" s="54">
        <f t="shared" si="33"/>
        <v>182.42172869147657</v>
      </c>
      <c r="M257" s="30">
        <f t="shared" si="34"/>
        <v>33.502040816326527</v>
      </c>
      <c r="N257" s="31">
        <f t="shared" si="35"/>
        <v>148.91560624249701</v>
      </c>
      <c r="O257" s="55">
        <f t="shared" si="36"/>
        <v>0.18365159159842928</v>
      </c>
      <c r="P257" s="55">
        <f t="shared" si="37"/>
        <v>0.81632603369499201</v>
      </c>
      <c r="Q257" s="2" t="s">
        <v>23</v>
      </c>
    </row>
    <row r="258" spans="1:17" ht="13.5" thickBot="1" x14ac:dyDescent="0.25">
      <c r="A258" s="266"/>
      <c r="B258" s="266"/>
      <c r="C258" s="2" t="s">
        <v>24</v>
      </c>
      <c r="D258" s="29">
        <f t="shared" ref="D258:K264" si="38">SUM(D14+D31+D48+D65+D82+D99+D116)/7</f>
        <v>42.921008403361341</v>
      </c>
      <c r="E258" s="52">
        <f t="shared" si="38"/>
        <v>16.150060024009605</v>
      </c>
      <c r="F258" s="29">
        <f t="shared" si="38"/>
        <v>68.306602641056415</v>
      </c>
      <c r="G258" s="29">
        <f t="shared" si="38"/>
        <v>0.8792316926770708</v>
      </c>
      <c r="H258" s="52">
        <f t="shared" si="38"/>
        <v>10.744657863145259</v>
      </c>
      <c r="I258" s="52">
        <f t="shared" si="38"/>
        <v>15.06830732292917</v>
      </c>
      <c r="J258" s="29">
        <f t="shared" si="38"/>
        <v>24.236014405762308</v>
      </c>
      <c r="K258" s="54">
        <f t="shared" si="38"/>
        <v>178.30588235294115</v>
      </c>
      <c r="M258" s="30">
        <f t="shared" si="34"/>
        <v>41.963025210084034</v>
      </c>
      <c r="N258" s="31">
        <f t="shared" si="35"/>
        <v>136.34285714285713</v>
      </c>
      <c r="O258" s="55">
        <f t="shared" si="36"/>
        <v>0.235342909927233</v>
      </c>
      <c r="P258" s="55">
        <f t="shared" si="37"/>
        <v>0.76465709007276705</v>
      </c>
      <c r="Q258" s="2" t="s">
        <v>24</v>
      </c>
    </row>
    <row r="259" spans="1:17" ht="13.5" thickBot="1" x14ac:dyDescent="0.25">
      <c r="A259" s="266"/>
      <c r="B259" s="266"/>
      <c r="C259" s="2" t="s">
        <v>25</v>
      </c>
      <c r="D259" s="29">
        <f t="shared" si="38"/>
        <v>37.575510204081631</v>
      </c>
      <c r="E259" s="52">
        <f t="shared" si="38"/>
        <v>14.768787515006002</v>
      </c>
      <c r="F259" s="29">
        <f t="shared" si="38"/>
        <v>63.957743097238897</v>
      </c>
      <c r="G259" s="29">
        <f t="shared" si="38"/>
        <v>0.94093637454981971</v>
      </c>
      <c r="H259" s="52">
        <f t="shared" si="38"/>
        <v>8.670588235294117</v>
      </c>
      <c r="I259" s="52">
        <f t="shared" si="38"/>
        <v>13.803481392557023</v>
      </c>
      <c r="J259" s="29">
        <f t="shared" si="38"/>
        <v>20.728811524609846</v>
      </c>
      <c r="K259" s="54">
        <f t="shared" si="38"/>
        <v>160.45822328931573</v>
      </c>
      <c r="M259" s="30">
        <f t="shared" si="34"/>
        <v>37.24285714285714</v>
      </c>
      <c r="N259" s="31">
        <f t="shared" si="35"/>
        <v>123.2030012004802</v>
      </c>
      <c r="O259" s="55">
        <f t="shared" si="36"/>
        <v>0.23210313799689813</v>
      </c>
      <c r="P259" s="55">
        <f t="shared" si="37"/>
        <v>0.76781980178315856</v>
      </c>
      <c r="Q259" s="2" t="s">
        <v>25</v>
      </c>
    </row>
    <row r="260" spans="1:17" ht="13.5" thickBot="1" x14ac:dyDescent="0.25">
      <c r="A260" s="266"/>
      <c r="B260" s="266"/>
      <c r="C260" s="2" t="s">
        <v>26</v>
      </c>
      <c r="D260" s="29">
        <f t="shared" si="38"/>
        <v>28.577791116446576</v>
      </c>
      <c r="E260" s="52">
        <f t="shared" si="38"/>
        <v>9.8774309723889555</v>
      </c>
      <c r="F260" s="29">
        <f t="shared" si="38"/>
        <v>55.419087635054026</v>
      </c>
      <c r="G260" s="29">
        <f t="shared" si="38"/>
        <v>0.75102040816326532</v>
      </c>
      <c r="H260" s="52">
        <f t="shared" si="38"/>
        <v>4.84765906362545</v>
      </c>
      <c r="I260" s="52">
        <f t="shared" si="38"/>
        <v>11.031692677070827</v>
      </c>
      <c r="J260" s="29">
        <f t="shared" si="38"/>
        <v>16.981992797118849</v>
      </c>
      <c r="K260" s="54">
        <f t="shared" si="38"/>
        <v>127.49483793517409</v>
      </c>
      <c r="M260" s="30">
        <f t="shared" si="34"/>
        <v>25.756782713085233</v>
      </c>
      <c r="N260" s="31">
        <f t="shared" si="35"/>
        <v>101.72989195678272</v>
      </c>
      <c r="O260" s="55">
        <f t="shared" si="36"/>
        <v>0.20202216129080852</v>
      </c>
      <c r="P260" s="55">
        <f t="shared" si="37"/>
        <v>0.79791381050665133</v>
      </c>
      <c r="Q260" s="2" t="s">
        <v>26</v>
      </c>
    </row>
    <row r="261" spans="1:17" ht="13.5" thickBot="1" x14ac:dyDescent="0.25">
      <c r="A261" s="266"/>
      <c r="B261" s="266"/>
      <c r="C261" s="2" t="s">
        <v>27</v>
      </c>
      <c r="D261" s="29">
        <f t="shared" si="38"/>
        <v>15.63937575030012</v>
      </c>
      <c r="E261" s="52">
        <f t="shared" si="38"/>
        <v>5.7540216086434572</v>
      </c>
      <c r="F261" s="29">
        <f t="shared" si="38"/>
        <v>33.882472989195676</v>
      </c>
      <c r="G261" s="29">
        <f t="shared" si="38"/>
        <v>0.27851140456182472</v>
      </c>
      <c r="H261" s="52">
        <f t="shared" si="38"/>
        <v>2.4490996398559419</v>
      </c>
      <c r="I261" s="52">
        <f t="shared" si="38"/>
        <v>6.3827130852340943</v>
      </c>
      <c r="J261" s="29">
        <f t="shared" si="38"/>
        <v>10.230612244897957</v>
      </c>
      <c r="K261" s="54">
        <f t="shared" si="38"/>
        <v>74.616806722689077</v>
      </c>
      <c r="M261" s="30">
        <f t="shared" si="34"/>
        <v>14.585834333733494</v>
      </c>
      <c r="N261" s="31">
        <f t="shared" si="35"/>
        <v>60.030972388955576</v>
      </c>
      <c r="O261" s="55">
        <f t="shared" si="36"/>
        <v>0.19547652833685675</v>
      </c>
      <c r="P261" s="55">
        <f t="shared" si="37"/>
        <v>0.8045234716631432</v>
      </c>
      <c r="Q261" s="2" t="s">
        <v>27</v>
      </c>
    </row>
    <row r="262" spans="1:17" ht="13.5" thickBot="1" x14ac:dyDescent="0.25">
      <c r="A262" s="266"/>
      <c r="B262" s="266"/>
      <c r="C262" s="2" t="s">
        <v>28</v>
      </c>
      <c r="D262" s="29">
        <f t="shared" si="38"/>
        <v>7.2384153661464596</v>
      </c>
      <c r="E262" s="52">
        <f t="shared" si="38"/>
        <v>2.5399759903961585</v>
      </c>
      <c r="F262" s="29">
        <f t="shared" si="38"/>
        <v>11.940576230492196</v>
      </c>
      <c r="G262" s="29">
        <f t="shared" si="38"/>
        <v>4.5138055222088837E-2</v>
      </c>
      <c r="H262" s="52">
        <f t="shared" si="38"/>
        <v>1.1378151260504201</v>
      </c>
      <c r="I262" s="52">
        <f t="shared" si="38"/>
        <v>3.1336134453781512</v>
      </c>
      <c r="J262" s="29">
        <f t="shared" si="38"/>
        <v>4.1326530612244898</v>
      </c>
      <c r="K262" s="54">
        <f t="shared" si="38"/>
        <v>30.168187274909961</v>
      </c>
      <c r="M262" s="30">
        <f t="shared" si="34"/>
        <v>6.8114045618247303</v>
      </c>
      <c r="N262" s="31">
        <f t="shared" si="35"/>
        <v>23.356782713085238</v>
      </c>
      <c r="O262" s="55">
        <f t="shared" si="36"/>
        <v>0.22578103549130329</v>
      </c>
      <c r="P262" s="55">
        <f t="shared" si="37"/>
        <v>0.77421896450869698</v>
      </c>
      <c r="Q262" s="2" t="s">
        <v>28</v>
      </c>
    </row>
    <row r="263" spans="1:17" ht="13.5" thickBot="1" x14ac:dyDescent="0.25">
      <c r="A263" s="266"/>
      <c r="B263" s="266"/>
      <c r="C263" s="2" t="s">
        <v>29</v>
      </c>
      <c r="D263" s="29">
        <f t="shared" si="38"/>
        <v>1.8176470588235294</v>
      </c>
      <c r="E263" s="52">
        <f t="shared" si="38"/>
        <v>1.2244897959183673E-2</v>
      </c>
      <c r="F263" s="29">
        <f t="shared" si="38"/>
        <v>2.1657863145258101</v>
      </c>
      <c r="G263" s="29">
        <f t="shared" si="38"/>
        <v>0</v>
      </c>
      <c r="H263" s="52">
        <f t="shared" si="38"/>
        <v>1.8542617046818728</v>
      </c>
      <c r="I263" s="52">
        <f t="shared" si="38"/>
        <v>8.163265306122448E-3</v>
      </c>
      <c r="J263" s="29">
        <f t="shared" si="38"/>
        <v>0.9704681872749098</v>
      </c>
      <c r="K263" s="54">
        <f t="shared" si="38"/>
        <v>6.8285714285714292</v>
      </c>
      <c r="M263" s="30">
        <f t="shared" si="34"/>
        <v>1.8746698679471789</v>
      </c>
      <c r="N263" s="31">
        <f t="shared" si="35"/>
        <v>4.9539015606242494</v>
      </c>
      <c r="O263" s="55">
        <f t="shared" si="36"/>
        <v>0.2745332442600471</v>
      </c>
      <c r="P263" s="55">
        <f t="shared" si="37"/>
        <v>0.72546675573995278</v>
      </c>
      <c r="Q263" s="2" t="s">
        <v>29</v>
      </c>
    </row>
    <row r="264" spans="1:17" ht="13.5" thickBot="1" x14ac:dyDescent="0.25">
      <c r="A264" s="267"/>
      <c r="B264" s="267"/>
      <c r="C264" s="2" t="s">
        <v>10</v>
      </c>
      <c r="D264" s="50">
        <f t="shared" si="38"/>
        <v>277.38679471788714</v>
      </c>
      <c r="E264" s="53">
        <f t="shared" si="38"/>
        <v>88.461464585834349</v>
      </c>
      <c r="F264" s="50">
        <f t="shared" si="38"/>
        <v>736.87803121248487</v>
      </c>
      <c r="G264" s="50">
        <f t="shared" si="38"/>
        <v>9.6272509003601439</v>
      </c>
      <c r="H264" s="53">
        <f t="shared" si="38"/>
        <v>55.735654261704674</v>
      </c>
      <c r="I264" s="53">
        <f t="shared" si="38"/>
        <v>85.054141656662665</v>
      </c>
      <c r="J264" s="50">
        <f t="shared" si="38"/>
        <v>204.4797118847539</v>
      </c>
      <c r="K264" s="50">
        <f t="shared" si="38"/>
        <v>1457.6891956782715</v>
      </c>
      <c r="M264" s="17">
        <f>SUM(M248:M263)</f>
        <v>229.24309723889556</v>
      </c>
      <c r="N264" s="5">
        <f t="shared" si="35"/>
        <v>1228.3717887154862</v>
      </c>
      <c r="O264" s="57">
        <f t="shared" si="36"/>
        <v>0.15726472962724222</v>
      </c>
      <c r="P264" s="57">
        <f t="shared" si="37"/>
        <v>0.84268429261693023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A123:D123"/>
    <mergeCell ref="E123:H123"/>
    <mergeCell ref="I123:K123"/>
    <mergeCell ref="A124:C125"/>
    <mergeCell ref="D124:K124"/>
    <mergeCell ref="A248:A264"/>
    <mergeCell ref="B248:B264"/>
    <mergeCell ref="A127:A244"/>
    <mergeCell ref="B127:B142"/>
    <mergeCell ref="B195:B210"/>
    <mergeCell ref="B212:B227"/>
    <mergeCell ref="B229:B244"/>
    <mergeCell ref="B143:B159"/>
    <mergeCell ref="B160:B176"/>
    <mergeCell ref="B177:B19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85" workbookViewId="0">
      <selection activeCell="D248" sqref="D248:Q264"/>
    </sheetView>
  </sheetViews>
  <sheetFormatPr defaultRowHeight="12.75" customHeight="1" x14ac:dyDescent="0.2"/>
  <cols>
    <col min="1" max="1" width="11.1406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1" t="s">
        <v>82</v>
      </c>
      <c r="B2" s="272"/>
      <c r="C2" s="273"/>
      <c r="D2" s="260" t="s">
        <v>59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74"/>
      <c r="B3" s="275"/>
      <c r="C3" s="27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9" t="s">
        <v>82</v>
      </c>
      <c r="B4" s="248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29"/>
      <c r="B5" s="249"/>
      <c r="C5" s="2" t="s">
        <v>15</v>
      </c>
      <c r="D5" s="42">
        <f t="shared" ref="D5:K20" si="1">SUM(D127)/34</f>
        <v>4.7647058823529411</v>
      </c>
      <c r="E5" s="43">
        <f t="shared" si="1"/>
        <v>1.7058823529411764</v>
      </c>
      <c r="F5" s="42">
        <f t="shared" si="1"/>
        <v>38.911764705882355</v>
      </c>
      <c r="G5" s="42">
        <f t="shared" si="1"/>
        <v>5.8823529411764705E-2</v>
      </c>
      <c r="H5" s="43">
        <f t="shared" si="1"/>
        <v>1.0588235294117647</v>
      </c>
      <c r="I5" s="41">
        <f t="shared" si="1"/>
        <v>0.44117647058823528</v>
      </c>
      <c r="J5" s="42">
        <f t="shared" si="1"/>
        <v>5.7941176470588234</v>
      </c>
      <c r="K5" s="44">
        <f t="shared" si="1"/>
        <v>52.735294117647058</v>
      </c>
      <c r="L5" s="48"/>
      <c r="M5" s="30">
        <f t="shared" si="0"/>
        <v>3.2058823529411766</v>
      </c>
      <c r="N5" s="31">
        <f t="shared" ref="N5:N68" si="2">SUM(D5+F5+G5+J5)</f>
        <v>49.529411764705891</v>
      </c>
      <c r="O5" s="55">
        <f t="shared" ref="O5:O20" si="3">SUM(M5/K5)</f>
        <v>6.0791968767428893E-2</v>
      </c>
      <c r="P5" s="55">
        <f t="shared" ref="P5:P20" si="4">SUM(N5/K5)</f>
        <v>0.93920803123257124</v>
      </c>
      <c r="Q5" s="2" t="s">
        <v>15</v>
      </c>
    </row>
    <row r="6" spans="1:17" ht="12.75" customHeight="1" thickBot="1" x14ac:dyDescent="0.25">
      <c r="A6" s="229"/>
      <c r="B6" s="249"/>
      <c r="C6" s="2" t="s">
        <v>16</v>
      </c>
      <c r="D6" s="42">
        <f t="shared" si="1"/>
        <v>5.0882352941176467</v>
      </c>
      <c r="E6" s="43">
        <f t="shared" si="1"/>
        <v>1.1764705882352942</v>
      </c>
      <c r="F6" s="42">
        <f t="shared" si="1"/>
        <v>33.735294117647058</v>
      </c>
      <c r="G6" s="42">
        <f t="shared" si="1"/>
        <v>5.8823529411764705E-2</v>
      </c>
      <c r="H6" s="43">
        <f t="shared" si="1"/>
        <v>1.3235294117647058</v>
      </c>
      <c r="I6" s="43">
        <f t="shared" si="1"/>
        <v>0.3235294117647059</v>
      </c>
      <c r="J6" s="42">
        <f t="shared" si="1"/>
        <v>5.2058823529411766</v>
      </c>
      <c r="K6" s="44">
        <f t="shared" si="1"/>
        <v>46.911764705882355</v>
      </c>
      <c r="L6" s="48"/>
      <c r="M6" s="30">
        <f t="shared" si="0"/>
        <v>2.8235294117647061</v>
      </c>
      <c r="N6" s="31">
        <f t="shared" si="2"/>
        <v>44.088235294117645</v>
      </c>
      <c r="O6" s="55">
        <f t="shared" si="3"/>
        <v>6.0188087774294671E-2</v>
      </c>
      <c r="P6" s="55">
        <f t="shared" si="4"/>
        <v>0.93981191222570526</v>
      </c>
      <c r="Q6" s="2" t="s">
        <v>16</v>
      </c>
    </row>
    <row r="7" spans="1:17" ht="12.75" customHeight="1" thickBot="1" x14ac:dyDescent="0.25">
      <c r="A7" s="229"/>
      <c r="B7" s="249"/>
      <c r="C7" s="2" t="s">
        <v>17</v>
      </c>
      <c r="D7" s="42">
        <f t="shared" si="1"/>
        <v>6.2058823529411766</v>
      </c>
      <c r="E7" s="43">
        <f t="shared" si="1"/>
        <v>2.3823529411764706</v>
      </c>
      <c r="F7" s="42">
        <f t="shared" si="1"/>
        <v>32.029411764705884</v>
      </c>
      <c r="G7" s="42">
        <f t="shared" si="1"/>
        <v>8.8235294117647065E-2</v>
      </c>
      <c r="H7" s="43">
        <f t="shared" si="1"/>
        <v>1.411764705882353</v>
      </c>
      <c r="I7" s="43">
        <f t="shared" si="1"/>
        <v>1.088235294117647</v>
      </c>
      <c r="J7" s="42">
        <f t="shared" si="1"/>
        <v>7.0588235294117645</v>
      </c>
      <c r="K7" s="44">
        <f t="shared" si="1"/>
        <v>50.264705882352942</v>
      </c>
      <c r="L7" s="48"/>
      <c r="M7" s="30">
        <f t="shared" si="0"/>
        <v>4.8823529411764701</v>
      </c>
      <c r="N7" s="31">
        <f t="shared" si="2"/>
        <v>45.382352941176464</v>
      </c>
      <c r="O7" s="55">
        <f t="shared" si="3"/>
        <v>9.713282621416032E-2</v>
      </c>
      <c r="P7" s="55">
        <f t="shared" si="4"/>
        <v>0.90286717378583947</v>
      </c>
      <c r="Q7" s="2" t="s">
        <v>17</v>
      </c>
    </row>
    <row r="8" spans="1:17" ht="12.75" customHeight="1" thickBot="1" x14ac:dyDescent="0.25">
      <c r="A8" s="229"/>
      <c r="B8" s="249"/>
      <c r="C8" s="2" t="s">
        <v>18</v>
      </c>
      <c r="D8" s="42">
        <f t="shared" si="1"/>
        <v>6.7941176470588234</v>
      </c>
      <c r="E8" s="43">
        <f t="shared" si="1"/>
        <v>1.6176470588235294</v>
      </c>
      <c r="F8" s="42">
        <f t="shared" si="1"/>
        <v>36.794117647058826</v>
      </c>
      <c r="G8" s="42">
        <f t="shared" si="1"/>
        <v>0.17647058823529413</v>
      </c>
      <c r="H8" s="43">
        <f t="shared" si="1"/>
        <v>1.7352941176470589</v>
      </c>
      <c r="I8" s="43">
        <f t="shared" si="1"/>
        <v>1.7647058823529411</v>
      </c>
      <c r="J8" s="42">
        <f t="shared" si="1"/>
        <v>7.5294117647058822</v>
      </c>
      <c r="K8" s="44">
        <f t="shared" si="1"/>
        <v>56.411764705882355</v>
      </c>
      <c r="L8" s="48"/>
      <c r="M8" s="30">
        <f t="shared" si="0"/>
        <v>5.117647058823529</v>
      </c>
      <c r="N8" s="31">
        <f t="shared" si="2"/>
        <v>51.294117647058833</v>
      </c>
      <c r="O8" s="55">
        <f t="shared" si="3"/>
        <v>9.0719499478623553E-2</v>
      </c>
      <c r="P8" s="55">
        <f t="shared" si="4"/>
        <v>0.90928050052137654</v>
      </c>
      <c r="Q8" s="2" t="s">
        <v>18</v>
      </c>
    </row>
    <row r="9" spans="1:17" ht="12.75" customHeight="1" thickBot="1" x14ac:dyDescent="0.25">
      <c r="A9" s="229"/>
      <c r="B9" s="249"/>
      <c r="C9" s="2" t="s">
        <v>19</v>
      </c>
      <c r="D9" s="42">
        <f t="shared" si="1"/>
        <v>6.117647058823529</v>
      </c>
      <c r="E9" s="43">
        <f t="shared" si="1"/>
        <v>1.8823529411764706</v>
      </c>
      <c r="F9" s="42">
        <f t="shared" si="1"/>
        <v>35.676470588235297</v>
      </c>
      <c r="G9" s="42">
        <f t="shared" si="1"/>
        <v>2.9411764705882353E-2</v>
      </c>
      <c r="H9" s="43">
        <f t="shared" si="1"/>
        <v>1.3235294117647058</v>
      </c>
      <c r="I9" s="43">
        <f t="shared" si="1"/>
        <v>1.7941176470588236</v>
      </c>
      <c r="J9" s="42">
        <f t="shared" si="1"/>
        <v>6.3529411764705879</v>
      </c>
      <c r="K9" s="44">
        <f t="shared" si="1"/>
        <v>53.176470588235297</v>
      </c>
      <c r="L9" s="48"/>
      <c r="M9" s="30">
        <f t="shared" si="0"/>
        <v>5</v>
      </c>
      <c r="N9" s="31">
        <f t="shared" si="2"/>
        <v>48.176470588235297</v>
      </c>
      <c r="O9" s="55">
        <f t="shared" si="3"/>
        <v>9.4026548672566365E-2</v>
      </c>
      <c r="P9" s="55">
        <f t="shared" si="4"/>
        <v>0.90597345132743368</v>
      </c>
      <c r="Q9" s="2" t="s">
        <v>19</v>
      </c>
    </row>
    <row r="10" spans="1:17" ht="12.75" customHeight="1" thickBot="1" x14ac:dyDescent="0.25">
      <c r="A10" s="229"/>
      <c r="B10" s="249"/>
      <c r="C10" s="2" t="s">
        <v>20</v>
      </c>
      <c r="D10" s="42">
        <f t="shared" si="1"/>
        <v>6.7941176470588234</v>
      </c>
      <c r="E10" s="43">
        <f t="shared" si="1"/>
        <v>2.1470588235294117</v>
      </c>
      <c r="F10" s="42">
        <f t="shared" si="1"/>
        <v>34.5</v>
      </c>
      <c r="G10" s="42">
        <f t="shared" si="1"/>
        <v>0.26470588235294118</v>
      </c>
      <c r="H10" s="43">
        <f t="shared" si="1"/>
        <v>1.8235294117647058</v>
      </c>
      <c r="I10" s="43">
        <f t="shared" si="1"/>
        <v>1.3235294117647058</v>
      </c>
      <c r="J10" s="42">
        <f t="shared" si="1"/>
        <v>6.2352941176470589</v>
      </c>
      <c r="K10" s="44">
        <f t="shared" si="1"/>
        <v>53.088235294117645</v>
      </c>
      <c r="L10" s="48"/>
      <c r="M10" s="30">
        <f t="shared" si="0"/>
        <v>5.2941176470588234</v>
      </c>
      <c r="N10" s="31">
        <f t="shared" si="2"/>
        <v>47.794117647058826</v>
      </c>
      <c r="O10" s="55">
        <f t="shared" si="3"/>
        <v>9.9722991689750698E-2</v>
      </c>
      <c r="P10" s="55">
        <f t="shared" si="4"/>
        <v>0.90027700831024937</v>
      </c>
      <c r="Q10" s="2" t="s">
        <v>20</v>
      </c>
    </row>
    <row r="11" spans="1:17" ht="12.75" customHeight="1" thickBot="1" x14ac:dyDescent="0.25">
      <c r="A11" s="229"/>
      <c r="B11" s="249"/>
      <c r="C11" s="2" t="s">
        <v>21</v>
      </c>
      <c r="D11" s="42">
        <f t="shared" si="1"/>
        <v>10.676470588235293</v>
      </c>
      <c r="E11" s="43">
        <f t="shared" si="1"/>
        <v>3.1176470588235294</v>
      </c>
      <c r="F11" s="42">
        <f t="shared" si="1"/>
        <v>44.617647058823529</v>
      </c>
      <c r="G11" s="42">
        <f t="shared" si="1"/>
        <v>0.17647058823529413</v>
      </c>
      <c r="H11" s="43">
        <f t="shared" si="1"/>
        <v>3.7941176470588234</v>
      </c>
      <c r="I11" s="43">
        <f t="shared" si="1"/>
        <v>2.6176470588235294</v>
      </c>
      <c r="J11" s="42">
        <f t="shared" si="1"/>
        <v>8.1764705882352935</v>
      </c>
      <c r="K11" s="44">
        <f t="shared" si="1"/>
        <v>73.17647058823529</v>
      </c>
      <c r="L11" s="48"/>
      <c r="M11" s="30">
        <f t="shared" si="0"/>
        <v>9.5294117647058822</v>
      </c>
      <c r="N11" s="31">
        <f t="shared" si="2"/>
        <v>63.64705882352942</v>
      </c>
      <c r="O11" s="55">
        <f t="shared" si="3"/>
        <v>0.13022508038585209</v>
      </c>
      <c r="P11" s="55">
        <f t="shared" si="4"/>
        <v>0.8697749196141481</v>
      </c>
      <c r="Q11" s="2" t="s">
        <v>21</v>
      </c>
    </row>
    <row r="12" spans="1:17" ht="12.75" customHeight="1" thickBot="1" x14ac:dyDescent="0.25">
      <c r="A12" s="229"/>
      <c r="B12" s="249"/>
      <c r="C12" s="2" t="s">
        <v>22</v>
      </c>
      <c r="D12" s="42">
        <f t="shared" si="1"/>
        <v>17.617647058823529</v>
      </c>
      <c r="E12" s="43">
        <f t="shared" si="1"/>
        <v>5.3235294117647056</v>
      </c>
      <c r="F12" s="42">
        <f t="shared" si="1"/>
        <v>53.617647058823529</v>
      </c>
      <c r="G12" s="42">
        <f t="shared" si="1"/>
        <v>0.20588235294117646</v>
      </c>
      <c r="H12" s="43">
        <f t="shared" si="1"/>
        <v>5.6470588235294121</v>
      </c>
      <c r="I12" s="43">
        <f t="shared" si="1"/>
        <v>4.7058823529411766</v>
      </c>
      <c r="J12" s="42">
        <f t="shared" si="1"/>
        <v>12.411764705882353</v>
      </c>
      <c r="K12" s="44">
        <f t="shared" si="1"/>
        <v>99.529411764705884</v>
      </c>
      <c r="L12" s="48"/>
      <c r="M12" s="30">
        <f t="shared" si="0"/>
        <v>15.676470588235293</v>
      </c>
      <c r="N12" s="31">
        <f t="shared" si="2"/>
        <v>83.85294117647058</v>
      </c>
      <c r="O12" s="55">
        <f t="shared" si="3"/>
        <v>0.15750591016548462</v>
      </c>
      <c r="P12" s="55">
        <f t="shared" si="4"/>
        <v>0.84249408983451524</v>
      </c>
      <c r="Q12" s="2" t="s">
        <v>22</v>
      </c>
    </row>
    <row r="13" spans="1:17" ht="12.75" customHeight="1" thickBot="1" x14ac:dyDescent="0.25">
      <c r="A13" s="229"/>
      <c r="B13" s="249"/>
      <c r="C13" s="2" t="s">
        <v>23</v>
      </c>
      <c r="D13" s="42">
        <f t="shared" si="1"/>
        <v>21.029411764705884</v>
      </c>
      <c r="E13" s="43">
        <f t="shared" si="1"/>
        <v>8</v>
      </c>
      <c r="F13" s="42">
        <f t="shared" si="1"/>
        <v>54.941176470588232</v>
      </c>
      <c r="G13" s="42">
        <f t="shared" si="1"/>
        <v>0.20588235294117646</v>
      </c>
      <c r="H13" s="43">
        <f t="shared" si="1"/>
        <v>7.2647058823529411</v>
      </c>
      <c r="I13" s="43">
        <f t="shared" si="1"/>
        <v>7.2647058823529411</v>
      </c>
      <c r="J13" s="42">
        <f t="shared" si="1"/>
        <v>16.029411764705884</v>
      </c>
      <c r="K13" s="44">
        <f t="shared" si="1"/>
        <v>114.73529411764706</v>
      </c>
      <c r="L13" s="48"/>
      <c r="M13" s="30">
        <f t="shared" si="0"/>
        <v>22.529411764705884</v>
      </c>
      <c r="N13" s="31">
        <f t="shared" si="2"/>
        <v>92.205882352941174</v>
      </c>
      <c r="O13" s="55">
        <f t="shared" si="3"/>
        <v>0.19635990771597028</v>
      </c>
      <c r="P13" s="55">
        <f t="shared" si="4"/>
        <v>0.80364009228402977</v>
      </c>
      <c r="Q13" s="2" t="s">
        <v>23</v>
      </c>
    </row>
    <row r="14" spans="1:17" ht="12.75" customHeight="1" thickBot="1" x14ac:dyDescent="0.25">
      <c r="A14" s="229"/>
      <c r="B14" s="249"/>
      <c r="C14" s="2" t="s">
        <v>24</v>
      </c>
      <c r="D14" s="42">
        <f t="shared" si="1"/>
        <v>20.705882352941178</v>
      </c>
      <c r="E14" s="43">
        <f t="shared" si="1"/>
        <v>9.0882352941176467</v>
      </c>
      <c r="F14" s="42">
        <f t="shared" si="1"/>
        <v>45.647058823529413</v>
      </c>
      <c r="G14" s="42">
        <f t="shared" si="1"/>
        <v>0.67647058823529416</v>
      </c>
      <c r="H14" s="43">
        <f t="shared" si="1"/>
        <v>7.7941176470588234</v>
      </c>
      <c r="I14" s="43">
        <f t="shared" si="1"/>
        <v>7.8529411764705879</v>
      </c>
      <c r="J14" s="42">
        <f t="shared" si="1"/>
        <v>14.029411764705882</v>
      </c>
      <c r="K14" s="44">
        <f t="shared" si="1"/>
        <v>105.79411764705883</v>
      </c>
      <c r="L14" s="48"/>
      <c r="M14" s="30">
        <f t="shared" si="0"/>
        <v>24.735294117647058</v>
      </c>
      <c r="N14" s="31">
        <f t="shared" si="2"/>
        <v>81.058823529411768</v>
      </c>
      <c r="O14" s="55">
        <f t="shared" si="3"/>
        <v>0.23380594940227967</v>
      </c>
      <c r="P14" s="55">
        <f t="shared" si="4"/>
        <v>0.76619405059772039</v>
      </c>
      <c r="Q14" s="2" t="s">
        <v>24</v>
      </c>
    </row>
    <row r="15" spans="1:17" ht="12.75" customHeight="1" thickBot="1" x14ac:dyDescent="0.25">
      <c r="A15" s="229"/>
      <c r="B15" s="249"/>
      <c r="C15" s="2" t="s">
        <v>25</v>
      </c>
      <c r="D15" s="42">
        <f t="shared" si="1"/>
        <v>15.441176470588236</v>
      </c>
      <c r="E15" s="43">
        <f t="shared" si="1"/>
        <v>6.7647058823529411</v>
      </c>
      <c r="F15" s="42">
        <f t="shared" si="1"/>
        <v>40.617647058823529</v>
      </c>
      <c r="G15" s="42">
        <f t="shared" si="1"/>
        <v>8.8235294117647065E-2</v>
      </c>
      <c r="H15" s="43">
        <f t="shared" si="1"/>
        <v>5.5</v>
      </c>
      <c r="I15" s="43">
        <f t="shared" si="1"/>
        <v>6.7647058823529411</v>
      </c>
      <c r="J15" s="42">
        <f t="shared" si="1"/>
        <v>10.352941176470589</v>
      </c>
      <c r="K15" s="44">
        <f t="shared" si="1"/>
        <v>85.529411764705884</v>
      </c>
      <c r="L15" s="48"/>
      <c r="M15" s="30">
        <f t="shared" si="0"/>
        <v>19.029411764705884</v>
      </c>
      <c r="N15" s="31">
        <f t="shared" si="2"/>
        <v>66.5</v>
      </c>
      <c r="O15" s="55">
        <f t="shared" si="3"/>
        <v>0.22248968363136176</v>
      </c>
      <c r="P15" s="55">
        <f t="shared" si="4"/>
        <v>0.77751031636863821</v>
      </c>
      <c r="Q15" s="2" t="s">
        <v>25</v>
      </c>
    </row>
    <row r="16" spans="1:17" ht="12.75" customHeight="1" thickBot="1" x14ac:dyDescent="0.25">
      <c r="A16" s="229"/>
      <c r="B16" s="249"/>
      <c r="C16" s="2" t="s">
        <v>26</v>
      </c>
      <c r="D16" s="42">
        <f t="shared" si="1"/>
        <v>12.352941176470589</v>
      </c>
      <c r="E16" s="43">
        <f t="shared" si="1"/>
        <v>5.9117647058823533</v>
      </c>
      <c r="F16" s="42">
        <f t="shared" si="1"/>
        <v>28.558823529411764</v>
      </c>
      <c r="G16" s="42">
        <f t="shared" si="1"/>
        <v>5.8823529411764705E-2</v>
      </c>
      <c r="H16" s="43">
        <f t="shared" si="1"/>
        <v>2.2647058823529411</v>
      </c>
      <c r="I16" s="43">
        <f t="shared" si="1"/>
        <v>5.9117647058823533</v>
      </c>
      <c r="J16" s="42">
        <f t="shared" si="1"/>
        <v>7.4705882352941178</v>
      </c>
      <c r="K16" s="44">
        <f t="shared" si="1"/>
        <v>62.529411764705884</v>
      </c>
      <c r="L16" s="48"/>
      <c r="M16" s="30">
        <f t="shared" si="0"/>
        <v>14.088235294117647</v>
      </c>
      <c r="N16" s="31">
        <f t="shared" si="2"/>
        <v>48.441176470588239</v>
      </c>
      <c r="O16" s="55">
        <f t="shared" si="3"/>
        <v>0.22530573847601129</v>
      </c>
      <c r="P16" s="55">
        <f t="shared" si="4"/>
        <v>0.77469426152398879</v>
      </c>
      <c r="Q16" s="2" t="s">
        <v>26</v>
      </c>
    </row>
    <row r="17" spans="1:17" ht="12.75" customHeight="1" thickBot="1" x14ac:dyDescent="0.25">
      <c r="A17" s="229"/>
      <c r="B17" s="249"/>
      <c r="C17" s="2" t="s">
        <v>27</v>
      </c>
      <c r="D17" s="42">
        <f t="shared" si="1"/>
        <v>7.117647058823529</v>
      </c>
      <c r="E17" s="43">
        <f t="shared" si="1"/>
        <v>3.5882352941176472</v>
      </c>
      <c r="F17" s="42">
        <f t="shared" si="1"/>
        <v>15.529411764705882</v>
      </c>
      <c r="G17" s="42">
        <f t="shared" si="1"/>
        <v>0</v>
      </c>
      <c r="H17" s="43">
        <f t="shared" si="1"/>
        <v>1.1176470588235294</v>
      </c>
      <c r="I17" s="43">
        <f t="shared" si="1"/>
        <v>3.9705882352941178</v>
      </c>
      <c r="J17" s="42">
        <f t="shared" si="1"/>
        <v>5.2058823529411766</v>
      </c>
      <c r="K17" s="44">
        <f t="shared" si="1"/>
        <v>36.529411764705884</v>
      </c>
      <c r="L17" s="48"/>
      <c r="M17" s="30">
        <f t="shared" si="0"/>
        <v>8.6764705882352935</v>
      </c>
      <c r="N17" s="31">
        <f t="shared" si="2"/>
        <v>27.852941176470591</v>
      </c>
      <c r="O17" s="55">
        <f t="shared" si="3"/>
        <v>0.23752012882447662</v>
      </c>
      <c r="P17" s="55">
        <f t="shared" si="4"/>
        <v>0.7624798711755234</v>
      </c>
      <c r="Q17" s="2" t="s">
        <v>27</v>
      </c>
    </row>
    <row r="18" spans="1:17" ht="12.75" customHeight="1" thickBot="1" x14ac:dyDescent="0.25">
      <c r="A18" s="229"/>
      <c r="B18" s="249"/>
      <c r="C18" s="2" t="s">
        <v>28</v>
      </c>
      <c r="D18" s="42">
        <f t="shared" si="1"/>
        <v>3</v>
      </c>
      <c r="E18" s="43">
        <f t="shared" si="1"/>
        <v>1.5588235294117647</v>
      </c>
      <c r="F18" s="42">
        <f t="shared" si="1"/>
        <v>6.882352941176471</v>
      </c>
      <c r="G18" s="42">
        <f t="shared" si="1"/>
        <v>2.9411764705882353E-2</v>
      </c>
      <c r="H18" s="43">
        <f t="shared" si="1"/>
        <v>0.23529411764705882</v>
      </c>
      <c r="I18" s="43">
        <f t="shared" si="1"/>
        <v>1.2352941176470589</v>
      </c>
      <c r="J18" s="42">
        <f t="shared" si="1"/>
        <v>1.3529411764705883</v>
      </c>
      <c r="K18" s="44">
        <f t="shared" si="1"/>
        <v>14.294117647058824</v>
      </c>
      <c r="L18" s="48"/>
      <c r="M18" s="30">
        <f t="shared" si="0"/>
        <v>3.0294117647058822</v>
      </c>
      <c r="N18" s="31">
        <f t="shared" si="2"/>
        <v>11.264705882352942</v>
      </c>
      <c r="O18" s="55">
        <f t="shared" si="3"/>
        <v>0.2119341563786008</v>
      </c>
      <c r="P18" s="55">
        <f t="shared" si="4"/>
        <v>0.7880658436213992</v>
      </c>
      <c r="Q18" s="2" t="s">
        <v>28</v>
      </c>
    </row>
    <row r="19" spans="1:17" ht="12.75" customHeight="1" thickBot="1" x14ac:dyDescent="0.25">
      <c r="A19" s="229"/>
      <c r="B19" s="249"/>
      <c r="C19" s="2" t="s">
        <v>29</v>
      </c>
      <c r="D19" s="42">
        <f t="shared" si="1"/>
        <v>0.73529411764705888</v>
      </c>
      <c r="E19" s="41">
        <f t="shared" si="1"/>
        <v>0</v>
      </c>
      <c r="F19" s="42">
        <f t="shared" si="1"/>
        <v>1.5588235294117647</v>
      </c>
      <c r="G19" s="42">
        <f t="shared" si="1"/>
        <v>0</v>
      </c>
      <c r="H19" s="43">
        <f t="shared" si="1"/>
        <v>1</v>
      </c>
      <c r="I19" s="43">
        <f t="shared" si="1"/>
        <v>0</v>
      </c>
      <c r="J19" s="42">
        <f t="shared" si="1"/>
        <v>0.29411764705882354</v>
      </c>
      <c r="K19" s="44">
        <f t="shared" si="1"/>
        <v>3.5882352941176472</v>
      </c>
      <c r="L19" s="48"/>
      <c r="M19" s="30">
        <f t="shared" si="0"/>
        <v>1</v>
      </c>
      <c r="N19" s="31">
        <f t="shared" si="2"/>
        <v>2.5882352941176467</v>
      </c>
      <c r="O19" s="55">
        <f t="shared" si="3"/>
        <v>0.27868852459016391</v>
      </c>
      <c r="P19" s="55">
        <f t="shared" si="4"/>
        <v>0.72131147540983598</v>
      </c>
      <c r="Q19" s="2" t="s">
        <v>29</v>
      </c>
    </row>
    <row r="20" spans="1:17" ht="12.75" customHeight="1" thickBot="1" x14ac:dyDescent="0.25">
      <c r="A20" s="229"/>
      <c r="B20" s="250"/>
      <c r="C20" s="2" t="s">
        <v>10</v>
      </c>
      <c r="D20" s="45">
        <f t="shared" si="1"/>
        <v>144.44117647058823</v>
      </c>
      <c r="E20" s="46">
        <f t="shared" si="1"/>
        <v>54.264705882352942</v>
      </c>
      <c r="F20" s="45">
        <f t="shared" si="1"/>
        <v>503.97058823529414</v>
      </c>
      <c r="G20" s="45">
        <f t="shared" si="1"/>
        <v>2.1176470588235294</v>
      </c>
      <c r="H20" s="46">
        <f t="shared" si="1"/>
        <v>43.294117647058826</v>
      </c>
      <c r="I20" s="46">
        <f t="shared" si="1"/>
        <v>47.088235294117645</v>
      </c>
      <c r="J20" s="45">
        <f t="shared" si="1"/>
        <v>113.52941176470588</v>
      </c>
      <c r="K20" s="47">
        <f t="shared" si="1"/>
        <v>908.70588235294122</v>
      </c>
      <c r="L20" s="48"/>
      <c r="M20" s="32">
        <f t="shared" si="0"/>
        <v>144.64705882352942</v>
      </c>
      <c r="N20" s="32">
        <f t="shared" si="2"/>
        <v>764.05882352941182</v>
      </c>
      <c r="O20" s="57">
        <f t="shared" si="3"/>
        <v>0.15917918177110305</v>
      </c>
      <c r="P20" s="57">
        <f t="shared" si="4"/>
        <v>0.84082081822889698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0.17647058823529413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5.8823529411764705E-2</v>
      </c>
      <c r="K21" s="25">
        <f t="shared" si="5"/>
        <v>0.23529411764705882</v>
      </c>
      <c r="L21" s="48"/>
      <c r="M21" s="30">
        <f t="shared" si="0"/>
        <v>0</v>
      </c>
      <c r="N21" s="31">
        <f t="shared" si="2"/>
        <v>0.23529411764705882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37" si="6">SUM(D144)/34</f>
        <v>4.2647058823529411</v>
      </c>
      <c r="E22" s="27">
        <f t="shared" si="6"/>
        <v>1.2941176470588236</v>
      </c>
      <c r="F22" s="25">
        <f t="shared" si="6"/>
        <v>31.411764705882351</v>
      </c>
      <c r="G22" s="25">
        <f t="shared" si="6"/>
        <v>5.8823529411764705E-2</v>
      </c>
      <c r="H22" s="27">
        <f t="shared" si="6"/>
        <v>2.7647058823529411</v>
      </c>
      <c r="I22" s="27">
        <f t="shared" si="6"/>
        <v>0.5</v>
      </c>
      <c r="J22" s="25">
        <f t="shared" si="6"/>
        <v>3.5</v>
      </c>
      <c r="K22" s="25">
        <f t="shared" si="6"/>
        <v>43.794117647058826</v>
      </c>
      <c r="L22" s="48"/>
      <c r="M22" s="30">
        <f t="shared" si="0"/>
        <v>4.5588235294117645</v>
      </c>
      <c r="N22" s="31">
        <f t="shared" si="2"/>
        <v>39.235294117647058</v>
      </c>
      <c r="O22" s="59">
        <f t="shared" ref="O22:O37" si="7">SUM(M22/K22)</f>
        <v>0.1040967092008059</v>
      </c>
      <c r="P22" s="59">
        <f t="shared" ref="P22:P37" si="8">SUM(N22/K22)</f>
        <v>0.89590329079919406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si="6"/>
        <v>4.2941176470588234</v>
      </c>
      <c r="E23" s="27">
        <f t="shared" si="6"/>
        <v>1.1470588235294117</v>
      </c>
      <c r="F23" s="25">
        <f t="shared" si="6"/>
        <v>31.852941176470587</v>
      </c>
      <c r="G23" s="25">
        <f t="shared" si="6"/>
        <v>5.8823529411764705E-2</v>
      </c>
      <c r="H23" s="27">
        <f t="shared" si="6"/>
        <v>0.73529411764705888</v>
      </c>
      <c r="I23" s="27">
        <f t="shared" si="6"/>
        <v>0.82352941176470584</v>
      </c>
      <c r="J23" s="25">
        <f t="shared" si="6"/>
        <v>4.4411764705882355</v>
      </c>
      <c r="K23" s="25">
        <f t="shared" si="6"/>
        <v>43.352941176470587</v>
      </c>
      <c r="L23" s="48"/>
      <c r="M23" s="30">
        <f t="shared" si="0"/>
        <v>2.7058823529411766</v>
      </c>
      <c r="N23" s="31">
        <f t="shared" si="2"/>
        <v>40.64705882352942</v>
      </c>
      <c r="O23" s="59">
        <f t="shared" si="7"/>
        <v>6.241519674355496E-2</v>
      </c>
      <c r="P23" s="59">
        <f t="shared" si="8"/>
        <v>0.93758480325644522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si="6"/>
        <v>5.2352941176470589</v>
      </c>
      <c r="E24" s="27">
        <f t="shared" si="6"/>
        <v>2.1764705882352939</v>
      </c>
      <c r="F24" s="25">
        <f t="shared" si="6"/>
        <v>31.647058823529413</v>
      </c>
      <c r="G24" s="25">
        <f t="shared" si="6"/>
        <v>8.8235294117647065E-2</v>
      </c>
      <c r="H24" s="27">
        <f t="shared" si="6"/>
        <v>1.588235294117647</v>
      </c>
      <c r="I24" s="27">
        <f t="shared" si="6"/>
        <v>1.1470588235294117</v>
      </c>
      <c r="J24" s="25">
        <f t="shared" si="6"/>
        <v>6.0882352941176467</v>
      </c>
      <c r="K24" s="25">
        <f t="shared" si="6"/>
        <v>48</v>
      </c>
      <c r="L24" s="48"/>
      <c r="M24" s="30">
        <f t="shared" si="0"/>
        <v>4.9117647058823533</v>
      </c>
      <c r="N24" s="31">
        <f t="shared" si="2"/>
        <v>43.058823529411761</v>
      </c>
      <c r="O24" s="59">
        <f t="shared" si="7"/>
        <v>0.10232843137254903</v>
      </c>
      <c r="P24" s="59">
        <f t="shared" si="8"/>
        <v>0.89705882352941169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si="6"/>
        <v>6.5882352941176467</v>
      </c>
      <c r="E25" s="27">
        <f t="shared" si="6"/>
        <v>1.9705882352941178</v>
      </c>
      <c r="F25" s="25">
        <f t="shared" si="6"/>
        <v>31.176470588235293</v>
      </c>
      <c r="G25" s="25">
        <f t="shared" si="6"/>
        <v>2.9411764705882353E-2</v>
      </c>
      <c r="H25" s="27">
        <f t="shared" si="6"/>
        <v>1.7941176470588236</v>
      </c>
      <c r="I25" s="27">
        <f t="shared" si="6"/>
        <v>1.2352941176470589</v>
      </c>
      <c r="J25" s="25">
        <f t="shared" si="6"/>
        <v>7.0882352941176467</v>
      </c>
      <c r="K25" s="25">
        <f t="shared" si="6"/>
        <v>49.882352941176471</v>
      </c>
      <c r="L25" s="48"/>
      <c r="M25" s="30">
        <f t="shared" si="0"/>
        <v>5</v>
      </c>
      <c r="N25" s="31">
        <f t="shared" si="2"/>
        <v>44.882352941176471</v>
      </c>
      <c r="O25" s="59">
        <f t="shared" si="7"/>
        <v>0.10023584905660378</v>
      </c>
      <c r="P25" s="59">
        <f t="shared" si="8"/>
        <v>0.89976415094339623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si="6"/>
        <v>4.7352941176470589</v>
      </c>
      <c r="E26" s="27">
        <f t="shared" si="6"/>
        <v>1.3235294117647058</v>
      </c>
      <c r="F26" s="25">
        <f t="shared" si="6"/>
        <v>27.735294117647058</v>
      </c>
      <c r="G26" s="25">
        <f t="shared" si="6"/>
        <v>0.11764705882352941</v>
      </c>
      <c r="H26" s="27">
        <f t="shared" si="6"/>
        <v>1.588235294117647</v>
      </c>
      <c r="I26" s="27">
        <f t="shared" si="6"/>
        <v>1.2352941176470589</v>
      </c>
      <c r="J26" s="25">
        <f t="shared" si="6"/>
        <v>5.3235294117647056</v>
      </c>
      <c r="K26" s="25">
        <f t="shared" si="6"/>
        <v>42.058823529411768</v>
      </c>
      <c r="L26" s="48"/>
      <c r="M26" s="30">
        <f t="shared" si="0"/>
        <v>4.1470588235294112</v>
      </c>
      <c r="N26" s="31">
        <f t="shared" si="2"/>
        <v>37.911764705882348</v>
      </c>
      <c r="O26" s="59">
        <f t="shared" si="7"/>
        <v>9.8601398601398577E-2</v>
      </c>
      <c r="P26" s="59">
        <f t="shared" si="8"/>
        <v>0.90139860139860117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si="6"/>
        <v>4.3235294117647056</v>
      </c>
      <c r="E27" s="27">
        <f t="shared" si="6"/>
        <v>1.8529411764705883</v>
      </c>
      <c r="F27" s="25">
        <f t="shared" si="6"/>
        <v>32.088235294117645</v>
      </c>
      <c r="G27" s="25">
        <f t="shared" si="6"/>
        <v>0.29411764705882354</v>
      </c>
      <c r="H27" s="27">
        <f t="shared" si="6"/>
        <v>2.0588235294117645</v>
      </c>
      <c r="I27" s="27">
        <f t="shared" si="6"/>
        <v>1.3823529411764706</v>
      </c>
      <c r="J27" s="25">
        <f t="shared" si="6"/>
        <v>5.4117647058823533</v>
      </c>
      <c r="K27" s="25">
        <f t="shared" si="6"/>
        <v>47.411764705882355</v>
      </c>
      <c r="L27" s="48"/>
      <c r="M27" s="30">
        <f t="shared" si="0"/>
        <v>5.2941176470588234</v>
      </c>
      <c r="N27" s="31">
        <f t="shared" si="2"/>
        <v>42.117647058823529</v>
      </c>
      <c r="O27" s="59">
        <f t="shared" si="7"/>
        <v>0.11166253101736971</v>
      </c>
      <c r="P27" s="59">
        <f t="shared" si="8"/>
        <v>0.88833746898263022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si="6"/>
        <v>7.7352941176470589</v>
      </c>
      <c r="E28" s="27">
        <f t="shared" si="6"/>
        <v>2.7647058823529411</v>
      </c>
      <c r="F28" s="25">
        <f t="shared" si="6"/>
        <v>45.882352941176471</v>
      </c>
      <c r="G28" s="25">
        <f t="shared" si="6"/>
        <v>0.11764705882352941</v>
      </c>
      <c r="H28" s="27">
        <f t="shared" si="6"/>
        <v>3.1764705882352939</v>
      </c>
      <c r="I28" s="27">
        <f t="shared" si="6"/>
        <v>2.6176470588235294</v>
      </c>
      <c r="J28" s="25">
        <f t="shared" si="6"/>
        <v>8.735294117647058</v>
      </c>
      <c r="K28" s="25">
        <f t="shared" si="6"/>
        <v>71.029411764705884</v>
      </c>
      <c r="L28" s="48"/>
      <c r="M28" s="30">
        <f t="shared" si="0"/>
        <v>8.5588235294117645</v>
      </c>
      <c r="N28" s="31">
        <f t="shared" si="2"/>
        <v>62.470588235294116</v>
      </c>
      <c r="O28" s="59">
        <f t="shared" si="7"/>
        <v>0.12049689440993788</v>
      </c>
      <c r="P28" s="59">
        <f t="shared" si="8"/>
        <v>0.87950310559006206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si="6"/>
        <v>19.911764705882351</v>
      </c>
      <c r="E29" s="27">
        <f t="shared" si="6"/>
        <v>5.7647058823529411</v>
      </c>
      <c r="F29" s="25">
        <f t="shared" si="6"/>
        <v>67.411764705882348</v>
      </c>
      <c r="G29" s="25">
        <f t="shared" si="6"/>
        <v>0.26470588235294118</v>
      </c>
      <c r="H29" s="27">
        <f t="shared" si="6"/>
        <v>10.294117647058824</v>
      </c>
      <c r="I29" s="27">
        <f t="shared" si="6"/>
        <v>5.3235294117647056</v>
      </c>
      <c r="J29" s="25">
        <f t="shared" si="6"/>
        <v>15.735294117647058</v>
      </c>
      <c r="K29" s="25">
        <f t="shared" si="6"/>
        <v>124.70588235294117</v>
      </c>
      <c r="L29" s="48"/>
      <c r="M29" s="30">
        <f t="shared" si="0"/>
        <v>21.382352941176471</v>
      </c>
      <c r="N29" s="31">
        <f t="shared" si="2"/>
        <v>103.3235294117647</v>
      </c>
      <c r="O29" s="59">
        <f t="shared" si="7"/>
        <v>0.1714622641509434</v>
      </c>
      <c r="P29" s="59">
        <f t="shared" si="8"/>
        <v>0.82853773584905654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si="6"/>
        <v>20.382352941176471</v>
      </c>
      <c r="E30" s="27">
        <f t="shared" si="6"/>
        <v>8.1764705882352935</v>
      </c>
      <c r="F30" s="25">
        <f t="shared" si="6"/>
        <v>61</v>
      </c>
      <c r="G30" s="25">
        <f t="shared" si="6"/>
        <v>0.58823529411764708</v>
      </c>
      <c r="H30" s="27">
        <f t="shared" si="6"/>
        <v>10.323529411764707</v>
      </c>
      <c r="I30" s="27">
        <f t="shared" si="6"/>
        <v>6.0294117647058822</v>
      </c>
      <c r="J30" s="25">
        <f t="shared" si="6"/>
        <v>15.529411764705882</v>
      </c>
      <c r="K30" s="25">
        <f t="shared" si="6"/>
        <v>122.02941176470588</v>
      </c>
      <c r="L30" s="48"/>
      <c r="M30" s="30">
        <f t="shared" si="0"/>
        <v>24.529411764705884</v>
      </c>
      <c r="N30" s="31">
        <f t="shared" si="2"/>
        <v>97.5</v>
      </c>
      <c r="O30" s="59">
        <f t="shared" si="7"/>
        <v>0.20101229211858279</v>
      </c>
      <c r="P30" s="59">
        <f t="shared" si="8"/>
        <v>0.79898770788141715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si="6"/>
        <v>17.117647058823529</v>
      </c>
      <c r="E31" s="27">
        <f t="shared" si="6"/>
        <v>7.2647058823529411</v>
      </c>
      <c r="F31" s="25">
        <f t="shared" si="6"/>
        <v>42.617647058823529</v>
      </c>
      <c r="G31" s="25">
        <f t="shared" si="6"/>
        <v>0.29411764705882354</v>
      </c>
      <c r="H31" s="27">
        <f t="shared" si="6"/>
        <v>8.4117647058823533</v>
      </c>
      <c r="I31" s="27">
        <f t="shared" si="6"/>
        <v>6</v>
      </c>
      <c r="J31" s="25">
        <f t="shared" si="6"/>
        <v>11.558823529411764</v>
      </c>
      <c r="K31" s="25">
        <f t="shared" si="6"/>
        <v>93.264705882352942</v>
      </c>
      <c r="L31" s="48"/>
      <c r="M31" s="30">
        <f t="shared" si="0"/>
        <v>21.676470588235293</v>
      </c>
      <c r="N31" s="31">
        <f t="shared" si="2"/>
        <v>71.588235294117652</v>
      </c>
      <c r="O31" s="59">
        <f t="shared" si="7"/>
        <v>0.2324187953327026</v>
      </c>
      <c r="P31" s="59">
        <f t="shared" si="8"/>
        <v>0.7675812046672974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si="6"/>
        <v>14.088235294117647</v>
      </c>
      <c r="E32" s="27">
        <f t="shared" si="6"/>
        <v>5.617647058823529</v>
      </c>
      <c r="F32" s="25">
        <f t="shared" si="6"/>
        <v>34.764705882352942</v>
      </c>
      <c r="G32" s="25">
        <f t="shared" si="6"/>
        <v>5.8823529411764705E-2</v>
      </c>
      <c r="H32" s="27">
        <f t="shared" si="6"/>
        <v>5.0882352941176467</v>
      </c>
      <c r="I32" s="27">
        <f t="shared" si="6"/>
        <v>6.2647058823529411</v>
      </c>
      <c r="J32" s="25">
        <f t="shared" si="6"/>
        <v>9.4117647058823533</v>
      </c>
      <c r="K32" s="25">
        <f t="shared" si="6"/>
        <v>75.294117647058826</v>
      </c>
      <c r="L32" s="48"/>
      <c r="M32" s="30">
        <f t="shared" si="0"/>
        <v>16.970588235294116</v>
      </c>
      <c r="N32" s="31">
        <f t="shared" si="2"/>
        <v>58.32352941176471</v>
      </c>
      <c r="O32" s="59">
        <f t="shared" si="7"/>
        <v>0.22539062499999998</v>
      </c>
      <c r="P32" s="59">
        <f t="shared" si="8"/>
        <v>0.77460937500000004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si="6"/>
        <v>11.764705882352942</v>
      </c>
      <c r="E33" s="27">
        <f t="shared" si="6"/>
        <v>5.7058823529411766</v>
      </c>
      <c r="F33" s="25">
        <f t="shared" si="6"/>
        <v>26.323529411764707</v>
      </c>
      <c r="G33" s="25">
        <f t="shared" si="6"/>
        <v>0.11764705882352941</v>
      </c>
      <c r="H33" s="27">
        <f t="shared" si="6"/>
        <v>1.7941176470588236</v>
      </c>
      <c r="I33" s="27">
        <f t="shared" si="6"/>
        <v>5.5588235294117645</v>
      </c>
      <c r="J33" s="25">
        <f t="shared" si="6"/>
        <v>7.9117647058823533</v>
      </c>
      <c r="K33" s="25">
        <f t="shared" si="6"/>
        <v>59.176470588235297</v>
      </c>
      <c r="L33" s="48"/>
      <c r="M33" s="30">
        <f t="shared" si="0"/>
        <v>13.058823529411764</v>
      </c>
      <c r="N33" s="31">
        <f t="shared" si="2"/>
        <v>46.117647058823536</v>
      </c>
      <c r="O33" s="59">
        <f t="shared" si="7"/>
        <v>0.22067594433399601</v>
      </c>
      <c r="P33" s="59">
        <f t="shared" si="8"/>
        <v>0.77932405566600405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si="6"/>
        <v>7.2352941176470589</v>
      </c>
      <c r="E34" s="27">
        <f t="shared" si="6"/>
        <v>3.3235294117647061</v>
      </c>
      <c r="F34" s="25">
        <f t="shared" si="6"/>
        <v>15.382352941176471</v>
      </c>
      <c r="G34" s="25">
        <f t="shared" si="6"/>
        <v>0</v>
      </c>
      <c r="H34" s="27">
        <f t="shared" si="6"/>
        <v>1</v>
      </c>
      <c r="I34" s="27">
        <f t="shared" si="6"/>
        <v>3.3235294117647061</v>
      </c>
      <c r="J34" s="25">
        <f t="shared" si="6"/>
        <v>4.382352941176471</v>
      </c>
      <c r="K34" s="25">
        <f t="shared" si="6"/>
        <v>34.647058823529413</v>
      </c>
      <c r="L34" s="48"/>
      <c r="M34" s="30">
        <f t="shared" si="0"/>
        <v>7.647058823529413</v>
      </c>
      <c r="N34" s="31">
        <f t="shared" si="2"/>
        <v>27</v>
      </c>
      <c r="O34" s="59">
        <f t="shared" si="7"/>
        <v>0.22071307300509341</v>
      </c>
      <c r="P34" s="59">
        <f t="shared" si="8"/>
        <v>0.77928692699490665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si="6"/>
        <v>2.0588235294117645</v>
      </c>
      <c r="E35" s="27">
        <f t="shared" si="6"/>
        <v>1.3823529411764706</v>
      </c>
      <c r="F35" s="25">
        <f t="shared" si="6"/>
        <v>7.3529411764705879</v>
      </c>
      <c r="G35" s="25">
        <f t="shared" si="6"/>
        <v>0</v>
      </c>
      <c r="H35" s="27">
        <f t="shared" si="6"/>
        <v>0.55882352941176472</v>
      </c>
      <c r="I35" s="27">
        <f t="shared" si="6"/>
        <v>1.088235294117647</v>
      </c>
      <c r="J35" s="25">
        <f t="shared" si="6"/>
        <v>1.5294117647058822</v>
      </c>
      <c r="K35" s="25">
        <f t="shared" si="6"/>
        <v>13.970588235294118</v>
      </c>
      <c r="L35" s="48"/>
      <c r="M35" s="30">
        <f t="shared" si="0"/>
        <v>3.0294117647058822</v>
      </c>
      <c r="N35" s="31">
        <f t="shared" si="2"/>
        <v>10.941176470588234</v>
      </c>
      <c r="O35" s="59">
        <f t="shared" si="7"/>
        <v>0.21684210526315789</v>
      </c>
      <c r="P35" s="59">
        <f t="shared" si="8"/>
        <v>0.78315789473684194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si="6"/>
        <v>0.41176470588235292</v>
      </c>
      <c r="E36" s="27">
        <f t="shared" si="6"/>
        <v>0</v>
      </c>
      <c r="F36" s="25">
        <f t="shared" si="6"/>
        <v>1.411764705882353</v>
      </c>
      <c r="G36" s="25">
        <f t="shared" si="6"/>
        <v>0</v>
      </c>
      <c r="H36" s="27">
        <f t="shared" si="6"/>
        <v>0.91176470588235292</v>
      </c>
      <c r="I36" s="27">
        <f t="shared" si="6"/>
        <v>0</v>
      </c>
      <c r="J36" s="25">
        <f t="shared" si="6"/>
        <v>0.26470588235294118</v>
      </c>
      <c r="K36" s="25">
        <f t="shared" si="6"/>
        <v>3</v>
      </c>
      <c r="L36" s="48"/>
      <c r="M36" s="30">
        <f t="shared" si="0"/>
        <v>0.91176470588235292</v>
      </c>
      <c r="N36" s="31">
        <f t="shared" si="2"/>
        <v>2.0882352941176472</v>
      </c>
      <c r="O36" s="59">
        <f t="shared" si="7"/>
        <v>0.30392156862745096</v>
      </c>
      <c r="P36" s="59">
        <f t="shared" si="8"/>
        <v>0.6960784313725491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si="6"/>
        <v>130.14705882352942</v>
      </c>
      <c r="E37" s="28">
        <f t="shared" si="6"/>
        <v>49.764705882352942</v>
      </c>
      <c r="F37" s="26">
        <f t="shared" si="6"/>
        <v>488.23529411764707</v>
      </c>
      <c r="G37" s="26">
        <f t="shared" si="6"/>
        <v>2.0882352941176472</v>
      </c>
      <c r="H37" s="28">
        <f t="shared" si="6"/>
        <v>52.088235294117645</v>
      </c>
      <c r="I37" s="28">
        <f t="shared" si="6"/>
        <v>42.529411764705884</v>
      </c>
      <c r="J37" s="26">
        <f t="shared" si="6"/>
        <v>106.97058823529412</v>
      </c>
      <c r="K37" s="26">
        <f t="shared" si="6"/>
        <v>871.85294117647061</v>
      </c>
      <c r="L37" s="48"/>
      <c r="M37" s="28">
        <f>SUM(M21:M36)</f>
        <v>144.38235294117646</v>
      </c>
      <c r="N37" s="26">
        <f t="shared" si="2"/>
        <v>727.44117647058829</v>
      </c>
      <c r="O37" s="59">
        <f t="shared" si="7"/>
        <v>0.16560402118544007</v>
      </c>
      <c r="P37" s="59">
        <f t="shared" si="8"/>
        <v>0.83436224403737813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31">
        <f>SUM(D160)/35</f>
        <v>5.7142857142857141E-2</v>
      </c>
      <c r="E38" s="30">
        <f t="shared" ref="E38:K38" si="9">SUM(E160)/35</f>
        <v>0</v>
      </c>
      <c r="F38" s="45">
        <f t="shared" si="9"/>
        <v>0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</v>
      </c>
      <c r="K38" s="47">
        <f t="shared" si="9"/>
        <v>5.7142857142857141E-2</v>
      </c>
      <c r="L38" s="48"/>
      <c r="M38" s="30">
        <f t="shared" ref="M38:M53" si="10">SUM(E38+H38+I38)</f>
        <v>0</v>
      </c>
      <c r="N38" s="31">
        <f t="shared" si="2"/>
        <v>5.7142857142857141E-2</v>
      </c>
      <c r="O38" s="55">
        <v>0</v>
      </c>
      <c r="P38" s="55">
        <v>0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45">
        <f t="shared" ref="D39:K54" si="11">SUM(D161)/35</f>
        <v>4.4000000000000004</v>
      </c>
      <c r="E39" s="30">
        <f t="shared" si="11"/>
        <v>1.0857142857142856</v>
      </c>
      <c r="F39" s="45">
        <f t="shared" si="11"/>
        <v>37.74285714285714</v>
      </c>
      <c r="G39" s="45">
        <f t="shared" si="11"/>
        <v>2.8571428571428571E-2</v>
      </c>
      <c r="H39" s="46">
        <f t="shared" si="11"/>
        <v>1.1142857142857143</v>
      </c>
      <c r="I39" s="30">
        <f t="shared" si="11"/>
        <v>0.45714285714285713</v>
      </c>
      <c r="J39" s="45">
        <f t="shared" si="11"/>
        <v>4.9428571428571431</v>
      </c>
      <c r="K39" s="47">
        <f t="shared" si="11"/>
        <v>49.771428571428572</v>
      </c>
      <c r="L39" s="48"/>
      <c r="M39" s="30">
        <f t="shared" si="10"/>
        <v>2.6571428571428575</v>
      </c>
      <c r="N39" s="31">
        <f t="shared" si="2"/>
        <v>47.114285714285714</v>
      </c>
      <c r="O39" s="55">
        <f t="shared" ref="O39:O54" si="12">SUM(M39/K39)</f>
        <v>5.3386911595866823E-2</v>
      </c>
      <c r="P39" s="55">
        <f t="shared" ref="P39:P54" si="13">SUM(N39/K39)</f>
        <v>0.94661308840413316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45">
        <f t="shared" si="11"/>
        <v>4.7428571428571429</v>
      </c>
      <c r="E40" s="46">
        <f t="shared" si="11"/>
        <v>1.0285714285714285</v>
      </c>
      <c r="F40" s="45">
        <f t="shared" si="11"/>
        <v>29.828571428571429</v>
      </c>
      <c r="G40" s="45">
        <f t="shared" si="11"/>
        <v>8.5714285714285715E-2</v>
      </c>
      <c r="H40" s="46">
        <f t="shared" si="11"/>
        <v>1.3714285714285714</v>
      </c>
      <c r="I40" s="46">
        <f t="shared" si="11"/>
        <v>0.65714285714285714</v>
      </c>
      <c r="J40" s="45">
        <f t="shared" si="11"/>
        <v>5.4857142857142858</v>
      </c>
      <c r="K40" s="47">
        <f t="shared" si="11"/>
        <v>43.2</v>
      </c>
      <c r="L40" s="48"/>
      <c r="M40" s="30">
        <f t="shared" si="10"/>
        <v>3.0571428571428569</v>
      </c>
      <c r="N40" s="31">
        <f t="shared" si="2"/>
        <v>40.142857142857146</v>
      </c>
      <c r="O40" s="55">
        <f t="shared" si="12"/>
        <v>7.0767195767195756E-2</v>
      </c>
      <c r="P40" s="55">
        <f t="shared" si="13"/>
        <v>0.92923280423280419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45">
        <f t="shared" si="11"/>
        <v>6.8285714285714283</v>
      </c>
      <c r="E41" s="46">
        <f t="shared" si="11"/>
        <v>1.5142857142857142</v>
      </c>
      <c r="F41" s="45">
        <f t="shared" si="11"/>
        <v>35.057142857142857</v>
      </c>
      <c r="G41" s="45">
        <f t="shared" si="11"/>
        <v>5.7142857142857141E-2</v>
      </c>
      <c r="H41" s="46">
        <f t="shared" si="11"/>
        <v>6.1142857142857139</v>
      </c>
      <c r="I41" s="46">
        <f t="shared" si="11"/>
        <v>1.0285714285714285</v>
      </c>
      <c r="J41" s="45">
        <f t="shared" si="11"/>
        <v>8.3428571428571434</v>
      </c>
      <c r="K41" s="47">
        <f t="shared" si="11"/>
        <v>58.971428571428568</v>
      </c>
      <c r="L41" s="48"/>
      <c r="M41" s="30">
        <f t="shared" si="10"/>
        <v>8.6571428571428566</v>
      </c>
      <c r="N41" s="31">
        <f t="shared" si="2"/>
        <v>50.285714285714285</v>
      </c>
      <c r="O41" s="55">
        <f t="shared" si="12"/>
        <v>0.14680232558139536</v>
      </c>
      <c r="P41" s="55">
        <f t="shared" si="13"/>
        <v>0.85271317829457371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45">
        <f t="shared" si="11"/>
        <v>5.2857142857142856</v>
      </c>
      <c r="E42" s="46">
        <f t="shared" si="11"/>
        <v>1.9428571428571428</v>
      </c>
      <c r="F42" s="45">
        <f t="shared" si="11"/>
        <v>38.4</v>
      </c>
      <c r="G42" s="45">
        <f t="shared" si="11"/>
        <v>8.5714285714285715E-2</v>
      </c>
      <c r="H42" s="46">
        <f t="shared" si="11"/>
        <v>3.6</v>
      </c>
      <c r="I42" s="46">
        <f t="shared" si="11"/>
        <v>0.65714285714285714</v>
      </c>
      <c r="J42" s="45">
        <f t="shared" si="11"/>
        <v>6.1714285714285717</v>
      </c>
      <c r="K42" s="47">
        <f t="shared" si="11"/>
        <v>56.142857142857146</v>
      </c>
      <c r="L42" s="48"/>
      <c r="M42" s="30">
        <f t="shared" si="10"/>
        <v>6.2</v>
      </c>
      <c r="N42" s="31">
        <f t="shared" si="2"/>
        <v>49.942857142857143</v>
      </c>
      <c r="O42" s="55">
        <f t="shared" si="12"/>
        <v>0.11043256997455471</v>
      </c>
      <c r="P42" s="55">
        <f t="shared" si="13"/>
        <v>0.88956743002544525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45">
        <f t="shared" si="11"/>
        <v>5.6571428571428575</v>
      </c>
      <c r="E43" s="46">
        <f t="shared" si="11"/>
        <v>1.6857142857142857</v>
      </c>
      <c r="F43" s="45">
        <f t="shared" si="11"/>
        <v>37.942857142857143</v>
      </c>
      <c r="G43" s="45">
        <f t="shared" si="11"/>
        <v>0.11428571428571428</v>
      </c>
      <c r="H43" s="46">
        <f t="shared" si="11"/>
        <v>1.3142857142857143</v>
      </c>
      <c r="I43" s="46">
        <f t="shared" si="11"/>
        <v>1.4571428571428571</v>
      </c>
      <c r="J43" s="45">
        <f t="shared" si="11"/>
        <v>5.0571428571428569</v>
      </c>
      <c r="K43" s="47">
        <f t="shared" si="11"/>
        <v>53.228571428571428</v>
      </c>
      <c r="L43" s="48"/>
      <c r="M43" s="30">
        <f t="shared" si="10"/>
        <v>4.4571428571428573</v>
      </c>
      <c r="N43" s="31">
        <f t="shared" si="2"/>
        <v>48.771428571428572</v>
      </c>
      <c r="O43" s="55">
        <f t="shared" si="12"/>
        <v>8.3735909822866356E-2</v>
      </c>
      <c r="P43" s="55">
        <f t="shared" si="13"/>
        <v>0.91626409017713373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45">
        <f t="shared" si="11"/>
        <v>5.6</v>
      </c>
      <c r="E44" s="46">
        <f t="shared" si="11"/>
        <v>1.3714285714285714</v>
      </c>
      <c r="F44" s="45">
        <f t="shared" si="11"/>
        <v>38.285714285714285</v>
      </c>
      <c r="G44" s="45">
        <f t="shared" si="11"/>
        <v>0.22857142857142856</v>
      </c>
      <c r="H44" s="46">
        <f t="shared" si="11"/>
        <v>1.8</v>
      </c>
      <c r="I44" s="46">
        <f t="shared" si="11"/>
        <v>1.5142857142857142</v>
      </c>
      <c r="J44" s="45">
        <f t="shared" si="11"/>
        <v>5.2857142857142856</v>
      </c>
      <c r="K44" s="47">
        <f t="shared" si="11"/>
        <v>54.085714285714289</v>
      </c>
      <c r="L44" s="48"/>
      <c r="M44" s="30">
        <f t="shared" si="10"/>
        <v>4.6857142857142859</v>
      </c>
      <c r="N44" s="31">
        <f t="shared" si="2"/>
        <v>49.4</v>
      </c>
      <c r="O44" s="55">
        <f t="shared" si="12"/>
        <v>8.6634970945589015E-2</v>
      </c>
      <c r="P44" s="55">
        <f t="shared" si="13"/>
        <v>0.91336502905441086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45">
        <f t="shared" si="11"/>
        <v>8.7142857142857135</v>
      </c>
      <c r="E45" s="46">
        <f t="shared" si="11"/>
        <v>2.8</v>
      </c>
      <c r="F45" s="45">
        <f t="shared" si="11"/>
        <v>56.314285714285717</v>
      </c>
      <c r="G45" s="45">
        <f t="shared" si="11"/>
        <v>0.17142857142857143</v>
      </c>
      <c r="H45" s="46">
        <f t="shared" si="11"/>
        <v>3.8</v>
      </c>
      <c r="I45" s="46">
        <f t="shared" si="11"/>
        <v>2.2571428571428571</v>
      </c>
      <c r="J45" s="45">
        <f t="shared" si="11"/>
        <v>8.8571428571428577</v>
      </c>
      <c r="K45" s="47">
        <f t="shared" si="11"/>
        <v>82.914285714285711</v>
      </c>
      <c r="L45" s="48"/>
      <c r="M45" s="30">
        <f t="shared" si="10"/>
        <v>8.8571428571428577</v>
      </c>
      <c r="N45" s="31">
        <f t="shared" si="2"/>
        <v>74.057142857142864</v>
      </c>
      <c r="O45" s="55">
        <f t="shared" si="12"/>
        <v>0.10682288077188147</v>
      </c>
      <c r="P45" s="55">
        <f t="shared" si="13"/>
        <v>0.89317711922811871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45">
        <f t="shared" si="11"/>
        <v>15.485714285714286</v>
      </c>
      <c r="E46" s="46">
        <f t="shared" si="11"/>
        <v>5.3142857142857141</v>
      </c>
      <c r="F46" s="45">
        <f t="shared" si="11"/>
        <v>69.657142857142858</v>
      </c>
      <c r="G46" s="45">
        <f t="shared" si="11"/>
        <v>0.34285714285714286</v>
      </c>
      <c r="H46" s="46">
        <f t="shared" si="11"/>
        <v>11.485714285714286</v>
      </c>
      <c r="I46" s="46">
        <f t="shared" si="11"/>
        <v>4.0857142857142854</v>
      </c>
      <c r="J46" s="45">
        <f t="shared" si="11"/>
        <v>14.714285714285714</v>
      </c>
      <c r="K46" s="47">
        <f t="shared" si="11"/>
        <v>121.08571428571429</v>
      </c>
      <c r="L46" s="48"/>
      <c r="M46" s="30">
        <f t="shared" si="10"/>
        <v>20.885714285714286</v>
      </c>
      <c r="N46" s="31">
        <f t="shared" si="2"/>
        <v>100.19999999999999</v>
      </c>
      <c r="O46" s="55">
        <f t="shared" si="12"/>
        <v>0.1724870221802737</v>
      </c>
      <c r="P46" s="55">
        <f t="shared" si="13"/>
        <v>0.82751297781972621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45">
        <f t="shared" si="11"/>
        <v>22.942857142857143</v>
      </c>
      <c r="E47" s="46">
        <f t="shared" si="11"/>
        <v>6.9142857142857146</v>
      </c>
      <c r="F47" s="45">
        <f t="shared" si="11"/>
        <v>58.8</v>
      </c>
      <c r="G47" s="45">
        <f t="shared" si="11"/>
        <v>0.34285714285714286</v>
      </c>
      <c r="H47" s="46">
        <f t="shared" si="11"/>
        <v>16.142857142857142</v>
      </c>
      <c r="I47" s="46">
        <f t="shared" si="11"/>
        <v>6.3428571428571425</v>
      </c>
      <c r="J47" s="45">
        <f t="shared" si="11"/>
        <v>14.057142857142857</v>
      </c>
      <c r="K47" s="47">
        <f t="shared" si="11"/>
        <v>125.54285714285714</v>
      </c>
      <c r="L47" s="48"/>
      <c r="M47" s="30">
        <f t="shared" si="10"/>
        <v>29.4</v>
      </c>
      <c r="N47" s="31">
        <f t="shared" si="2"/>
        <v>96.142857142857139</v>
      </c>
      <c r="O47" s="55">
        <f t="shared" si="12"/>
        <v>0.23418297678652708</v>
      </c>
      <c r="P47" s="55">
        <f t="shared" si="13"/>
        <v>0.76581702321347289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45">
        <f t="shared" si="11"/>
        <v>17.142857142857142</v>
      </c>
      <c r="E48" s="46">
        <f t="shared" si="11"/>
        <v>7.4</v>
      </c>
      <c r="F48" s="45">
        <f t="shared" si="11"/>
        <v>46.285714285714285</v>
      </c>
      <c r="G48" s="45">
        <f t="shared" si="11"/>
        <v>0.37142857142857144</v>
      </c>
      <c r="H48" s="46">
        <f t="shared" si="11"/>
        <v>16.857142857142858</v>
      </c>
      <c r="I48" s="46">
        <f t="shared" si="11"/>
        <v>6.6857142857142859</v>
      </c>
      <c r="J48" s="45">
        <f t="shared" si="11"/>
        <v>12.514285714285714</v>
      </c>
      <c r="K48" s="47">
        <f t="shared" si="11"/>
        <v>107.25714285714285</v>
      </c>
      <c r="L48" s="48"/>
      <c r="M48" s="30">
        <f t="shared" si="10"/>
        <v>30.942857142857147</v>
      </c>
      <c r="N48" s="31">
        <f t="shared" si="2"/>
        <v>76.314285714285717</v>
      </c>
      <c r="O48" s="55">
        <f t="shared" si="12"/>
        <v>0.28849227490676616</v>
      </c>
      <c r="P48" s="55">
        <f t="shared" si="13"/>
        <v>0.7115077250932339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45">
        <f t="shared" si="11"/>
        <v>14.057142857142857</v>
      </c>
      <c r="E49" s="46">
        <f t="shared" si="11"/>
        <v>6.0285714285714285</v>
      </c>
      <c r="F49" s="45">
        <f t="shared" si="11"/>
        <v>39.971428571428568</v>
      </c>
      <c r="G49" s="45">
        <f t="shared" si="11"/>
        <v>0.22857142857142856</v>
      </c>
      <c r="H49" s="46">
        <f t="shared" si="11"/>
        <v>9.2285714285714278</v>
      </c>
      <c r="I49" s="46">
        <f t="shared" si="11"/>
        <v>5.371428571428571</v>
      </c>
      <c r="J49" s="45">
        <f t="shared" si="11"/>
        <v>9.8857142857142861</v>
      </c>
      <c r="K49" s="47">
        <f t="shared" si="11"/>
        <v>84.771428571428572</v>
      </c>
      <c r="L49" s="48"/>
      <c r="M49" s="30">
        <f t="shared" si="10"/>
        <v>20.628571428571426</v>
      </c>
      <c r="N49" s="31">
        <f t="shared" si="2"/>
        <v>64.142857142857139</v>
      </c>
      <c r="O49" s="55">
        <f t="shared" si="12"/>
        <v>0.24334344455679136</v>
      </c>
      <c r="P49" s="55">
        <f t="shared" si="13"/>
        <v>0.75665655544320853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45">
        <f t="shared" si="11"/>
        <v>10.542857142857143</v>
      </c>
      <c r="E50" s="46">
        <f t="shared" si="11"/>
        <v>4.8857142857142861</v>
      </c>
      <c r="F50" s="45">
        <f t="shared" si="11"/>
        <v>27.714285714285715</v>
      </c>
      <c r="G50" s="45">
        <f t="shared" si="11"/>
        <v>2.8571428571428571E-2</v>
      </c>
      <c r="H50" s="46">
        <f t="shared" si="11"/>
        <v>2.7142857142857144</v>
      </c>
      <c r="I50" s="46">
        <f t="shared" si="11"/>
        <v>4.9142857142857146</v>
      </c>
      <c r="J50" s="45">
        <f t="shared" si="11"/>
        <v>7.7142857142857144</v>
      </c>
      <c r="K50" s="47">
        <f t="shared" si="11"/>
        <v>58.514285714285712</v>
      </c>
      <c r="L50" s="48"/>
      <c r="M50" s="30">
        <f t="shared" si="10"/>
        <v>12.514285714285716</v>
      </c>
      <c r="N50" s="31">
        <f t="shared" si="2"/>
        <v>46.000000000000007</v>
      </c>
      <c r="O50" s="55">
        <f t="shared" si="12"/>
        <v>0.21386718750000003</v>
      </c>
      <c r="P50" s="55">
        <f t="shared" si="13"/>
        <v>0.78613281250000011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45">
        <f t="shared" si="11"/>
        <v>6.3428571428571425</v>
      </c>
      <c r="E51" s="46">
        <f t="shared" si="11"/>
        <v>3.5714285714285716</v>
      </c>
      <c r="F51" s="45">
        <f t="shared" si="11"/>
        <v>14.085714285714285</v>
      </c>
      <c r="G51" s="45">
        <f t="shared" si="11"/>
        <v>2.8571428571428571E-2</v>
      </c>
      <c r="H51" s="46">
        <f t="shared" si="11"/>
        <v>1.8571428571428572</v>
      </c>
      <c r="I51" s="46">
        <f t="shared" si="11"/>
        <v>3.9714285714285715</v>
      </c>
      <c r="J51" s="45">
        <f t="shared" si="11"/>
        <v>5.2285714285714286</v>
      </c>
      <c r="K51" s="47">
        <f t="shared" si="11"/>
        <v>35.085714285714289</v>
      </c>
      <c r="L51" s="48"/>
      <c r="M51" s="30">
        <f t="shared" si="10"/>
        <v>9.4</v>
      </c>
      <c r="N51" s="31">
        <f t="shared" si="2"/>
        <v>25.685714285714283</v>
      </c>
      <c r="O51" s="55">
        <f t="shared" si="12"/>
        <v>0.26791530944625408</v>
      </c>
      <c r="P51" s="55">
        <f t="shared" si="13"/>
        <v>0.73208469055374581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45">
        <f t="shared" si="11"/>
        <v>2.4857142857142858</v>
      </c>
      <c r="E52" s="46">
        <f t="shared" si="11"/>
        <v>1.2857142857142858</v>
      </c>
      <c r="F52" s="45">
        <f t="shared" si="11"/>
        <v>6.8857142857142861</v>
      </c>
      <c r="G52" s="45">
        <f t="shared" si="11"/>
        <v>0</v>
      </c>
      <c r="H52" s="46">
        <f t="shared" si="11"/>
        <v>0.34285714285714286</v>
      </c>
      <c r="I52" s="46">
        <f t="shared" si="11"/>
        <v>1.6571428571428573</v>
      </c>
      <c r="J52" s="45">
        <f t="shared" si="11"/>
        <v>1.4285714285714286</v>
      </c>
      <c r="K52" s="47">
        <f t="shared" si="11"/>
        <v>14.085714285714285</v>
      </c>
      <c r="L52" s="48"/>
      <c r="M52" s="30">
        <f t="shared" si="10"/>
        <v>3.2857142857142856</v>
      </c>
      <c r="N52" s="31">
        <f t="shared" si="2"/>
        <v>10.8</v>
      </c>
      <c r="O52" s="55">
        <f t="shared" si="12"/>
        <v>0.23326572008113589</v>
      </c>
      <c r="P52" s="55">
        <f t="shared" si="13"/>
        <v>0.76673427991886411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45">
        <f t="shared" si="11"/>
        <v>0.74285714285714288</v>
      </c>
      <c r="E53" s="46">
        <f t="shared" si="11"/>
        <v>0</v>
      </c>
      <c r="F53" s="45">
        <f t="shared" si="11"/>
        <v>1.7714285714285714</v>
      </c>
      <c r="G53" s="45">
        <f t="shared" si="11"/>
        <v>0</v>
      </c>
      <c r="H53" s="46">
        <f t="shared" si="11"/>
        <v>0.77142857142857146</v>
      </c>
      <c r="I53" s="46">
        <f t="shared" si="11"/>
        <v>0</v>
      </c>
      <c r="J53" s="45">
        <f t="shared" si="11"/>
        <v>0.37142857142857144</v>
      </c>
      <c r="K53" s="47">
        <f t="shared" si="11"/>
        <v>3.657142857142857</v>
      </c>
      <c r="L53" s="48"/>
      <c r="M53" s="30">
        <f t="shared" si="10"/>
        <v>0.77142857142857146</v>
      </c>
      <c r="N53" s="31">
        <f t="shared" si="2"/>
        <v>2.8857142857142857</v>
      </c>
      <c r="O53" s="55">
        <f t="shared" si="12"/>
        <v>0.21093750000000003</v>
      </c>
      <c r="P53" s="55">
        <f t="shared" si="13"/>
        <v>0.7890625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45">
        <f t="shared" si="11"/>
        <v>131.05714285714285</v>
      </c>
      <c r="E54" s="46">
        <f t="shared" si="11"/>
        <v>46.828571428571429</v>
      </c>
      <c r="F54" s="45">
        <f t="shared" si="11"/>
        <v>538.7714285714286</v>
      </c>
      <c r="G54" s="45">
        <f t="shared" si="11"/>
        <v>2.1142857142857143</v>
      </c>
      <c r="H54" s="46">
        <f t="shared" si="11"/>
        <v>78.51428571428572</v>
      </c>
      <c r="I54" s="46">
        <f t="shared" si="11"/>
        <v>41.057142857142857</v>
      </c>
      <c r="J54" s="45">
        <f t="shared" si="11"/>
        <v>110.05714285714286</v>
      </c>
      <c r="K54" s="47">
        <f t="shared" si="11"/>
        <v>948.42857142857144</v>
      </c>
      <c r="L54" s="48"/>
      <c r="M54" s="46">
        <f>SUM(M38:M53)</f>
        <v>166.4</v>
      </c>
      <c r="N54" s="45">
        <f t="shared" si="2"/>
        <v>782</v>
      </c>
      <c r="O54" s="57">
        <f t="shared" si="12"/>
        <v>0.17544810965506855</v>
      </c>
      <c r="P54" s="57">
        <f t="shared" si="13"/>
        <v>0.82452176532610333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5">
        <f t="shared" ref="D55:K70" si="14">SUM(D177)/35</f>
        <v>2.8571428571428571E-2</v>
      </c>
      <c r="E55" s="27">
        <f t="shared" si="14"/>
        <v>0</v>
      </c>
      <c r="F55" s="39">
        <f t="shared" si="14"/>
        <v>5.7142857142857141E-2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2.8571428571428571E-2</v>
      </c>
      <c r="K55" s="39">
        <f t="shared" si="14"/>
        <v>0.11428571428571428</v>
      </c>
      <c r="L55" s="48"/>
      <c r="M55" s="30">
        <f t="shared" ref="M55:M70" si="15">SUM(E55+H55+I55)</f>
        <v>0</v>
      </c>
      <c r="N55" s="31">
        <f t="shared" si="2"/>
        <v>0.11428571428571428</v>
      </c>
      <c r="O55" s="59">
        <f>SUM(M55/K55)</f>
        <v>0</v>
      </c>
      <c r="P55" s="59">
        <v>0</v>
      </c>
      <c r="Q55" s="18">
        <v>0</v>
      </c>
    </row>
    <row r="56" spans="1:17" ht="13.5" thickBot="1" x14ac:dyDescent="0.25">
      <c r="A56" s="229"/>
      <c r="B56" s="235"/>
      <c r="C56" s="22" t="s">
        <v>15</v>
      </c>
      <c r="D56" s="39">
        <f t="shared" si="14"/>
        <v>4.6571428571428575</v>
      </c>
      <c r="E56" s="27">
        <f t="shared" si="14"/>
        <v>1.5142857142857142</v>
      </c>
      <c r="F56" s="39">
        <f t="shared" si="14"/>
        <v>30.171428571428571</v>
      </c>
      <c r="G56" s="39">
        <f t="shared" si="14"/>
        <v>0</v>
      </c>
      <c r="H56" s="49">
        <f t="shared" si="14"/>
        <v>1.0571428571428572</v>
      </c>
      <c r="I56" s="27">
        <f t="shared" si="14"/>
        <v>0.8571428571428571</v>
      </c>
      <c r="J56" s="39">
        <f t="shared" si="14"/>
        <v>4.5714285714285712</v>
      </c>
      <c r="K56" s="39">
        <f t="shared" si="14"/>
        <v>42.828571428571429</v>
      </c>
      <c r="L56" s="48"/>
      <c r="M56" s="30">
        <f t="shared" si="15"/>
        <v>3.4285714285714284</v>
      </c>
      <c r="N56" s="31">
        <f t="shared" si="2"/>
        <v>39.4</v>
      </c>
      <c r="O56" s="59">
        <f t="shared" ref="O56:O71" si="16">SUM(M56/K56)</f>
        <v>8.0053368912608405E-2</v>
      </c>
      <c r="P56" s="59">
        <f t="shared" ref="P56:P71" si="17">SUM(N56/K56)</f>
        <v>0.9199466310873915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39">
        <f t="shared" si="14"/>
        <v>4.0857142857142854</v>
      </c>
      <c r="E57" s="49">
        <f t="shared" si="14"/>
        <v>1.4571428571428571</v>
      </c>
      <c r="F57" s="39">
        <f t="shared" si="14"/>
        <v>29.4</v>
      </c>
      <c r="G57" s="39">
        <f t="shared" si="14"/>
        <v>5.7142857142857141E-2</v>
      </c>
      <c r="H57" s="49">
        <f t="shared" si="14"/>
        <v>1.1142857142857143</v>
      </c>
      <c r="I57" s="49">
        <f t="shared" si="14"/>
        <v>0.7142857142857143</v>
      </c>
      <c r="J57" s="39">
        <f t="shared" si="14"/>
        <v>4.6571428571428575</v>
      </c>
      <c r="K57" s="39">
        <f t="shared" si="14"/>
        <v>41.485714285714288</v>
      </c>
      <c r="L57" s="48"/>
      <c r="M57" s="30">
        <f t="shared" si="15"/>
        <v>3.2857142857142856</v>
      </c>
      <c r="N57" s="31">
        <f t="shared" si="2"/>
        <v>38.199999999999996</v>
      </c>
      <c r="O57" s="59">
        <f t="shared" si="16"/>
        <v>7.9201101928374651E-2</v>
      </c>
      <c r="P57" s="59">
        <f t="shared" si="17"/>
        <v>0.92079889807162518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39">
        <f t="shared" si="14"/>
        <v>6.2285714285714286</v>
      </c>
      <c r="E58" s="49">
        <f t="shared" si="14"/>
        <v>1.7142857142857142</v>
      </c>
      <c r="F58" s="39">
        <f t="shared" si="14"/>
        <v>29.685714285714287</v>
      </c>
      <c r="G58" s="39">
        <f t="shared" si="14"/>
        <v>0.14285714285714285</v>
      </c>
      <c r="H58" s="49">
        <f t="shared" si="14"/>
        <v>1.8</v>
      </c>
      <c r="I58" s="49">
        <f t="shared" si="14"/>
        <v>1.3428571428571427</v>
      </c>
      <c r="J58" s="39">
        <f t="shared" si="14"/>
        <v>7.4</v>
      </c>
      <c r="K58" s="39">
        <f t="shared" si="14"/>
        <v>48.314285714285717</v>
      </c>
      <c r="L58" s="48"/>
      <c r="M58" s="30">
        <f t="shared" si="15"/>
        <v>4.8571428571428568</v>
      </c>
      <c r="N58" s="31">
        <f t="shared" si="2"/>
        <v>43.457142857142863</v>
      </c>
      <c r="O58" s="59">
        <f t="shared" si="16"/>
        <v>0.10053222945002956</v>
      </c>
      <c r="P58" s="59">
        <f t="shared" si="17"/>
        <v>0.89946777054997051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39">
        <f t="shared" si="14"/>
        <v>4.7428571428571429</v>
      </c>
      <c r="E59" s="49">
        <f t="shared" si="14"/>
        <v>1.6</v>
      </c>
      <c r="F59" s="39">
        <f t="shared" si="14"/>
        <v>32.457142857142856</v>
      </c>
      <c r="G59" s="39">
        <f t="shared" si="14"/>
        <v>2.8571428571428571E-2</v>
      </c>
      <c r="H59" s="49">
        <f t="shared" si="14"/>
        <v>1.0571428571428572</v>
      </c>
      <c r="I59" s="49">
        <f t="shared" si="14"/>
        <v>0.97142857142857142</v>
      </c>
      <c r="J59" s="39">
        <f t="shared" si="14"/>
        <v>6.1714285714285717</v>
      </c>
      <c r="K59" s="39">
        <f t="shared" si="14"/>
        <v>47.028571428571432</v>
      </c>
      <c r="L59" s="48"/>
      <c r="M59" s="30">
        <f t="shared" si="15"/>
        <v>3.628571428571429</v>
      </c>
      <c r="N59" s="31">
        <f t="shared" si="2"/>
        <v>43.4</v>
      </c>
      <c r="O59" s="59">
        <f t="shared" si="16"/>
        <v>7.7156743620899151E-2</v>
      </c>
      <c r="P59" s="59">
        <f t="shared" si="17"/>
        <v>0.92284325637910081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39">
        <f t="shared" si="14"/>
        <v>4.6857142857142859</v>
      </c>
      <c r="E60" s="49">
        <f t="shared" si="14"/>
        <v>2.0857142857142859</v>
      </c>
      <c r="F60" s="39">
        <f t="shared" si="14"/>
        <v>33.342857142857142</v>
      </c>
      <c r="G60" s="39">
        <f t="shared" si="14"/>
        <v>2.8571428571428571E-2</v>
      </c>
      <c r="H60" s="49">
        <f t="shared" si="14"/>
        <v>2.1714285714285713</v>
      </c>
      <c r="I60" s="49">
        <f t="shared" si="14"/>
        <v>1.3142857142857143</v>
      </c>
      <c r="J60" s="39">
        <f t="shared" si="14"/>
        <v>5.2285714285714286</v>
      </c>
      <c r="K60" s="39">
        <f t="shared" si="14"/>
        <v>48.857142857142854</v>
      </c>
      <c r="L60" s="48"/>
      <c r="M60" s="30">
        <f t="shared" si="15"/>
        <v>5.5714285714285712</v>
      </c>
      <c r="N60" s="31">
        <f t="shared" si="2"/>
        <v>43.285714285714285</v>
      </c>
      <c r="O60" s="59">
        <f t="shared" si="16"/>
        <v>0.11403508771929825</v>
      </c>
      <c r="P60" s="59">
        <f t="shared" si="17"/>
        <v>0.88596491228070184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39">
        <f t="shared" si="14"/>
        <v>5.0857142857142854</v>
      </c>
      <c r="E61" s="49">
        <f t="shared" si="14"/>
        <v>2.0571428571428569</v>
      </c>
      <c r="F61" s="39">
        <f t="shared" si="14"/>
        <v>35.028571428571432</v>
      </c>
      <c r="G61" s="39">
        <f t="shared" si="14"/>
        <v>0.14285714285714285</v>
      </c>
      <c r="H61" s="49">
        <f t="shared" si="14"/>
        <v>2.6857142857142855</v>
      </c>
      <c r="I61" s="49">
        <f t="shared" si="14"/>
        <v>1.3714285714285714</v>
      </c>
      <c r="J61" s="39">
        <f t="shared" si="14"/>
        <v>5.628571428571429</v>
      </c>
      <c r="K61" s="39">
        <f t="shared" si="14"/>
        <v>52</v>
      </c>
      <c r="L61" s="48"/>
      <c r="M61" s="30">
        <f t="shared" si="15"/>
        <v>6.1142857142857139</v>
      </c>
      <c r="N61" s="31">
        <f t="shared" si="2"/>
        <v>45.885714285714286</v>
      </c>
      <c r="O61" s="59">
        <f t="shared" si="16"/>
        <v>0.11758241758241758</v>
      </c>
      <c r="P61" s="59">
        <f t="shared" si="17"/>
        <v>0.88241758241758239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39">
        <f t="shared" si="14"/>
        <v>9.0571428571428569</v>
      </c>
      <c r="E62" s="49">
        <f t="shared" si="14"/>
        <v>3.7714285714285714</v>
      </c>
      <c r="F62" s="39">
        <f t="shared" si="14"/>
        <v>52.628571428571426</v>
      </c>
      <c r="G62" s="39">
        <f t="shared" si="14"/>
        <v>0.22857142857142856</v>
      </c>
      <c r="H62" s="49">
        <f t="shared" si="14"/>
        <v>3.6857142857142855</v>
      </c>
      <c r="I62" s="49">
        <f t="shared" si="14"/>
        <v>2.6285714285714286</v>
      </c>
      <c r="J62" s="39">
        <f t="shared" si="14"/>
        <v>9.4285714285714288</v>
      </c>
      <c r="K62" s="39">
        <f t="shared" si="14"/>
        <v>81.428571428571431</v>
      </c>
      <c r="L62" s="48"/>
      <c r="M62" s="30">
        <f t="shared" si="15"/>
        <v>10.085714285714285</v>
      </c>
      <c r="N62" s="31">
        <f t="shared" si="2"/>
        <v>71.342857142857142</v>
      </c>
      <c r="O62" s="59">
        <f t="shared" si="16"/>
        <v>0.12385964912280702</v>
      </c>
      <c r="P62" s="59">
        <f t="shared" si="17"/>
        <v>0.876140350877193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39">
        <f t="shared" si="14"/>
        <v>17.37142857142857</v>
      </c>
      <c r="E63" s="49">
        <f t="shared" si="14"/>
        <v>5.8571428571428568</v>
      </c>
      <c r="F63" s="39">
        <f t="shared" si="14"/>
        <v>64.400000000000006</v>
      </c>
      <c r="G63" s="39">
        <f t="shared" si="14"/>
        <v>0.17142857142857143</v>
      </c>
      <c r="H63" s="49">
        <f t="shared" si="14"/>
        <v>5.628571428571429</v>
      </c>
      <c r="I63" s="49">
        <f t="shared" si="14"/>
        <v>5</v>
      </c>
      <c r="J63" s="39">
        <f t="shared" si="14"/>
        <v>14.171428571428571</v>
      </c>
      <c r="K63" s="39">
        <f t="shared" si="14"/>
        <v>112.6</v>
      </c>
      <c r="L63" s="48"/>
      <c r="M63" s="30">
        <f t="shared" si="15"/>
        <v>16.485714285714288</v>
      </c>
      <c r="N63" s="31">
        <f t="shared" si="2"/>
        <v>96.114285714285728</v>
      </c>
      <c r="O63" s="59">
        <f t="shared" si="16"/>
        <v>0.14640954072570417</v>
      </c>
      <c r="P63" s="59">
        <f t="shared" si="17"/>
        <v>0.853590459274296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39">
        <f t="shared" si="14"/>
        <v>22.342857142857142</v>
      </c>
      <c r="E64" s="49">
        <f t="shared" si="14"/>
        <v>7.7142857142857144</v>
      </c>
      <c r="F64" s="39">
        <f t="shared" si="14"/>
        <v>68.400000000000006</v>
      </c>
      <c r="G64" s="39">
        <f t="shared" si="14"/>
        <v>0.4</v>
      </c>
      <c r="H64" s="49">
        <f t="shared" si="14"/>
        <v>8.1999999999999993</v>
      </c>
      <c r="I64" s="49">
        <f t="shared" si="14"/>
        <v>7.0285714285714285</v>
      </c>
      <c r="J64" s="39">
        <f t="shared" si="14"/>
        <v>16.742857142857144</v>
      </c>
      <c r="K64" s="39">
        <f t="shared" si="14"/>
        <v>130.82857142857142</v>
      </c>
      <c r="L64" s="48"/>
      <c r="M64" s="30">
        <f t="shared" si="15"/>
        <v>22.942857142857143</v>
      </c>
      <c r="N64" s="31">
        <f t="shared" si="2"/>
        <v>107.8857142857143</v>
      </c>
      <c r="O64" s="59">
        <f t="shared" si="16"/>
        <v>0.17536580039309893</v>
      </c>
      <c r="P64" s="59">
        <f t="shared" si="17"/>
        <v>0.82463419960690121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39">
        <f t="shared" si="14"/>
        <v>20.457142857142856</v>
      </c>
      <c r="E65" s="49">
        <f t="shared" si="14"/>
        <v>8.8285714285714292</v>
      </c>
      <c r="F65" s="39">
        <f t="shared" si="14"/>
        <v>46.8</v>
      </c>
      <c r="G65" s="39">
        <f t="shared" si="14"/>
        <v>0.31428571428571428</v>
      </c>
      <c r="H65" s="49">
        <f t="shared" si="14"/>
        <v>8.2285714285714278</v>
      </c>
      <c r="I65" s="49">
        <f t="shared" si="14"/>
        <v>7.2</v>
      </c>
      <c r="J65" s="39">
        <f t="shared" si="14"/>
        <v>13.914285714285715</v>
      </c>
      <c r="K65" s="39">
        <f t="shared" si="14"/>
        <v>105.74285714285715</v>
      </c>
      <c r="L65" s="48"/>
      <c r="M65" s="30">
        <f t="shared" si="15"/>
        <v>24.257142857142856</v>
      </c>
      <c r="N65" s="31">
        <f t="shared" si="2"/>
        <v>81.48571428571428</v>
      </c>
      <c r="O65" s="59">
        <f t="shared" si="16"/>
        <v>0.22939746014590651</v>
      </c>
      <c r="P65" s="59">
        <f t="shared" si="17"/>
        <v>0.77060253985409344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39">
        <f t="shared" si="14"/>
        <v>16.028571428571428</v>
      </c>
      <c r="E66" s="49">
        <f t="shared" si="14"/>
        <v>8.6</v>
      </c>
      <c r="F66" s="39">
        <f t="shared" si="14"/>
        <v>42.2</v>
      </c>
      <c r="G66" s="39">
        <f t="shared" si="14"/>
        <v>5.7142857142857141E-2</v>
      </c>
      <c r="H66" s="49">
        <f t="shared" si="14"/>
        <v>5.5142857142857142</v>
      </c>
      <c r="I66" s="49">
        <f t="shared" si="14"/>
        <v>6.5714285714285712</v>
      </c>
      <c r="J66" s="39">
        <f t="shared" si="14"/>
        <v>10.114285714285714</v>
      </c>
      <c r="K66" s="39">
        <f t="shared" si="14"/>
        <v>89.114285714285714</v>
      </c>
      <c r="L66" s="48"/>
      <c r="M66" s="30">
        <f t="shared" si="15"/>
        <v>20.685714285714283</v>
      </c>
      <c r="N66" s="31">
        <f t="shared" si="2"/>
        <v>68.400000000000006</v>
      </c>
      <c r="O66" s="59">
        <f t="shared" si="16"/>
        <v>0.23212568130811154</v>
      </c>
      <c r="P66" s="59">
        <f t="shared" si="17"/>
        <v>0.76755370310997117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39">
        <f t="shared" si="14"/>
        <v>13.228571428571428</v>
      </c>
      <c r="E67" s="49">
        <f t="shared" si="14"/>
        <v>6.371428571428571</v>
      </c>
      <c r="F67" s="39">
        <f t="shared" si="14"/>
        <v>29.342857142857142</v>
      </c>
      <c r="G67" s="39">
        <f t="shared" si="14"/>
        <v>2.8571428571428571E-2</v>
      </c>
      <c r="H67" s="49">
        <f t="shared" si="14"/>
        <v>2.4285714285714284</v>
      </c>
      <c r="I67" s="49">
        <f t="shared" si="14"/>
        <v>5.8285714285714283</v>
      </c>
      <c r="J67" s="39">
        <f t="shared" si="14"/>
        <v>8.0857142857142854</v>
      </c>
      <c r="K67" s="39">
        <f t="shared" si="14"/>
        <v>65.314285714285717</v>
      </c>
      <c r="L67" s="48"/>
      <c r="M67" s="30">
        <f t="shared" si="15"/>
        <v>14.628571428571426</v>
      </c>
      <c r="N67" s="31">
        <f t="shared" si="2"/>
        <v>50.685714285714283</v>
      </c>
      <c r="O67" s="59">
        <f t="shared" si="16"/>
        <v>0.22397200349956251</v>
      </c>
      <c r="P67" s="59">
        <f t="shared" si="17"/>
        <v>0.77602799650043741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39">
        <f t="shared" si="14"/>
        <v>8.0285714285714285</v>
      </c>
      <c r="E68" s="49">
        <f t="shared" si="14"/>
        <v>3.9142857142857141</v>
      </c>
      <c r="F68" s="39">
        <f t="shared" si="14"/>
        <v>16.857142857142858</v>
      </c>
      <c r="G68" s="39">
        <f t="shared" si="14"/>
        <v>0</v>
      </c>
      <c r="H68" s="49">
        <f t="shared" si="14"/>
        <v>0.94285714285714284</v>
      </c>
      <c r="I68" s="49">
        <f t="shared" si="14"/>
        <v>4.4285714285714288</v>
      </c>
      <c r="J68" s="39">
        <f t="shared" si="14"/>
        <v>4.628571428571429</v>
      </c>
      <c r="K68" s="39">
        <f t="shared" si="14"/>
        <v>38.799999999999997</v>
      </c>
      <c r="L68" s="48"/>
      <c r="M68" s="30">
        <f t="shared" si="15"/>
        <v>9.2857142857142847</v>
      </c>
      <c r="N68" s="31">
        <f t="shared" si="2"/>
        <v>29.514285714285716</v>
      </c>
      <c r="O68" s="59">
        <f t="shared" si="16"/>
        <v>0.23932253313696611</v>
      </c>
      <c r="P68" s="59">
        <f t="shared" si="17"/>
        <v>0.76067746686303395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39">
        <f t="shared" si="14"/>
        <v>3.2571428571428571</v>
      </c>
      <c r="E69" s="49">
        <f t="shared" si="14"/>
        <v>1.6</v>
      </c>
      <c r="F69" s="39">
        <f t="shared" si="14"/>
        <v>7.5428571428571427</v>
      </c>
      <c r="G69" s="39">
        <f t="shared" si="14"/>
        <v>0</v>
      </c>
      <c r="H69" s="49">
        <f t="shared" si="14"/>
        <v>0.2857142857142857</v>
      </c>
      <c r="I69" s="49">
        <f t="shared" si="14"/>
        <v>1.5142857142857142</v>
      </c>
      <c r="J69" s="39">
        <f t="shared" si="14"/>
        <v>2.2285714285714286</v>
      </c>
      <c r="K69" s="39">
        <f t="shared" si="14"/>
        <v>16.428571428571427</v>
      </c>
      <c r="L69" s="48"/>
      <c r="M69" s="30">
        <f t="shared" si="15"/>
        <v>3.4</v>
      </c>
      <c r="N69" s="31">
        <f t="shared" ref="N69:N122" si="18">SUM(D69+F69+G69+J69)</f>
        <v>13.028571428571428</v>
      </c>
      <c r="O69" s="59">
        <f t="shared" si="16"/>
        <v>0.20695652173913046</v>
      </c>
      <c r="P69" s="59">
        <f t="shared" si="17"/>
        <v>0.79304347826086963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39">
        <f t="shared" si="14"/>
        <v>0.88571428571428568</v>
      </c>
      <c r="E70" s="27">
        <f t="shared" si="14"/>
        <v>0</v>
      </c>
      <c r="F70" s="39">
        <f t="shared" si="14"/>
        <v>1.8285714285714285</v>
      </c>
      <c r="G70" s="39">
        <f t="shared" si="14"/>
        <v>0</v>
      </c>
      <c r="H70" s="49">
        <f t="shared" si="14"/>
        <v>1.6</v>
      </c>
      <c r="I70" s="27">
        <f t="shared" si="14"/>
        <v>2.8571428571428571E-2</v>
      </c>
      <c r="J70" s="39">
        <f t="shared" si="14"/>
        <v>0.37142857142857144</v>
      </c>
      <c r="K70" s="39">
        <f t="shared" si="14"/>
        <v>4.7142857142857144</v>
      </c>
      <c r="L70" s="48"/>
      <c r="M70" s="30">
        <f t="shared" si="15"/>
        <v>1.6285714285714286</v>
      </c>
      <c r="N70" s="31">
        <f t="shared" si="18"/>
        <v>3.0857142857142859</v>
      </c>
      <c r="O70" s="59">
        <f t="shared" si="16"/>
        <v>0.34545454545454546</v>
      </c>
      <c r="P70" s="59">
        <f t="shared" si="17"/>
        <v>0.65454545454545454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39">
        <f t="shared" ref="D71:K86" si="19">SUM(D193)/35</f>
        <v>140.17142857142858</v>
      </c>
      <c r="E71" s="49">
        <f t="shared" si="19"/>
        <v>57.085714285714289</v>
      </c>
      <c r="F71" s="39">
        <f t="shared" si="19"/>
        <v>520.14285714285711</v>
      </c>
      <c r="G71" s="39">
        <f t="shared" si="19"/>
        <v>1.6</v>
      </c>
      <c r="H71" s="49">
        <f t="shared" si="19"/>
        <v>46.428571428571431</v>
      </c>
      <c r="I71" s="49">
        <f t="shared" si="19"/>
        <v>46.8</v>
      </c>
      <c r="J71" s="39">
        <f t="shared" si="19"/>
        <v>113.37142857142857</v>
      </c>
      <c r="K71" s="39">
        <f t="shared" si="19"/>
        <v>925.62857142857138</v>
      </c>
      <c r="L71" s="48"/>
      <c r="M71" s="39">
        <f>SUM(M55:M70)</f>
        <v>150.28571428571428</v>
      </c>
      <c r="N71" s="39">
        <f t="shared" si="18"/>
        <v>775.28571428571422</v>
      </c>
      <c r="O71" s="59">
        <f t="shared" si="16"/>
        <v>0.16236071241164304</v>
      </c>
      <c r="P71" s="59">
        <f t="shared" si="17"/>
        <v>0.83757755347717378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31">
        <f t="shared" si="19"/>
        <v>0</v>
      </c>
      <c r="E72" s="30">
        <f t="shared" si="19"/>
        <v>0</v>
      </c>
      <c r="F72" s="45">
        <f t="shared" si="19"/>
        <v>0.22857142857142856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0.22857142857142856</v>
      </c>
      <c r="L72" s="48"/>
      <c r="M72" s="30">
        <f t="shared" ref="M72:M87" si="20">SUM(E72+H72+I72)</f>
        <v>0</v>
      </c>
      <c r="N72" s="31">
        <f t="shared" si="18"/>
        <v>0.22857142857142856</v>
      </c>
      <c r="O72" s="55">
        <v>0</v>
      </c>
      <c r="P72" s="55">
        <v>0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45">
        <f t="shared" si="19"/>
        <v>3.2857142857142856</v>
      </c>
      <c r="E73" s="30">
        <f t="shared" si="19"/>
        <v>1.2285714285714286</v>
      </c>
      <c r="F73" s="45">
        <f t="shared" si="19"/>
        <v>35.6</v>
      </c>
      <c r="G73" s="45">
        <f t="shared" si="19"/>
        <v>5.7142857142857141E-2</v>
      </c>
      <c r="H73" s="46">
        <f t="shared" si="19"/>
        <v>0.54285714285714282</v>
      </c>
      <c r="I73" s="30">
        <f t="shared" si="19"/>
        <v>0.42857142857142855</v>
      </c>
      <c r="J73" s="45">
        <f t="shared" si="19"/>
        <v>4.4285714285714288</v>
      </c>
      <c r="K73" s="47">
        <f t="shared" si="19"/>
        <v>45.571428571428569</v>
      </c>
      <c r="L73" s="48"/>
      <c r="M73" s="30">
        <f t="shared" si="20"/>
        <v>2.1999999999999997</v>
      </c>
      <c r="N73" s="31">
        <f t="shared" si="18"/>
        <v>43.371428571428574</v>
      </c>
      <c r="O73" s="55">
        <f t="shared" ref="O73:O88" si="21">SUM(M73/K73)</f>
        <v>4.8275862068965517E-2</v>
      </c>
      <c r="P73" s="55">
        <f t="shared" ref="P73:P88" si="22">SUM(N73/K73)</f>
        <v>0.95172413793103461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45">
        <f t="shared" si="19"/>
        <v>4.2285714285714286</v>
      </c>
      <c r="E74" s="46">
        <f t="shared" si="19"/>
        <v>1.3142857142857143</v>
      </c>
      <c r="F74" s="45">
        <f t="shared" si="19"/>
        <v>28.657142857142858</v>
      </c>
      <c r="G74" s="45">
        <f t="shared" si="19"/>
        <v>2.8571428571428571E-2</v>
      </c>
      <c r="H74" s="46">
        <f t="shared" si="19"/>
        <v>0.91428571428571426</v>
      </c>
      <c r="I74" s="46">
        <f t="shared" si="19"/>
        <v>0.74285714285714288</v>
      </c>
      <c r="J74" s="45">
        <f t="shared" si="19"/>
        <v>4.7714285714285714</v>
      </c>
      <c r="K74" s="47">
        <f t="shared" si="19"/>
        <v>40.657142857142858</v>
      </c>
      <c r="L74" s="48"/>
      <c r="M74" s="30">
        <f t="shared" si="20"/>
        <v>2.9714285714285715</v>
      </c>
      <c r="N74" s="31">
        <f t="shared" si="18"/>
        <v>37.68571428571429</v>
      </c>
      <c r="O74" s="55">
        <f t="shared" si="21"/>
        <v>7.3085031623330993E-2</v>
      </c>
      <c r="P74" s="55">
        <f t="shared" si="22"/>
        <v>0.92691496837666909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45">
        <f t="shared" si="19"/>
        <v>5.6</v>
      </c>
      <c r="E75" s="46">
        <f t="shared" si="19"/>
        <v>1.8285714285714285</v>
      </c>
      <c r="F75" s="45">
        <f t="shared" si="19"/>
        <v>27.828571428571429</v>
      </c>
      <c r="G75" s="45">
        <f t="shared" si="19"/>
        <v>8.5714285714285715E-2</v>
      </c>
      <c r="H75" s="46">
        <f t="shared" si="19"/>
        <v>1.2</v>
      </c>
      <c r="I75" s="46">
        <f t="shared" si="19"/>
        <v>1.2857142857142858</v>
      </c>
      <c r="J75" s="45">
        <f t="shared" si="19"/>
        <v>5.2285714285714286</v>
      </c>
      <c r="K75" s="47">
        <f t="shared" si="19"/>
        <v>43.057142857142857</v>
      </c>
      <c r="L75" s="48"/>
      <c r="M75" s="30">
        <f t="shared" si="20"/>
        <v>4.3142857142857141</v>
      </c>
      <c r="N75" s="31">
        <f t="shared" si="18"/>
        <v>38.742857142857147</v>
      </c>
      <c r="O75" s="55">
        <f t="shared" si="21"/>
        <v>0.1001990710019907</v>
      </c>
      <c r="P75" s="55">
        <f t="shared" si="22"/>
        <v>0.89980092899800945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45">
        <f t="shared" si="19"/>
        <v>5.3142857142857141</v>
      </c>
      <c r="E76" s="46">
        <f t="shared" si="19"/>
        <v>2.0571428571428569</v>
      </c>
      <c r="F76" s="45">
        <f t="shared" si="19"/>
        <v>32.028571428571432</v>
      </c>
      <c r="G76" s="45">
        <f t="shared" si="19"/>
        <v>0.22857142857142856</v>
      </c>
      <c r="H76" s="46">
        <f t="shared" si="19"/>
        <v>1.3714285714285714</v>
      </c>
      <c r="I76" s="46">
        <f t="shared" si="19"/>
        <v>0.65714285714285714</v>
      </c>
      <c r="J76" s="45">
        <f t="shared" si="19"/>
        <v>5.0857142857142854</v>
      </c>
      <c r="K76" s="47">
        <f t="shared" si="19"/>
        <v>46.74285714285714</v>
      </c>
      <c r="L76" s="48"/>
      <c r="M76" s="30">
        <f t="shared" si="20"/>
        <v>4.0857142857142854</v>
      </c>
      <c r="N76" s="31">
        <f t="shared" si="18"/>
        <v>42.657142857142858</v>
      </c>
      <c r="O76" s="55">
        <f t="shared" si="21"/>
        <v>8.7408312958435208E-2</v>
      </c>
      <c r="P76" s="55">
        <f t="shared" si="22"/>
        <v>0.9125916870415649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45">
        <f t="shared" si="19"/>
        <v>5.7428571428571429</v>
      </c>
      <c r="E77" s="46">
        <f t="shared" si="19"/>
        <v>1.9714285714285715</v>
      </c>
      <c r="F77" s="45">
        <f t="shared" si="19"/>
        <v>30.37142857142857</v>
      </c>
      <c r="G77" s="45">
        <f t="shared" si="19"/>
        <v>0.11428571428571428</v>
      </c>
      <c r="H77" s="46">
        <f t="shared" si="19"/>
        <v>1.3714285714285714</v>
      </c>
      <c r="I77" s="46">
        <f t="shared" si="19"/>
        <v>1.1714285714285715</v>
      </c>
      <c r="J77" s="45">
        <f t="shared" si="19"/>
        <v>6.0285714285714285</v>
      </c>
      <c r="K77" s="47">
        <f t="shared" si="19"/>
        <v>46.771428571428572</v>
      </c>
      <c r="L77" s="48"/>
      <c r="M77" s="30">
        <f t="shared" si="20"/>
        <v>4.5142857142857142</v>
      </c>
      <c r="N77" s="31">
        <f t="shared" si="18"/>
        <v>42.257142857142853</v>
      </c>
      <c r="O77" s="55">
        <f t="shared" si="21"/>
        <v>9.6518020769700674E-2</v>
      </c>
      <c r="P77" s="55">
        <f t="shared" si="22"/>
        <v>0.90348197923029927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45">
        <f t="shared" si="19"/>
        <v>6.0857142857142854</v>
      </c>
      <c r="E78" s="46">
        <f t="shared" si="19"/>
        <v>3.0571428571428569</v>
      </c>
      <c r="F78" s="45">
        <f t="shared" si="19"/>
        <v>31.257142857142856</v>
      </c>
      <c r="G78" s="45">
        <f t="shared" si="19"/>
        <v>0.4</v>
      </c>
      <c r="H78" s="46">
        <f t="shared" si="19"/>
        <v>1.8</v>
      </c>
      <c r="I78" s="46">
        <f t="shared" si="19"/>
        <v>1.9142857142857144</v>
      </c>
      <c r="J78" s="45">
        <f t="shared" si="19"/>
        <v>6.2285714285714286</v>
      </c>
      <c r="K78" s="47">
        <f t="shared" si="19"/>
        <v>50.74285714285714</v>
      </c>
      <c r="L78" s="48"/>
      <c r="M78" s="30">
        <f t="shared" si="20"/>
        <v>6.7714285714285714</v>
      </c>
      <c r="N78" s="31">
        <f t="shared" si="18"/>
        <v>43.971428571428568</v>
      </c>
      <c r="O78" s="55">
        <f t="shared" si="21"/>
        <v>0.13344594594594594</v>
      </c>
      <c r="P78" s="55">
        <f t="shared" si="22"/>
        <v>0.86655405405405406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45">
        <f t="shared" si="19"/>
        <v>10.971428571428572</v>
      </c>
      <c r="E79" s="46">
        <f t="shared" si="19"/>
        <v>6.0571428571428569</v>
      </c>
      <c r="F79" s="45">
        <f t="shared" si="19"/>
        <v>49.028571428571432</v>
      </c>
      <c r="G79" s="45">
        <f t="shared" si="19"/>
        <v>0.14285714285714285</v>
      </c>
      <c r="H79" s="46">
        <f t="shared" si="19"/>
        <v>6.5428571428571427</v>
      </c>
      <c r="I79" s="46">
        <f t="shared" si="19"/>
        <v>3.3714285714285714</v>
      </c>
      <c r="J79" s="45">
        <f t="shared" si="19"/>
        <v>10.342857142857143</v>
      </c>
      <c r="K79" s="47">
        <f t="shared" si="19"/>
        <v>86.457142857142856</v>
      </c>
      <c r="L79" s="48"/>
      <c r="M79" s="30">
        <f t="shared" si="20"/>
        <v>15.971428571428572</v>
      </c>
      <c r="N79" s="31">
        <f t="shared" si="18"/>
        <v>70.485714285714295</v>
      </c>
      <c r="O79" s="55">
        <f t="shared" si="21"/>
        <v>0.18473231989424985</v>
      </c>
      <c r="P79" s="55">
        <f t="shared" si="22"/>
        <v>0.81526768010575024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45">
        <f t="shared" si="19"/>
        <v>23.085714285714285</v>
      </c>
      <c r="E80" s="46">
        <f t="shared" si="19"/>
        <v>9.0571428571428569</v>
      </c>
      <c r="F80" s="45">
        <f t="shared" si="19"/>
        <v>81.714285714285708</v>
      </c>
      <c r="G80" s="45">
        <f t="shared" si="19"/>
        <v>0.37142857142857144</v>
      </c>
      <c r="H80" s="46">
        <f t="shared" si="19"/>
        <v>10.914285714285715</v>
      </c>
      <c r="I80" s="46">
        <f t="shared" si="19"/>
        <v>6.2285714285714286</v>
      </c>
      <c r="J80" s="45">
        <f t="shared" si="19"/>
        <v>18.914285714285715</v>
      </c>
      <c r="K80" s="47">
        <f t="shared" si="19"/>
        <v>150.28571428571428</v>
      </c>
      <c r="L80" s="48"/>
      <c r="M80" s="30">
        <f t="shared" si="20"/>
        <v>26.2</v>
      </c>
      <c r="N80" s="31">
        <f t="shared" si="18"/>
        <v>124.08571428571427</v>
      </c>
      <c r="O80" s="55">
        <f t="shared" si="21"/>
        <v>0.17433460076045629</v>
      </c>
      <c r="P80" s="55">
        <f t="shared" si="22"/>
        <v>0.82566539923954374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45">
        <f t="shared" si="19"/>
        <v>38.885714285714286</v>
      </c>
      <c r="E81" s="46">
        <f t="shared" si="19"/>
        <v>17.942857142857143</v>
      </c>
      <c r="F81" s="45">
        <f t="shared" si="19"/>
        <v>90.314285714285717</v>
      </c>
      <c r="G81" s="45">
        <f t="shared" si="19"/>
        <v>0.42857142857142855</v>
      </c>
      <c r="H81" s="46">
        <f t="shared" si="19"/>
        <v>17.2</v>
      </c>
      <c r="I81" s="46">
        <f t="shared" si="19"/>
        <v>13.428571428571429</v>
      </c>
      <c r="J81" s="45">
        <f t="shared" si="19"/>
        <v>26.314285714285713</v>
      </c>
      <c r="K81" s="47">
        <f t="shared" si="19"/>
        <v>204.51428571428571</v>
      </c>
      <c r="L81" s="48"/>
      <c r="M81" s="30">
        <f t="shared" si="20"/>
        <v>48.571428571428569</v>
      </c>
      <c r="N81" s="31">
        <f t="shared" si="18"/>
        <v>155.94285714285712</v>
      </c>
      <c r="O81" s="55">
        <f t="shared" si="21"/>
        <v>0.23749650740430286</v>
      </c>
      <c r="P81" s="55">
        <f t="shared" si="22"/>
        <v>0.76250349259569705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45">
        <f t="shared" si="19"/>
        <v>47.371428571428574</v>
      </c>
      <c r="E82" s="46">
        <f t="shared" si="19"/>
        <v>25.057142857142857</v>
      </c>
      <c r="F82" s="45">
        <f t="shared" si="19"/>
        <v>77.057142857142864</v>
      </c>
      <c r="G82" s="45">
        <f t="shared" si="19"/>
        <v>0.45714285714285713</v>
      </c>
      <c r="H82" s="46">
        <f t="shared" si="19"/>
        <v>23.428571428571427</v>
      </c>
      <c r="I82" s="46">
        <f t="shared" si="19"/>
        <v>16.342857142857142</v>
      </c>
      <c r="J82" s="45">
        <f t="shared" si="19"/>
        <v>25.714285714285715</v>
      </c>
      <c r="K82" s="47">
        <f t="shared" si="19"/>
        <v>215.42857142857142</v>
      </c>
      <c r="L82" s="48"/>
      <c r="M82" s="30">
        <f t="shared" si="20"/>
        <v>64.828571428571422</v>
      </c>
      <c r="N82" s="31">
        <f t="shared" si="18"/>
        <v>150.60000000000002</v>
      </c>
      <c r="O82" s="55">
        <f t="shared" si="21"/>
        <v>0.3009283819628647</v>
      </c>
      <c r="P82" s="55">
        <f t="shared" si="22"/>
        <v>0.69907161803713547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45">
        <f t="shared" si="19"/>
        <v>39.428571428571431</v>
      </c>
      <c r="E83" s="46">
        <f t="shared" si="19"/>
        <v>26.62857142857143</v>
      </c>
      <c r="F83" s="45">
        <f t="shared" si="19"/>
        <v>60.25714285714286</v>
      </c>
      <c r="G83" s="45">
        <f t="shared" si="19"/>
        <v>0.4</v>
      </c>
      <c r="H83" s="46">
        <f t="shared" si="19"/>
        <v>18.685714285714287</v>
      </c>
      <c r="I83" s="46">
        <f t="shared" si="19"/>
        <v>16.37142857142857</v>
      </c>
      <c r="J83" s="45">
        <f t="shared" si="19"/>
        <v>22.142857142857142</v>
      </c>
      <c r="K83" s="47">
        <f t="shared" si="19"/>
        <v>183.91428571428571</v>
      </c>
      <c r="L83" s="48"/>
      <c r="M83" s="30">
        <f t="shared" si="20"/>
        <v>61.685714285714283</v>
      </c>
      <c r="N83" s="31">
        <f t="shared" si="18"/>
        <v>122.22857142857143</v>
      </c>
      <c r="O83" s="55">
        <f t="shared" si="21"/>
        <v>0.33540469162653408</v>
      </c>
      <c r="P83" s="55">
        <f t="shared" si="22"/>
        <v>0.66459530837346592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45">
        <f t="shared" si="19"/>
        <v>28.685714285714287</v>
      </c>
      <c r="E84" s="46">
        <f t="shared" si="19"/>
        <v>17.571428571428573</v>
      </c>
      <c r="F84" s="45">
        <f t="shared" si="19"/>
        <v>44.942857142857143</v>
      </c>
      <c r="G84" s="45">
        <f t="shared" si="19"/>
        <v>0.31428571428571428</v>
      </c>
      <c r="H84" s="46">
        <f t="shared" si="19"/>
        <v>7.0857142857142854</v>
      </c>
      <c r="I84" s="46">
        <f t="shared" si="19"/>
        <v>13.228571428571428</v>
      </c>
      <c r="J84" s="45">
        <f t="shared" si="19"/>
        <v>17.600000000000001</v>
      </c>
      <c r="K84" s="47">
        <f t="shared" si="19"/>
        <v>129.42857142857142</v>
      </c>
      <c r="L84" s="48"/>
      <c r="M84" s="30">
        <f t="shared" si="20"/>
        <v>37.885714285714286</v>
      </c>
      <c r="N84" s="31">
        <f t="shared" si="18"/>
        <v>91.542857142857144</v>
      </c>
      <c r="O84" s="55">
        <f t="shared" si="21"/>
        <v>0.29271523178807951</v>
      </c>
      <c r="P84" s="55">
        <f t="shared" si="22"/>
        <v>0.70728476821192066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45">
        <f t="shared" si="19"/>
        <v>14.714285714285714</v>
      </c>
      <c r="E85" s="46">
        <f t="shared" si="19"/>
        <v>8.8000000000000007</v>
      </c>
      <c r="F85" s="45">
        <f t="shared" si="19"/>
        <v>22.542857142857144</v>
      </c>
      <c r="G85" s="45">
        <f t="shared" si="19"/>
        <v>0.14285714285714285</v>
      </c>
      <c r="H85" s="46">
        <f t="shared" si="19"/>
        <v>2.3142857142857145</v>
      </c>
      <c r="I85" s="46">
        <f t="shared" si="19"/>
        <v>8.0285714285714285</v>
      </c>
      <c r="J85" s="45">
        <f t="shared" si="19"/>
        <v>8.4</v>
      </c>
      <c r="K85" s="47">
        <f t="shared" si="19"/>
        <v>64.942857142857136</v>
      </c>
      <c r="L85" s="48"/>
      <c r="M85" s="30">
        <f t="shared" si="20"/>
        <v>19.142857142857146</v>
      </c>
      <c r="N85" s="31">
        <f t="shared" si="18"/>
        <v>45.800000000000004</v>
      </c>
      <c r="O85" s="55">
        <f t="shared" si="21"/>
        <v>0.29476462824461075</v>
      </c>
      <c r="P85" s="55">
        <f t="shared" si="22"/>
        <v>0.70523537175538953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45">
        <f t="shared" si="19"/>
        <v>5.8</v>
      </c>
      <c r="E86" s="46">
        <f t="shared" si="19"/>
        <v>3.8857142857142857</v>
      </c>
      <c r="F86" s="45">
        <f t="shared" si="19"/>
        <v>9.1142857142857139</v>
      </c>
      <c r="G86" s="45">
        <f t="shared" si="19"/>
        <v>5.7142857142857141E-2</v>
      </c>
      <c r="H86" s="46">
        <f t="shared" si="19"/>
        <v>1</v>
      </c>
      <c r="I86" s="46">
        <f t="shared" si="19"/>
        <v>3.4571428571428573</v>
      </c>
      <c r="J86" s="45">
        <f t="shared" si="19"/>
        <v>3.2571428571428571</v>
      </c>
      <c r="K86" s="47">
        <f t="shared" si="19"/>
        <v>26.571428571428573</v>
      </c>
      <c r="L86" s="48"/>
      <c r="M86" s="30">
        <f t="shared" si="20"/>
        <v>8.3428571428571434</v>
      </c>
      <c r="N86" s="31">
        <f t="shared" si="18"/>
        <v>18.228571428571428</v>
      </c>
      <c r="O86" s="55">
        <f t="shared" si="21"/>
        <v>0.3139784946236559</v>
      </c>
      <c r="P86" s="55">
        <f t="shared" si="22"/>
        <v>0.68602150537634399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45">
        <f t="shared" ref="D87:K102" si="23">SUM(D209)/35</f>
        <v>1.4857142857142858</v>
      </c>
      <c r="E87" s="46">
        <f t="shared" si="23"/>
        <v>0</v>
      </c>
      <c r="F87" s="45">
        <f t="shared" si="23"/>
        <v>2.6285714285714286</v>
      </c>
      <c r="G87" s="45">
        <f t="shared" si="23"/>
        <v>0</v>
      </c>
      <c r="H87" s="46">
        <f t="shared" si="23"/>
        <v>1.9714285714285715</v>
      </c>
      <c r="I87" s="46">
        <f t="shared" si="23"/>
        <v>0</v>
      </c>
      <c r="J87" s="45">
        <f t="shared" si="23"/>
        <v>0.68571428571428572</v>
      </c>
      <c r="K87" s="47">
        <f t="shared" si="23"/>
        <v>6.7714285714285714</v>
      </c>
      <c r="L87" s="48"/>
      <c r="M87" s="30">
        <f t="shared" si="20"/>
        <v>1.9714285714285715</v>
      </c>
      <c r="N87" s="31">
        <f t="shared" si="18"/>
        <v>4.8</v>
      </c>
      <c r="O87" s="55">
        <f t="shared" si="21"/>
        <v>0.29113924050632911</v>
      </c>
      <c r="P87" s="55">
        <f t="shared" si="22"/>
        <v>0.70886075949367089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45">
        <f t="shared" si="23"/>
        <v>240.68571428571428</v>
      </c>
      <c r="E88" s="46">
        <f t="shared" si="23"/>
        <v>126.45714285714286</v>
      </c>
      <c r="F88" s="45">
        <f t="shared" si="23"/>
        <v>623.57142857142856</v>
      </c>
      <c r="G88" s="45">
        <f t="shared" si="23"/>
        <v>3.2285714285714286</v>
      </c>
      <c r="H88" s="46">
        <f t="shared" si="23"/>
        <v>96.342857142857142</v>
      </c>
      <c r="I88" s="46">
        <f t="shared" si="23"/>
        <v>86.657142857142858</v>
      </c>
      <c r="J88" s="45">
        <f t="shared" si="23"/>
        <v>165.14285714285714</v>
      </c>
      <c r="K88" s="47">
        <f t="shared" si="23"/>
        <v>1342.0857142857142</v>
      </c>
      <c r="L88" s="48"/>
      <c r="M88" s="46">
        <f>SUM(M72:M87)</f>
        <v>309.45714285714291</v>
      </c>
      <c r="N88" s="45">
        <f t="shared" si="18"/>
        <v>1032.6285714285714</v>
      </c>
      <c r="O88" s="57">
        <f t="shared" si="21"/>
        <v>0.23057926894173256</v>
      </c>
      <c r="P88" s="57">
        <f t="shared" si="22"/>
        <v>0.76942073105826758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5">
        <f t="shared" si="23"/>
        <v>0</v>
      </c>
      <c r="E89" s="25">
        <f t="shared" si="23"/>
        <v>0</v>
      </c>
      <c r="F89" s="39">
        <f t="shared" si="23"/>
        <v>0.11428571428571428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0.11428571428571428</v>
      </c>
      <c r="L89" s="48"/>
      <c r="M89" s="30">
        <f t="shared" ref="M89:M104" si="24">SUM(E89+H89+I89)</f>
        <v>0</v>
      </c>
      <c r="N89" s="31">
        <f t="shared" si="18"/>
        <v>0.11428571428571428</v>
      </c>
      <c r="O89" s="59">
        <v>0</v>
      </c>
      <c r="P89" s="59">
        <v>0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39">
        <f t="shared" si="23"/>
        <v>3.5714285714285716</v>
      </c>
      <c r="E90" s="25">
        <f t="shared" si="23"/>
        <v>2.1714285714285713</v>
      </c>
      <c r="F90" s="39">
        <f t="shared" si="23"/>
        <v>45.457142857142856</v>
      </c>
      <c r="G90" s="39">
        <f t="shared" si="23"/>
        <v>0.17142857142857143</v>
      </c>
      <c r="H90" s="39">
        <f t="shared" si="23"/>
        <v>1.7428571428571429</v>
      </c>
      <c r="I90" s="39">
        <f t="shared" si="23"/>
        <v>0.62857142857142856</v>
      </c>
      <c r="J90" s="39">
        <f t="shared" si="23"/>
        <v>4.7428571428571429</v>
      </c>
      <c r="K90" s="39">
        <f t="shared" si="23"/>
        <v>58.485714285714288</v>
      </c>
      <c r="L90" s="48"/>
      <c r="M90" s="30">
        <f t="shared" si="24"/>
        <v>4.5428571428571427</v>
      </c>
      <c r="N90" s="31">
        <f t="shared" si="18"/>
        <v>53.942857142857136</v>
      </c>
      <c r="O90" s="59">
        <f t="shared" ref="O90:O105" si="25">SUM(M90/K90)</f>
        <v>7.7674645823155836E-2</v>
      </c>
      <c r="P90" s="59">
        <f t="shared" ref="P90:P105" si="26">SUM(N90/K90)</f>
        <v>0.92232535417684403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39">
        <f t="shared" si="23"/>
        <v>5.0571428571428569</v>
      </c>
      <c r="E91" s="39">
        <f t="shared" si="23"/>
        <v>1.4285714285714286</v>
      </c>
      <c r="F91" s="39">
        <f t="shared" si="23"/>
        <v>32.485714285714288</v>
      </c>
      <c r="G91" s="39">
        <f t="shared" si="23"/>
        <v>0.14285714285714285</v>
      </c>
      <c r="H91" s="39">
        <f t="shared" si="23"/>
        <v>2.0857142857142859</v>
      </c>
      <c r="I91" s="39">
        <f t="shared" si="23"/>
        <v>0.97142857142857142</v>
      </c>
      <c r="J91" s="39">
        <f t="shared" si="23"/>
        <v>5.4857142857142858</v>
      </c>
      <c r="K91" s="39">
        <f t="shared" si="23"/>
        <v>47.657142857142858</v>
      </c>
      <c r="L91" s="48"/>
      <c r="M91" s="30">
        <f t="shared" si="24"/>
        <v>4.4857142857142858</v>
      </c>
      <c r="N91" s="31">
        <f t="shared" si="18"/>
        <v>43.171428571428578</v>
      </c>
      <c r="O91" s="59">
        <f t="shared" si="25"/>
        <v>9.4124700239808151E-2</v>
      </c>
      <c r="P91" s="59">
        <f t="shared" si="26"/>
        <v>0.90587529976019199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39">
        <f t="shared" si="23"/>
        <v>7.0571428571428569</v>
      </c>
      <c r="E92" s="39">
        <f t="shared" si="23"/>
        <v>3</v>
      </c>
      <c r="F92" s="39">
        <f t="shared" si="23"/>
        <v>35.457142857142856</v>
      </c>
      <c r="G92" s="39">
        <f t="shared" si="23"/>
        <v>0.25714285714285712</v>
      </c>
      <c r="H92" s="39">
        <f t="shared" si="23"/>
        <v>2.4</v>
      </c>
      <c r="I92" s="39">
        <f t="shared" si="23"/>
        <v>1.6285714285714286</v>
      </c>
      <c r="J92" s="39">
        <f t="shared" si="23"/>
        <v>7.6</v>
      </c>
      <c r="K92" s="39">
        <f t="shared" si="23"/>
        <v>57.4</v>
      </c>
      <c r="L92" s="48"/>
      <c r="M92" s="30">
        <f t="shared" si="24"/>
        <v>7.0285714285714285</v>
      </c>
      <c r="N92" s="31">
        <f t="shared" si="18"/>
        <v>50.371428571428574</v>
      </c>
      <c r="O92" s="59">
        <f t="shared" si="25"/>
        <v>0.12244897959183673</v>
      </c>
      <c r="P92" s="59">
        <f t="shared" si="26"/>
        <v>0.87755102040816335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39">
        <f t="shared" si="23"/>
        <v>9.7142857142857135</v>
      </c>
      <c r="E93" s="39">
        <f t="shared" si="23"/>
        <v>4.1428571428571432</v>
      </c>
      <c r="F93" s="39">
        <f t="shared" si="23"/>
        <v>38.971428571428568</v>
      </c>
      <c r="G93" s="39">
        <f t="shared" si="23"/>
        <v>0.11428571428571428</v>
      </c>
      <c r="H93" s="39">
        <f t="shared" si="23"/>
        <v>3.4857142857142858</v>
      </c>
      <c r="I93" s="39">
        <f t="shared" si="23"/>
        <v>2.7714285714285714</v>
      </c>
      <c r="J93" s="39">
        <f t="shared" si="23"/>
        <v>7.6857142857142859</v>
      </c>
      <c r="K93" s="39">
        <f t="shared" si="23"/>
        <v>66.885714285714286</v>
      </c>
      <c r="L93" s="48"/>
      <c r="M93" s="30">
        <f t="shared" si="24"/>
        <v>10.4</v>
      </c>
      <c r="N93" s="31">
        <f t="shared" si="18"/>
        <v>56.48571428571428</v>
      </c>
      <c r="O93" s="59">
        <f t="shared" si="25"/>
        <v>0.15548910721913711</v>
      </c>
      <c r="P93" s="59">
        <f t="shared" si="26"/>
        <v>0.84451089278086278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39">
        <f t="shared" si="23"/>
        <v>8.8571428571428577</v>
      </c>
      <c r="E94" s="39">
        <f t="shared" si="23"/>
        <v>5.0857142857142854</v>
      </c>
      <c r="F94" s="39">
        <f t="shared" si="23"/>
        <v>38.714285714285715</v>
      </c>
      <c r="G94" s="39">
        <f t="shared" si="23"/>
        <v>0.17142857142857143</v>
      </c>
      <c r="H94" s="39">
        <f t="shared" si="23"/>
        <v>3.4857142857142858</v>
      </c>
      <c r="I94" s="39">
        <f t="shared" si="23"/>
        <v>3</v>
      </c>
      <c r="J94" s="39">
        <f t="shared" si="23"/>
        <v>7.2285714285714286</v>
      </c>
      <c r="K94" s="39">
        <f t="shared" si="23"/>
        <v>66.542857142857144</v>
      </c>
      <c r="L94" s="48"/>
      <c r="M94" s="30">
        <f t="shared" si="24"/>
        <v>11.571428571428571</v>
      </c>
      <c r="N94" s="31">
        <f t="shared" si="18"/>
        <v>54.971428571428568</v>
      </c>
      <c r="O94" s="59">
        <f t="shared" si="25"/>
        <v>0.17389437526835552</v>
      </c>
      <c r="P94" s="59">
        <f t="shared" si="26"/>
        <v>0.82610562473164439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39">
        <f t="shared" si="23"/>
        <v>10.342857142857143</v>
      </c>
      <c r="E95" s="39">
        <f t="shared" si="23"/>
        <v>3.4</v>
      </c>
      <c r="F95" s="39">
        <f t="shared" si="23"/>
        <v>43.2</v>
      </c>
      <c r="G95" s="39">
        <f t="shared" si="23"/>
        <v>8.5714285714285715E-2</v>
      </c>
      <c r="H95" s="39">
        <f t="shared" si="23"/>
        <v>4.6857142857142859</v>
      </c>
      <c r="I95" s="39">
        <f t="shared" si="23"/>
        <v>3.7714285714285714</v>
      </c>
      <c r="J95" s="39">
        <f t="shared" si="23"/>
        <v>9.1714285714285708</v>
      </c>
      <c r="K95" s="39">
        <f t="shared" si="23"/>
        <v>74.657142857142858</v>
      </c>
      <c r="L95" s="48"/>
      <c r="M95" s="30">
        <f t="shared" si="24"/>
        <v>11.857142857142858</v>
      </c>
      <c r="N95" s="31">
        <f t="shared" si="18"/>
        <v>62.800000000000004</v>
      </c>
      <c r="O95" s="59">
        <f t="shared" si="25"/>
        <v>0.15882127822426331</v>
      </c>
      <c r="P95" s="59">
        <f t="shared" si="26"/>
        <v>0.84117872177573672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39">
        <f t="shared" si="23"/>
        <v>16.37142857142857</v>
      </c>
      <c r="E96" s="39">
        <f t="shared" si="23"/>
        <v>9.1142857142857139</v>
      </c>
      <c r="F96" s="39">
        <f t="shared" si="23"/>
        <v>49.428571428571431</v>
      </c>
      <c r="G96" s="39">
        <f t="shared" si="23"/>
        <v>0.4</v>
      </c>
      <c r="H96" s="39">
        <f t="shared" si="23"/>
        <v>9.3428571428571434</v>
      </c>
      <c r="I96" s="39">
        <f t="shared" si="23"/>
        <v>5.0857142857142854</v>
      </c>
      <c r="J96" s="39">
        <f t="shared" si="23"/>
        <v>13.885714285714286</v>
      </c>
      <c r="K96" s="39">
        <f t="shared" si="23"/>
        <v>103.62857142857143</v>
      </c>
      <c r="L96" s="48"/>
      <c r="M96" s="30">
        <f t="shared" si="24"/>
        <v>23.542857142857141</v>
      </c>
      <c r="N96" s="31">
        <f t="shared" si="18"/>
        <v>80.085714285714289</v>
      </c>
      <c r="O96" s="59">
        <f t="shared" si="25"/>
        <v>0.22718500137854974</v>
      </c>
      <c r="P96" s="59">
        <f t="shared" si="26"/>
        <v>0.7728149986214502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39">
        <f t="shared" si="23"/>
        <v>33.142857142857146</v>
      </c>
      <c r="E97" s="39">
        <f t="shared" si="23"/>
        <v>19.057142857142857</v>
      </c>
      <c r="F97" s="39">
        <f t="shared" si="23"/>
        <v>76.685714285714283</v>
      </c>
      <c r="G97" s="39">
        <f t="shared" si="23"/>
        <v>0.37142857142857144</v>
      </c>
      <c r="H97" s="39">
        <f t="shared" si="23"/>
        <v>20.057142857142857</v>
      </c>
      <c r="I97" s="39">
        <f t="shared" si="23"/>
        <v>8.4285714285714288</v>
      </c>
      <c r="J97" s="39">
        <f t="shared" si="23"/>
        <v>24.114285714285714</v>
      </c>
      <c r="K97" s="39">
        <f t="shared" si="23"/>
        <v>181.85714285714286</v>
      </c>
      <c r="L97" s="48"/>
      <c r="M97" s="30">
        <f t="shared" si="24"/>
        <v>47.542857142857144</v>
      </c>
      <c r="N97" s="31">
        <f t="shared" si="18"/>
        <v>134.31428571428569</v>
      </c>
      <c r="O97" s="59">
        <f t="shared" si="25"/>
        <v>0.2614296936370778</v>
      </c>
      <c r="P97" s="59">
        <f t="shared" si="26"/>
        <v>0.73857030636292209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39">
        <f t="shared" si="23"/>
        <v>50.228571428571428</v>
      </c>
      <c r="E98" s="39">
        <f t="shared" si="23"/>
        <v>30.457142857142856</v>
      </c>
      <c r="F98" s="39">
        <f t="shared" si="23"/>
        <v>89.085714285714289</v>
      </c>
      <c r="G98" s="39">
        <f t="shared" si="23"/>
        <v>0.2</v>
      </c>
      <c r="H98" s="39">
        <f t="shared" si="23"/>
        <v>30.685714285714287</v>
      </c>
      <c r="I98" s="39">
        <f t="shared" si="23"/>
        <v>16.885714285714286</v>
      </c>
      <c r="J98" s="39">
        <f t="shared" si="23"/>
        <v>28.428571428571427</v>
      </c>
      <c r="K98" s="39">
        <f t="shared" si="23"/>
        <v>245.97142857142856</v>
      </c>
      <c r="L98" s="48"/>
      <c r="M98" s="30">
        <f t="shared" si="24"/>
        <v>78.028571428571425</v>
      </c>
      <c r="N98" s="31">
        <f t="shared" si="18"/>
        <v>167.94285714285712</v>
      </c>
      <c r="O98" s="59">
        <f t="shared" si="25"/>
        <v>0.31722615867115811</v>
      </c>
      <c r="P98" s="59">
        <f t="shared" si="26"/>
        <v>0.68277384132884189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39">
        <f t="shared" si="23"/>
        <v>58.171428571428571</v>
      </c>
      <c r="E99" s="39">
        <f t="shared" si="23"/>
        <v>43.25714285714286</v>
      </c>
      <c r="F99" s="39">
        <f t="shared" si="23"/>
        <v>78.542857142857144</v>
      </c>
      <c r="G99" s="39">
        <f t="shared" si="23"/>
        <v>0.37142857142857144</v>
      </c>
      <c r="H99" s="39">
        <f t="shared" si="23"/>
        <v>43.542857142857144</v>
      </c>
      <c r="I99" s="39">
        <f t="shared" si="23"/>
        <v>21.428571428571427</v>
      </c>
      <c r="J99" s="39">
        <f t="shared" si="23"/>
        <v>28.6</v>
      </c>
      <c r="K99" s="39">
        <f t="shared" si="23"/>
        <v>273.91428571428571</v>
      </c>
      <c r="L99" s="48"/>
      <c r="M99" s="30">
        <f t="shared" si="24"/>
        <v>108.22857142857144</v>
      </c>
      <c r="N99" s="31">
        <f t="shared" si="18"/>
        <v>165.68571428571428</v>
      </c>
      <c r="O99" s="59">
        <f t="shared" si="25"/>
        <v>0.395118389485762</v>
      </c>
      <c r="P99" s="59">
        <f t="shared" si="26"/>
        <v>0.60488161051423806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39">
        <f t="shared" si="23"/>
        <v>57.914285714285711</v>
      </c>
      <c r="E100" s="39">
        <f t="shared" si="23"/>
        <v>40.542857142857144</v>
      </c>
      <c r="F100" s="39">
        <f t="shared" si="23"/>
        <v>65.285714285714292</v>
      </c>
      <c r="G100" s="39">
        <f t="shared" si="23"/>
        <v>0.34285714285714286</v>
      </c>
      <c r="H100" s="39">
        <f t="shared" si="23"/>
        <v>38.200000000000003</v>
      </c>
      <c r="I100" s="39">
        <f t="shared" si="23"/>
        <v>22.857142857142858</v>
      </c>
      <c r="J100" s="39">
        <f t="shared" si="23"/>
        <v>23.857142857142858</v>
      </c>
      <c r="K100" s="39">
        <f t="shared" si="23"/>
        <v>249</v>
      </c>
      <c r="L100" s="48"/>
      <c r="M100" s="30">
        <f t="shared" si="24"/>
        <v>101.60000000000001</v>
      </c>
      <c r="N100" s="31">
        <f t="shared" si="18"/>
        <v>147.4</v>
      </c>
      <c r="O100" s="59">
        <f t="shared" si="25"/>
        <v>0.40803212851405624</v>
      </c>
      <c r="P100" s="59">
        <f t="shared" si="26"/>
        <v>0.59196787148594376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39">
        <f t="shared" si="23"/>
        <v>36</v>
      </c>
      <c r="E101" s="39">
        <f t="shared" si="23"/>
        <v>28.028571428571428</v>
      </c>
      <c r="F101" s="39">
        <f t="shared" si="23"/>
        <v>44.228571428571428</v>
      </c>
      <c r="G101" s="39">
        <f t="shared" si="23"/>
        <v>0.14285714285714285</v>
      </c>
      <c r="H101" s="39">
        <f t="shared" si="23"/>
        <v>15.571428571428571</v>
      </c>
      <c r="I101" s="39">
        <f t="shared" si="23"/>
        <v>17.114285714285714</v>
      </c>
      <c r="J101" s="39">
        <f t="shared" si="23"/>
        <v>17.714285714285715</v>
      </c>
      <c r="K101" s="39">
        <f t="shared" si="23"/>
        <v>158.80000000000001</v>
      </c>
      <c r="L101" s="48"/>
      <c r="M101" s="30">
        <f t="shared" si="24"/>
        <v>60.714285714285715</v>
      </c>
      <c r="N101" s="31">
        <f t="shared" si="18"/>
        <v>98.085714285714289</v>
      </c>
      <c r="O101" s="59">
        <f t="shared" si="25"/>
        <v>0.38233177401943141</v>
      </c>
      <c r="P101" s="59">
        <f t="shared" si="26"/>
        <v>0.61766822598056847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39">
        <f t="shared" si="23"/>
        <v>18.62857142857143</v>
      </c>
      <c r="E102" s="39">
        <f t="shared" si="23"/>
        <v>14.885714285714286</v>
      </c>
      <c r="F102" s="39">
        <f t="shared" si="23"/>
        <v>22.542857142857144</v>
      </c>
      <c r="G102" s="39">
        <f t="shared" si="23"/>
        <v>2.8571428571428571E-2</v>
      </c>
      <c r="H102" s="39">
        <f t="shared" si="23"/>
        <v>4.4285714285714288</v>
      </c>
      <c r="I102" s="39">
        <f t="shared" si="23"/>
        <v>10.828571428571429</v>
      </c>
      <c r="J102" s="39">
        <f t="shared" si="23"/>
        <v>8.9428571428571431</v>
      </c>
      <c r="K102" s="39">
        <f t="shared" si="23"/>
        <v>80.285714285714292</v>
      </c>
      <c r="L102" s="48"/>
      <c r="M102" s="30">
        <f t="shared" si="24"/>
        <v>30.142857142857146</v>
      </c>
      <c r="N102" s="31">
        <f t="shared" si="18"/>
        <v>50.142857142857153</v>
      </c>
      <c r="O102" s="59">
        <f t="shared" si="25"/>
        <v>0.37544483985765126</v>
      </c>
      <c r="P102" s="59">
        <f t="shared" si="26"/>
        <v>0.6245551601423488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39">
        <f t="shared" ref="D103:K118" si="27">SUM(D225)/35</f>
        <v>8.0857142857142854</v>
      </c>
      <c r="E103" s="39">
        <f t="shared" si="27"/>
        <v>6.0285714285714285</v>
      </c>
      <c r="F103" s="39">
        <f t="shared" si="27"/>
        <v>10.428571428571429</v>
      </c>
      <c r="G103" s="39">
        <f t="shared" si="27"/>
        <v>2.8571428571428571E-2</v>
      </c>
      <c r="H103" s="39">
        <f t="shared" si="27"/>
        <v>1.2</v>
      </c>
      <c r="I103" s="39">
        <f t="shared" si="27"/>
        <v>4.4857142857142858</v>
      </c>
      <c r="J103" s="39">
        <f t="shared" si="27"/>
        <v>3.6</v>
      </c>
      <c r="K103" s="39">
        <f t="shared" si="27"/>
        <v>33.857142857142854</v>
      </c>
      <c r="L103" s="48"/>
      <c r="M103" s="30">
        <f t="shared" si="24"/>
        <v>11.714285714285715</v>
      </c>
      <c r="N103" s="31">
        <f t="shared" si="18"/>
        <v>22.142857142857142</v>
      </c>
      <c r="O103" s="59">
        <f t="shared" si="25"/>
        <v>0.34599156118143465</v>
      </c>
      <c r="P103" s="59">
        <f t="shared" si="26"/>
        <v>0.65400843881856541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39">
        <f t="shared" si="27"/>
        <v>1.2571428571428571</v>
      </c>
      <c r="E104" s="25">
        <f t="shared" si="27"/>
        <v>0</v>
      </c>
      <c r="F104" s="39">
        <f t="shared" si="27"/>
        <v>2.9714285714285715</v>
      </c>
      <c r="G104" s="25">
        <f t="shared" si="27"/>
        <v>0</v>
      </c>
      <c r="H104" s="39">
        <f t="shared" si="27"/>
        <v>1.8285714285714285</v>
      </c>
      <c r="I104" s="39">
        <f t="shared" si="27"/>
        <v>8.5714285714285715E-2</v>
      </c>
      <c r="J104" s="39">
        <f t="shared" si="27"/>
        <v>0.74285714285714288</v>
      </c>
      <c r="K104" s="39">
        <f t="shared" si="27"/>
        <v>6.8857142857142861</v>
      </c>
      <c r="L104" s="48"/>
      <c r="M104" s="30">
        <f t="shared" si="24"/>
        <v>1.9142857142857141</v>
      </c>
      <c r="N104" s="31">
        <f t="shared" si="18"/>
        <v>4.9714285714285715</v>
      </c>
      <c r="O104" s="59">
        <f t="shared" si="25"/>
        <v>0.27800829875518668</v>
      </c>
      <c r="P104" s="59">
        <f t="shared" si="26"/>
        <v>0.72199170124481327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39">
        <f t="shared" si="27"/>
        <v>324.39999999999998</v>
      </c>
      <c r="E105" s="39">
        <f t="shared" si="27"/>
        <v>210.6</v>
      </c>
      <c r="F105" s="39">
        <f t="shared" si="27"/>
        <v>673.6</v>
      </c>
      <c r="G105" s="39">
        <f t="shared" si="27"/>
        <v>2.8285714285714287</v>
      </c>
      <c r="H105" s="39">
        <f t="shared" si="27"/>
        <v>182.74285714285713</v>
      </c>
      <c r="I105" s="39">
        <f t="shared" si="27"/>
        <v>119.97142857142858</v>
      </c>
      <c r="J105" s="39">
        <f t="shared" si="27"/>
        <v>191.8</v>
      </c>
      <c r="K105" s="39">
        <f t="shared" si="27"/>
        <v>1705.9428571428571</v>
      </c>
      <c r="L105" s="48"/>
      <c r="M105" s="32">
        <f>SUM(M89:M104)</f>
        <v>513.3142857142858</v>
      </c>
      <c r="N105" s="32">
        <f t="shared" si="18"/>
        <v>1192.6285714285714</v>
      </c>
      <c r="O105" s="59">
        <f t="shared" si="25"/>
        <v>0.30089770215046568</v>
      </c>
      <c r="P105" s="59">
        <f t="shared" si="26"/>
        <v>0.69910229784953437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31">
        <f t="shared" si="27"/>
        <v>0</v>
      </c>
      <c r="E106" s="30">
        <f t="shared" si="27"/>
        <v>0</v>
      </c>
      <c r="F106" s="45">
        <f t="shared" si="27"/>
        <v>2.8571428571428571E-2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2.8571428571428571E-2</v>
      </c>
      <c r="L106" s="48"/>
      <c r="M106" s="30">
        <f t="shared" ref="M106:M121" si="28">SUM(E106+H106+I106)</f>
        <v>0</v>
      </c>
      <c r="N106" s="31">
        <f t="shared" si="18"/>
        <v>2.8571428571428571E-2</v>
      </c>
      <c r="O106" s="55">
        <v>0</v>
      </c>
      <c r="P106" s="55">
        <v>0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45">
        <f t="shared" si="27"/>
        <v>5.7142857142857144</v>
      </c>
      <c r="E107" s="30">
        <f t="shared" si="27"/>
        <v>1.6571428571428573</v>
      </c>
      <c r="F107" s="45">
        <f t="shared" si="27"/>
        <v>59.628571428571426</v>
      </c>
      <c r="G107" s="45">
        <f t="shared" si="27"/>
        <v>0.11428571428571428</v>
      </c>
      <c r="H107" s="46">
        <f t="shared" si="27"/>
        <v>2.1428571428571428</v>
      </c>
      <c r="I107" s="46">
        <f t="shared" si="27"/>
        <v>1.0285714285714285</v>
      </c>
      <c r="J107" s="45">
        <f t="shared" si="27"/>
        <v>8</v>
      </c>
      <c r="K107" s="47">
        <f t="shared" si="27"/>
        <v>78.285714285714292</v>
      </c>
      <c r="L107" s="48"/>
      <c r="M107" s="30">
        <f t="shared" si="28"/>
        <v>4.8285714285714283</v>
      </c>
      <c r="N107" s="31">
        <f t="shared" si="18"/>
        <v>73.457142857142856</v>
      </c>
      <c r="O107" s="55">
        <f t="shared" ref="O107:O122" si="29">SUM(M107/K107)</f>
        <v>6.1678832116788311E-2</v>
      </c>
      <c r="P107" s="55">
        <f t="shared" ref="P107:P122" si="30">SUM(N107/K107)</f>
        <v>0.93832116788321163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45">
        <f t="shared" si="27"/>
        <v>7.9142857142857146</v>
      </c>
      <c r="E108" s="46">
        <f t="shared" si="27"/>
        <v>3</v>
      </c>
      <c r="F108" s="45">
        <f t="shared" si="27"/>
        <v>43.2</v>
      </c>
      <c r="G108" s="45">
        <f t="shared" si="27"/>
        <v>8.5714285714285715E-2</v>
      </c>
      <c r="H108" s="46">
        <f t="shared" si="27"/>
        <v>1.8571428571428572</v>
      </c>
      <c r="I108" s="46">
        <f t="shared" si="27"/>
        <v>1.5428571428571429</v>
      </c>
      <c r="J108" s="45">
        <f t="shared" si="27"/>
        <v>8.7142857142857135</v>
      </c>
      <c r="K108" s="47">
        <f t="shared" si="27"/>
        <v>66.314285714285717</v>
      </c>
      <c r="L108" s="48"/>
      <c r="M108" s="30">
        <f t="shared" si="28"/>
        <v>6.4</v>
      </c>
      <c r="N108" s="31">
        <f t="shared" si="18"/>
        <v>59.914285714285718</v>
      </c>
      <c r="O108" s="55">
        <f t="shared" si="29"/>
        <v>9.6510124946143902E-2</v>
      </c>
      <c r="P108" s="55">
        <f t="shared" si="30"/>
        <v>0.90348987505385614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45">
        <f t="shared" si="27"/>
        <v>10.742857142857142</v>
      </c>
      <c r="E109" s="46">
        <f t="shared" si="27"/>
        <v>2.7142857142857144</v>
      </c>
      <c r="F109" s="45">
        <f t="shared" si="27"/>
        <v>61.828571428571429</v>
      </c>
      <c r="G109" s="45">
        <f t="shared" si="27"/>
        <v>0.22857142857142856</v>
      </c>
      <c r="H109" s="46">
        <f t="shared" si="27"/>
        <v>3.342857142857143</v>
      </c>
      <c r="I109" s="46">
        <f t="shared" si="27"/>
        <v>1.9714285714285715</v>
      </c>
      <c r="J109" s="45">
        <f t="shared" si="27"/>
        <v>12.171428571428571</v>
      </c>
      <c r="K109" s="47">
        <f t="shared" si="27"/>
        <v>93</v>
      </c>
      <c r="L109" s="48"/>
      <c r="M109" s="30">
        <f t="shared" si="28"/>
        <v>8.0285714285714285</v>
      </c>
      <c r="N109" s="31">
        <f t="shared" si="18"/>
        <v>84.971428571428561</v>
      </c>
      <c r="O109" s="55">
        <f t="shared" si="29"/>
        <v>8.6328725038402457E-2</v>
      </c>
      <c r="P109" s="55">
        <f t="shared" si="30"/>
        <v>0.91367127496159739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45">
        <f t="shared" si="27"/>
        <v>14.285714285714286</v>
      </c>
      <c r="E110" s="46">
        <f t="shared" si="27"/>
        <v>5.2285714285714286</v>
      </c>
      <c r="F110" s="45">
        <f t="shared" si="27"/>
        <v>76.142857142857139</v>
      </c>
      <c r="G110" s="45">
        <f t="shared" si="27"/>
        <v>0.14285714285714285</v>
      </c>
      <c r="H110" s="46">
        <f t="shared" si="27"/>
        <v>3.8285714285714287</v>
      </c>
      <c r="I110" s="46">
        <f t="shared" si="27"/>
        <v>3</v>
      </c>
      <c r="J110" s="45">
        <f t="shared" si="27"/>
        <v>15.828571428571429</v>
      </c>
      <c r="K110" s="47">
        <f t="shared" si="27"/>
        <v>118.45714285714286</v>
      </c>
      <c r="L110" s="48"/>
      <c r="M110" s="30">
        <f t="shared" si="28"/>
        <v>12.057142857142857</v>
      </c>
      <c r="N110" s="31">
        <f t="shared" si="18"/>
        <v>106.4</v>
      </c>
      <c r="O110" s="55">
        <f t="shared" si="29"/>
        <v>0.10178485287023638</v>
      </c>
      <c r="P110" s="55">
        <f t="shared" si="30"/>
        <v>0.89821514712976369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45">
        <f t="shared" si="27"/>
        <v>13.857142857142858</v>
      </c>
      <c r="E111" s="46">
        <f t="shared" si="27"/>
        <v>5.7714285714285714</v>
      </c>
      <c r="F111" s="45">
        <f t="shared" si="27"/>
        <v>71.51428571428572</v>
      </c>
      <c r="G111" s="45">
        <f t="shared" si="27"/>
        <v>5.7142857142857141E-2</v>
      </c>
      <c r="H111" s="46">
        <f t="shared" si="27"/>
        <v>2.9714285714285715</v>
      </c>
      <c r="I111" s="46">
        <f t="shared" si="27"/>
        <v>3.4857142857142858</v>
      </c>
      <c r="J111" s="45">
        <f t="shared" si="27"/>
        <v>16.514285714285716</v>
      </c>
      <c r="K111" s="47">
        <f t="shared" si="27"/>
        <v>114.17142857142858</v>
      </c>
      <c r="L111" s="48"/>
      <c r="M111" s="30">
        <f t="shared" si="28"/>
        <v>12.22857142857143</v>
      </c>
      <c r="N111" s="31">
        <f t="shared" si="18"/>
        <v>101.94285714285716</v>
      </c>
      <c r="O111" s="55">
        <f t="shared" si="29"/>
        <v>0.10710710710710711</v>
      </c>
      <c r="P111" s="55">
        <f t="shared" si="30"/>
        <v>0.89289289289289298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45">
        <f t="shared" si="27"/>
        <v>13.457142857142857</v>
      </c>
      <c r="E112" s="46">
        <f t="shared" si="27"/>
        <v>4.6857142857142859</v>
      </c>
      <c r="F112" s="45">
        <f t="shared" si="27"/>
        <v>70.599999999999994</v>
      </c>
      <c r="G112" s="45">
        <f t="shared" si="27"/>
        <v>0.22857142857142856</v>
      </c>
      <c r="H112" s="46">
        <f t="shared" si="27"/>
        <v>3.2857142857142856</v>
      </c>
      <c r="I112" s="46">
        <f t="shared" si="27"/>
        <v>4.1428571428571432</v>
      </c>
      <c r="J112" s="45">
        <f t="shared" si="27"/>
        <v>14.571428571428571</v>
      </c>
      <c r="K112" s="47">
        <f t="shared" si="27"/>
        <v>110.97142857142858</v>
      </c>
      <c r="L112" s="48"/>
      <c r="M112" s="30">
        <f t="shared" si="28"/>
        <v>12.114285714285714</v>
      </c>
      <c r="N112" s="31">
        <f t="shared" si="18"/>
        <v>98.857142857142847</v>
      </c>
      <c r="O112" s="55">
        <f t="shared" si="29"/>
        <v>0.10916580844490216</v>
      </c>
      <c r="P112" s="55">
        <f t="shared" si="30"/>
        <v>0.89083419155509769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45">
        <f t="shared" si="27"/>
        <v>16.228571428571428</v>
      </c>
      <c r="E113" s="46">
        <f t="shared" si="27"/>
        <v>4.5999999999999996</v>
      </c>
      <c r="F113" s="45">
        <f t="shared" si="27"/>
        <v>70.971428571428575</v>
      </c>
      <c r="G113" s="45">
        <f t="shared" si="27"/>
        <v>0.37142857142857144</v>
      </c>
      <c r="H113" s="46">
        <f t="shared" si="27"/>
        <v>4.9142857142857146</v>
      </c>
      <c r="I113" s="46">
        <f t="shared" si="27"/>
        <v>4.9142857142857146</v>
      </c>
      <c r="J113" s="45">
        <f t="shared" si="27"/>
        <v>14.657142857142857</v>
      </c>
      <c r="K113" s="47">
        <f t="shared" si="27"/>
        <v>116.65714285714286</v>
      </c>
      <c r="L113" s="48"/>
      <c r="M113" s="30">
        <f t="shared" si="28"/>
        <v>14.428571428571429</v>
      </c>
      <c r="N113" s="31">
        <f t="shared" si="18"/>
        <v>102.22857142857143</v>
      </c>
      <c r="O113" s="55">
        <f t="shared" si="29"/>
        <v>0.1236835660053882</v>
      </c>
      <c r="P113" s="55">
        <f t="shared" si="30"/>
        <v>0.87631643399461179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45">
        <f t="shared" si="27"/>
        <v>21.514285714285716</v>
      </c>
      <c r="E114" s="46">
        <f t="shared" si="27"/>
        <v>8.9428571428571431</v>
      </c>
      <c r="F114" s="45">
        <f t="shared" si="27"/>
        <v>92.685714285714283</v>
      </c>
      <c r="G114" s="45">
        <f t="shared" si="27"/>
        <v>0.82857142857142863</v>
      </c>
      <c r="H114" s="46">
        <f t="shared" si="27"/>
        <v>9.0857142857142854</v>
      </c>
      <c r="I114" s="46">
        <f t="shared" si="27"/>
        <v>7.7142857142857144</v>
      </c>
      <c r="J114" s="45">
        <f t="shared" si="27"/>
        <v>18.714285714285715</v>
      </c>
      <c r="K114" s="47">
        <f t="shared" si="27"/>
        <v>159.48571428571429</v>
      </c>
      <c r="L114" s="48"/>
      <c r="M114" s="30">
        <f t="shared" si="28"/>
        <v>25.742857142857144</v>
      </c>
      <c r="N114" s="31">
        <f t="shared" si="18"/>
        <v>133.74285714285713</v>
      </c>
      <c r="O114" s="55">
        <f t="shared" si="29"/>
        <v>0.16141168040128986</v>
      </c>
      <c r="P114" s="55">
        <f t="shared" si="30"/>
        <v>0.83858831959871005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45">
        <f t="shared" si="27"/>
        <v>28.714285714285715</v>
      </c>
      <c r="E115" s="46">
        <f t="shared" si="27"/>
        <v>11.428571428571429</v>
      </c>
      <c r="F115" s="45">
        <f t="shared" si="27"/>
        <v>86.48571428571428</v>
      </c>
      <c r="G115" s="45">
        <f t="shared" si="27"/>
        <v>0.8571428571428571</v>
      </c>
      <c r="H115" s="46">
        <f t="shared" si="27"/>
        <v>16.399999999999999</v>
      </c>
      <c r="I115" s="46">
        <f t="shared" si="27"/>
        <v>9.0857142857142854</v>
      </c>
      <c r="J115" s="45">
        <f t="shared" si="27"/>
        <v>21.171428571428571</v>
      </c>
      <c r="K115" s="47">
        <f t="shared" si="27"/>
        <v>174.14285714285714</v>
      </c>
      <c r="L115" s="48"/>
      <c r="M115" s="30">
        <f t="shared" si="28"/>
        <v>36.914285714285711</v>
      </c>
      <c r="N115" s="31">
        <f t="shared" si="18"/>
        <v>137.22857142857143</v>
      </c>
      <c r="O115" s="55">
        <f t="shared" si="29"/>
        <v>0.21197703035274815</v>
      </c>
      <c r="P115" s="55">
        <f t="shared" si="30"/>
        <v>0.78802296964725183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45">
        <f t="shared" si="27"/>
        <v>24.771428571428572</v>
      </c>
      <c r="E116" s="46">
        <f t="shared" si="27"/>
        <v>11.914285714285715</v>
      </c>
      <c r="F116" s="45">
        <f t="shared" si="27"/>
        <v>65.428571428571431</v>
      </c>
      <c r="G116" s="45">
        <f t="shared" si="27"/>
        <v>0.2</v>
      </c>
      <c r="H116" s="46">
        <f t="shared" si="27"/>
        <v>14.457142857142857</v>
      </c>
      <c r="I116" s="46">
        <f t="shared" si="27"/>
        <v>9.8571428571428577</v>
      </c>
      <c r="J116" s="45">
        <f t="shared" si="27"/>
        <v>16.542857142857144</v>
      </c>
      <c r="K116" s="47">
        <f t="shared" si="27"/>
        <v>143.17142857142858</v>
      </c>
      <c r="L116" s="48"/>
      <c r="M116" s="30">
        <f t="shared" si="28"/>
        <v>36.228571428571428</v>
      </c>
      <c r="N116" s="31">
        <f t="shared" si="18"/>
        <v>106.94285714285715</v>
      </c>
      <c r="O116" s="55">
        <f t="shared" si="29"/>
        <v>0.25304330472959485</v>
      </c>
      <c r="P116" s="55">
        <f t="shared" si="30"/>
        <v>0.74695669527040509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45">
        <f t="shared" si="27"/>
        <v>20.428571428571427</v>
      </c>
      <c r="E117" s="46">
        <f t="shared" si="27"/>
        <v>8.742857142857142</v>
      </c>
      <c r="F117" s="45">
        <f t="shared" si="27"/>
        <v>50.657142857142858</v>
      </c>
      <c r="G117" s="45">
        <f t="shared" si="27"/>
        <v>0.14285714285714285</v>
      </c>
      <c r="H117" s="46">
        <f t="shared" si="27"/>
        <v>10.057142857142857</v>
      </c>
      <c r="I117" s="46">
        <f t="shared" si="27"/>
        <v>7.2571428571428571</v>
      </c>
      <c r="J117" s="45">
        <f t="shared" si="27"/>
        <v>13.885714285714286</v>
      </c>
      <c r="K117" s="47">
        <f t="shared" si="27"/>
        <v>111.17142857142858</v>
      </c>
      <c r="L117" s="48"/>
      <c r="M117" s="30">
        <f t="shared" si="28"/>
        <v>26.057142857142853</v>
      </c>
      <c r="N117" s="31">
        <f t="shared" si="18"/>
        <v>85.114285714285714</v>
      </c>
      <c r="O117" s="55">
        <f t="shared" si="29"/>
        <v>0.23438704703161137</v>
      </c>
      <c r="P117" s="55">
        <f t="shared" si="30"/>
        <v>0.76561295296838849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45">
        <f t="shared" si="27"/>
        <v>14.885714285714286</v>
      </c>
      <c r="E118" s="46">
        <f t="shared" si="27"/>
        <v>6.9714285714285715</v>
      </c>
      <c r="F118" s="45">
        <f t="shared" si="27"/>
        <v>39.714285714285715</v>
      </c>
      <c r="G118" s="45">
        <f t="shared" si="27"/>
        <v>0.14285714285714285</v>
      </c>
      <c r="H118" s="46">
        <f t="shared" si="27"/>
        <v>3.4857142857142858</v>
      </c>
      <c r="I118" s="46">
        <f t="shared" si="27"/>
        <v>7.5142857142857142</v>
      </c>
      <c r="J118" s="45">
        <f t="shared" si="27"/>
        <v>10.142857142857142</v>
      </c>
      <c r="K118" s="47">
        <f t="shared" si="27"/>
        <v>82.857142857142861</v>
      </c>
      <c r="L118" s="48"/>
      <c r="M118" s="30">
        <f t="shared" si="28"/>
        <v>17.971428571428572</v>
      </c>
      <c r="N118" s="31">
        <f t="shared" si="18"/>
        <v>64.885714285714286</v>
      </c>
      <c r="O118" s="55">
        <f t="shared" si="29"/>
        <v>0.21689655172413791</v>
      </c>
      <c r="P118" s="55">
        <f t="shared" si="30"/>
        <v>0.78310344827586209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45">
        <f t="shared" ref="D119:K121" si="31">SUM(D241)/35</f>
        <v>9.4285714285714288</v>
      </c>
      <c r="E119" s="46">
        <f t="shared" si="31"/>
        <v>4.6857142857142859</v>
      </c>
      <c r="F119" s="45">
        <f t="shared" si="31"/>
        <v>21.885714285714286</v>
      </c>
      <c r="G119" s="45">
        <f t="shared" si="31"/>
        <v>2.8571428571428571E-2</v>
      </c>
      <c r="H119" s="46">
        <f t="shared" si="31"/>
        <v>1.0285714285714285</v>
      </c>
      <c r="I119" s="46">
        <f t="shared" si="31"/>
        <v>4.8857142857142861</v>
      </c>
      <c r="J119" s="45">
        <f t="shared" si="31"/>
        <v>5.6571428571428575</v>
      </c>
      <c r="K119" s="47">
        <f t="shared" si="31"/>
        <v>47.6</v>
      </c>
      <c r="L119" s="48"/>
      <c r="M119" s="30">
        <f t="shared" si="28"/>
        <v>10.600000000000001</v>
      </c>
      <c r="N119" s="31">
        <f t="shared" si="18"/>
        <v>37</v>
      </c>
      <c r="O119" s="55">
        <f t="shared" si="29"/>
        <v>0.22268907563025211</v>
      </c>
      <c r="P119" s="55">
        <f t="shared" si="30"/>
        <v>0.77731092436974791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45">
        <f t="shared" si="31"/>
        <v>4.0857142857142854</v>
      </c>
      <c r="E120" s="46">
        <f t="shared" si="31"/>
        <v>1.8</v>
      </c>
      <c r="F120" s="45">
        <f t="shared" si="31"/>
        <v>9.2285714285714278</v>
      </c>
      <c r="G120" s="45">
        <f t="shared" si="31"/>
        <v>2.8571428571428571E-2</v>
      </c>
      <c r="H120" s="46">
        <f t="shared" si="31"/>
        <v>0.7142857142857143</v>
      </c>
      <c r="I120" s="46">
        <f t="shared" si="31"/>
        <v>2.3714285714285714</v>
      </c>
      <c r="J120" s="45">
        <f t="shared" si="31"/>
        <v>2.0571428571428569</v>
      </c>
      <c r="K120" s="47">
        <f t="shared" si="31"/>
        <v>20.285714285714285</v>
      </c>
      <c r="L120" s="48"/>
      <c r="M120" s="30">
        <f t="shared" si="28"/>
        <v>4.8857142857142861</v>
      </c>
      <c r="N120" s="31">
        <f t="shared" si="18"/>
        <v>15.399999999999999</v>
      </c>
      <c r="O120" s="55">
        <f t="shared" si="29"/>
        <v>0.24084507042253525</v>
      </c>
      <c r="P120" s="55">
        <f t="shared" si="30"/>
        <v>0.75915492957746478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45">
        <f t="shared" si="31"/>
        <v>0.7142857142857143</v>
      </c>
      <c r="E121" s="46">
        <f t="shared" si="31"/>
        <v>0</v>
      </c>
      <c r="F121" s="45">
        <f t="shared" si="31"/>
        <v>1.4</v>
      </c>
      <c r="G121" s="31">
        <f t="shared" si="31"/>
        <v>0</v>
      </c>
      <c r="H121" s="46">
        <f t="shared" si="31"/>
        <v>1.5428571428571429</v>
      </c>
      <c r="I121" s="46">
        <f t="shared" si="31"/>
        <v>0</v>
      </c>
      <c r="J121" s="45">
        <f t="shared" si="31"/>
        <v>0.5714285714285714</v>
      </c>
      <c r="K121" s="47">
        <f t="shared" si="31"/>
        <v>4.2285714285714286</v>
      </c>
      <c r="L121" s="48"/>
      <c r="M121" s="30">
        <f t="shared" si="28"/>
        <v>1.5428571428571429</v>
      </c>
      <c r="N121" s="31">
        <f t="shared" si="18"/>
        <v>2.6857142857142859</v>
      </c>
      <c r="O121" s="55">
        <f t="shared" si="29"/>
        <v>0.36486486486486486</v>
      </c>
      <c r="P121" s="55">
        <f t="shared" si="30"/>
        <v>0.6351351351351352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45">
        <f>SUM(D106:D121)</f>
        <v>206.74285714285716</v>
      </c>
      <c r="E122" s="46">
        <f t="shared" ref="E122:K122" si="32">SUM(E106:E121)</f>
        <v>82.142857142857153</v>
      </c>
      <c r="F122" s="45">
        <f t="shared" si="32"/>
        <v>821.39999999999986</v>
      </c>
      <c r="G122" s="45">
        <f t="shared" si="32"/>
        <v>3.4571428571428573</v>
      </c>
      <c r="H122" s="46">
        <f t="shared" si="32"/>
        <v>79.1142857142857</v>
      </c>
      <c r="I122" s="46">
        <f t="shared" si="32"/>
        <v>68.771428571428572</v>
      </c>
      <c r="J122" s="45">
        <f t="shared" si="32"/>
        <v>179.20000000000002</v>
      </c>
      <c r="K122" s="47">
        <f t="shared" si="32"/>
        <v>1440.8285714285714</v>
      </c>
      <c r="L122" s="48"/>
      <c r="M122" s="46">
        <f>SUM(M106:M121)</f>
        <v>230.02857142857141</v>
      </c>
      <c r="N122" s="45">
        <f t="shared" si="18"/>
        <v>1210.8</v>
      </c>
      <c r="O122" s="57">
        <f t="shared" si="29"/>
        <v>0.159650201273077</v>
      </c>
      <c r="P122" s="57">
        <f t="shared" si="30"/>
        <v>0.84034979872692295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hidden="1" customHeight="1" thickBot="1" x14ac:dyDescent="0.25">
      <c r="A124" s="240" t="s">
        <v>1</v>
      </c>
      <c r="B124" s="241"/>
      <c r="C124" s="242"/>
      <c r="D124" s="246"/>
      <c r="E124" s="246"/>
      <c r="F124" s="246"/>
      <c r="G124" s="246"/>
      <c r="H124" s="246"/>
      <c r="I124" s="246"/>
      <c r="J124" s="246"/>
      <c r="K124" s="247"/>
      <c r="M124"/>
    </row>
    <row r="125" spans="1:17" ht="12.75" hidden="1" customHeight="1" thickBot="1" x14ac:dyDescent="0.25">
      <c r="A125" s="243"/>
      <c r="B125" s="244"/>
      <c r="C125" s="245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60"/>
      <c r="B126" s="265" t="s">
        <v>12</v>
      </c>
      <c r="C126" s="2" t="s">
        <v>14</v>
      </c>
      <c r="D126" s="4"/>
      <c r="E126" s="4"/>
      <c r="F126" s="5">
        <v>12</v>
      </c>
      <c r="G126" s="4"/>
      <c r="H126" s="4"/>
      <c r="I126" s="5">
        <v>1</v>
      </c>
      <c r="J126" s="5">
        <v>1</v>
      </c>
      <c r="K126" s="5">
        <v>14</v>
      </c>
      <c r="M126"/>
    </row>
    <row r="127" spans="1:17" ht="12.75" hidden="1" customHeight="1" thickBot="1" x14ac:dyDescent="0.25">
      <c r="A127" s="64" t="s">
        <v>79</v>
      </c>
      <c r="B127" s="266"/>
      <c r="C127" s="2" t="s">
        <v>15</v>
      </c>
      <c r="D127" s="5">
        <v>162</v>
      </c>
      <c r="E127" s="5">
        <v>58</v>
      </c>
      <c r="F127" s="5">
        <v>1323</v>
      </c>
      <c r="G127" s="5">
        <v>2</v>
      </c>
      <c r="H127" s="5">
        <v>36</v>
      </c>
      <c r="I127" s="5">
        <v>15</v>
      </c>
      <c r="J127" s="5">
        <v>197</v>
      </c>
      <c r="K127" s="5">
        <v>1793</v>
      </c>
      <c r="M127"/>
    </row>
    <row r="128" spans="1:17" ht="12.75" hidden="1" customHeight="1" thickBot="1" x14ac:dyDescent="0.25">
      <c r="A128" s="65"/>
      <c r="B128" s="266"/>
      <c r="C128" s="2" t="s">
        <v>16</v>
      </c>
      <c r="D128" s="5">
        <v>173</v>
      </c>
      <c r="E128" s="5">
        <v>40</v>
      </c>
      <c r="F128" s="5">
        <v>1147</v>
      </c>
      <c r="G128" s="5">
        <v>2</v>
      </c>
      <c r="H128" s="5">
        <v>45</v>
      </c>
      <c r="I128" s="5">
        <v>11</v>
      </c>
      <c r="J128" s="5">
        <v>177</v>
      </c>
      <c r="K128" s="5">
        <v>1595</v>
      </c>
      <c r="M128"/>
    </row>
    <row r="129" spans="1:13" ht="12.75" hidden="1" customHeight="1" thickBot="1" x14ac:dyDescent="0.25">
      <c r="A129" s="65"/>
      <c r="B129" s="266"/>
      <c r="C129" s="2" t="s">
        <v>17</v>
      </c>
      <c r="D129" s="5">
        <v>211</v>
      </c>
      <c r="E129" s="5">
        <v>81</v>
      </c>
      <c r="F129" s="5">
        <v>1089</v>
      </c>
      <c r="G129" s="5">
        <v>3</v>
      </c>
      <c r="H129" s="5">
        <v>48</v>
      </c>
      <c r="I129" s="5">
        <v>37</v>
      </c>
      <c r="J129" s="5">
        <v>240</v>
      </c>
      <c r="K129" s="5">
        <v>1709</v>
      </c>
      <c r="M129"/>
    </row>
    <row r="130" spans="1:13" ht="12.75" hidden="1" customHeight="1" thickBot="1" x14ac:dyDescent="0.25">
      <c r="A130" s="65"/>
      <c r="B130" s="266"/>
      <c r="C130" s="2" t="s">
        <v>18</v>
      </c>
      <c r="D130" s="5">
        <v>231</v>
      </c>
      <c r="E130" s="5">
        <v>55</v>
      </c>
      <c r="F130" s="5">
        <v>1251</v>
      </c>
      <c r="G130" s="5">
        <v>6</v>
      </c>
      <c r="H130" s="5">
        <v>59</v>
      </c>
      <c r="I130" s="5">
        <v>60</v>
      </c>
      <c r="J130" s="5">
        <v>256</v>
      </c>
      <c r="K130" s="5">
        <v>1918</v>
      </c>
      <c r="M130"/>
    </row>
    <row r="131" spans="1:13" ht="12.75" hidden="1" customHeight="1" thickBot="1" x14ac:dyDescent="0.25">
      <c r="A131" s="65"/>
      <c r="B131" s="266"/>
      <c r="C131" s="2" t="s">
        <v>19</v>
      </c>
      <c r="D131" s="5">
        <v>208</v>
      </c>
      <c r="E131" s="5">
        <v>64</v>
      </c>
      <c r="F131" s="5">
        <v>1213</v>
      </c>
      <c r="G131" s="5">
        <v>1</v>
      </c>
      <c r="H131" s="5">
        <v>45</v>
      </c>
      <c r="I131" s="5">
        <v>61</v>
      </c>
      <c r="J131" s="5">
        <v>216</v>
      </c>
      <c r="K131" s="5">
        <v>1808</v>
      </c>
      <c r="M131"/>
    </row>
    <row r="132" spans="1:13" ht="12.75" hidden="1" customHeight="1" thickBot="1" x14ac:dyDescent="0.25">
      <c r="A132" s="65"/>
      <c r="B132" s="266"/>
      <c r="C132" s="2" t="s">
        <v>20</v>
      </c>
      <c r="D132" s="5">
        <v>231</v>
      </c>
      <c r="E132" s="5">
        <v>73</v>
      </c>
      <c r="F132" s="5">
        <v>1173</v>
      </c>
      <c r="G132" s="5">
        <v>9</v>
      </c>
      <c r="H132" s="5">
        <v>62</v>
      </c>
      <c r="I132" s="5">
        <v>45</v>
      </c>
      <c r="J132" s="5">
        <v>212</v>
      </c>
      <c r="K132" s="5">
        <v>1805</v>
      </c>
      <c r="M132"/>
    </row>
    <row r="133" spans="1:13" ht="12.75" hidden="1" customHeight="1" thickBot="1" x14ac:dyDescent="0.25">
      <c r="A133" s="65"/>
      <c r="B133" s="266"/>
      <c r="C133" s="2" t="s">
        <v>21</v>
      </c>
      <c r="D133" s="5">
        <v>363</v>
      </c>
      <c r="E133" s="5">
        <v>106</v>
      </c>
      <c r="F133" s="5">
        <v>1517</v>
      </c>
      <c r="G133" s="5">
        <v>6</v>
      </c>
      <c r="H133" s="5">
        <v>129</v>
      </c>
      <c r="I133" s="5">
        <v>89</v>
      </c>
      <c r="J133" s="5">
        <v>278</v>
      </c>
      <c r="K133" s="5">
        <v>2488</v>
      </c>
      <c r="M133"/>
    </row>
    <row r="134" spans="1:13" ht="12.75" hidden="1" customHeight="1" thickBot="1" x14ac:dyDescent="0.25">
      <c r="A134" s="65"/>
      <c r="B134" s="266"/>
      <c r="C134" s="2" t="s">
        <v>22</v>
      </c>
      <c r="D134" s="5">
        <v>599</v>
      </c>
      <c r="E134" s="5">
        <v>181</v>
      </c>
      <c r="F134" s="5">
        <v>1823</v>
      </c>
      <c r="G134" s="5">
        <v>7</v>
      </c>
      <c r="H134" s="5">
        <v>192</v>
      </c>
      <c r="I134" s="5">
        <v>160</v>
      </c>
      <c r="J134" s="5">
        <v>422</v>
      </c>
      <c r="K134" s="5">
        <v>3384</v>
      </c>
      <c r="M134"/>
    </row>
    <row r="135" spans="1:13" ht="12.75" hidden="1" customHeight="1" thickBot="1" x14ac:dyDescent="0.25">
      <c r="A135" s="65"/>
      <c r="B135" s="266"/>
      <c r="C135" s="2" t="s">
        <v>23</v>
      </c>
      <c r="D135" s="5">
        <v>715</v>
      </c>
      <c r="E135" s="5">
        <v>272</v>
      </c>
      <c r="F135" s="5">
        <v>1868</v>
      </c>
      <c r="G135" s="5">
        <v>7</v>
      </c>
      <c r="H135" s="5">
        <v>247</v>
      </c>
      <c r="I135" s="5">
        <v>247</v>
      </c>
      <c r="J135" s="5">
        <v>545</v>
      </c>
      <c r="K135" s="5">
        <v>3901</v>
      </c>
      <c r="M135"/>
    </row>
    <row r="136" spans="1:13" ht="12.75" hidden="1" customHeight="1" thickBot="1" x14ac:dyDescent="0.25">
      <c r="A136" s="65"/>
      <c r="B136" s="266"/>
      <c r="C136" s="2" t="s">
        <v>24</v>
      </c>
      <c r="D136" s="5">
        <v>704</v>
      </c>
      <c r="E136" s="5">
        <v>309</v>
      </c>
      <c r="F136" s="5">
        <v>1552</v>
      </c>
      <c r="G136" s="5">
        <v>23</v>
      </c>
      <c r="H136" s="5">
        <v>265</v>
      </c>
      <c r="I136" s="5">
        <v>267</v>
      </c>
      <c r="J136" s="5">
        <v>477</v>
      </c>
      <c r="K136" s="5">
        <v>3597</v>
      </c>
      <c r="M136"/>
    </row>
    <row r="137" spans="1:13" ht="12.75" hidden="1" customHeight="1" thickBot="1" x14ac:dyDescent="0.25">
      <c r="A137" s="65"/>
      <c r="B137" s="266"/>
      <c r="C137" s="2" t="s">
        <v>25</v>
      </c>
      <c r="D137" s="5">
        <v>525</v>
      </c>
      <c r="E137" s="5">
        <v>230</v>
      </c>
      <c r="F137" s="5">
        <v>1381</v>
      </c>
      <c r="G137" s="5">
        <v>3</v>
      </c>
      <c r="H137" s="5">
        <v>187</v>
      </c>
      <c r="I137" s="5">
        <v>230</v>
      </c>
      <c r="J137" s="5">
        <v>352</v>
      </c>
      <c r="K137" s="5">
        <v>2908</v>
      </c>
      <c r="M137"/>
    </row>
    <row r="138" spans="1:13" ht="12.75" hidden="1" customHeight="1" thickBot="1" x14ac:dyDescent="0.25">
      <c r="A138" s="65"/>
      <c r="B138" s="266"/>
      <c r="C138" s="2" t="s">
        <v>26</v>
      </c>
      <c r="D138" s="5">
        <v>420</v>
      </c>
      <c r="E138" s="5">
        <v>201</v>
      </c>
      <c r="F138" s="5">
        <v>971</v>
      </c>
      <c r="G138" s="5">
        <v>2</v>
      </c>
      <c r="H138" s="5">
        <v>77</v>
      </c>
      <c r="I138" s="5">
        <v>201</v>
      </c>
      <c r="J138" s="5">
        <v>254</v>
      </c>
      <c r="K138" s="5">
        <v>2126</v>
      </c>
      <c r="M138"/>
    </row>
    <row r="139" spans="1:13" ht="12.75" hidden="1" customHeight="1" thickBot="1" x14ac:dyDescent="0.25">
      <c r="A139" s="65"/>
      <c r="B139" s="266"/>
      <c r="C139" s="2" t="s">
        <v>27</v>
      </c>
      <c r="D139" s="5">
        <v>242</v>
      </c>
      <c r="E139" s="5">
        <v>122</v>
      </c>
      <c r="F139" s="5">
        <v>528</v>
      </c>
      <c r="G139" s="4"/>
      <c r="H139" s="5">
        <v>38</v>
      </c>
      <c r="I139" s="5">
        <v>135</v>
      </c>
      <c r="J139" s="5">
        <v>177</v>
      </c>
      <c r="K139" s="5">
        <v>1242</v>
      </c>
      <c r="M139"/>
    </row>
    <row r="140" spans="1:13" ht="12.75" hidden="1" customHeight="1" thickBot="1" x14ac:dyDescent="0.25">
      <c r="A140" s="65"/>
      <c r="B140" s="266"/>
      <c r="C140" s="2" t="s">
        <v>28</v>
      </c>
      <c r="D140" s="5">
        <v>102</v>
      </c>
      <c r="E140" s="5">
        <v>53</v>
      </c>
      <c r="F140" s="5">
        <v>234</v>
      </c>
      <c r="G140" s="5">
        <v>1</v>
      </c>
      <c r="H140" s="5">
        <v>8</v>
      </c>
      <c r="I140" s="5">
        <v>42</v>
      </c>
      <c r="J140" s="5">
        <v>46</v>
      </c>
      <c r="K140" s="5">
        <v>486</v>
      </c>
      <c r="M140"/>
    </row>
    <row r="141" spans="1:13" ht="12.75" hidden="1" customHeight="1" thickBot="1" x14ac:dyDescent="0.25">
      <c r="A141" s="65"/>
      <c r="B141" s="266"/>
      <c r="C141" s="2" t="s">
        <v>29</v>
      </c>
      <c r="D141" s="5">
        <v>25</v>
      </c>
      <c r="E141" s="4"/>
      <c r="F141" s="5">
        <v>53</v>
      </c>
      <c r="G141" s="4"/>
      <c r="H141" s="5">
        <v>34</v>
      </c>
      <c r="I141" s="4"/>
      <c r="J141" s="5">
        <v>10</v>
      </c>
      <c r="K141" s="5">
        <v>122</v>
      </c>
      <c r="M141"/>
    </row>
    <row r="142" spans="1:13" ht="12.75" hidden="1" customHeight="1" thickBot="1" x14ac:dyDescent="0.25">
      <c r="A142" s="65"/>
      <c r="B142" s="267"/>
      <c r="C142" s="2" t="s">
        <v>10</v>
      </c>
      <c r="D142" s="5">
        <v>4911</v>
      </c>
      <c r="E142" s="5">
        <v>1845</v>
      </c>
      <c r="F142" s="5">
        <v>17135</v>
      </c>
      <c r="G142" s="5">
        <v>72</v>
      </c>
      <c r="H142" s="5">
        <v>1472</v>
      </c>
      <c r="I142" s="5">
        <v>1601</v>
      </c>
      <c r="J142" s="5">
        <v>3860</v>
      </c>
      <c r="K142" s="5">
        <v>30896</v>
      </c>
      <c r="M142"/>
    </row>
    <row r="143" spans="1:13" ht="12.75" hidden="1" customHeight="1" thickBot="1" x14ac:dyDescent="0.25">
      <c r="A143" s="65"/>
      <c r="B143" s="265" t="s">
        <v>31</v>
      </c>
      <c r="C143" s="2" t="s">
        <v>14</v>
      </c>
      <c r="D143" s="4"/>
      <c r="E143" s="4"/>
      <c r="F143" s="5">
        <v>6</v>
      </c>
      <c r="G143" s="4"/>
      <c r="H143" s="4"/>
      <c r="I143" s="4"/>
      <c r="J143" s="5">
        <v>2</v>
      </c>
      <c r="K143" s="5">
        <v>8</v>
      </c>
      <c r="M143"/>
    </row>
    <row r="144" spans="1:13" ht="12.75" hidden="1" customHeight="1" thickBot="1" x14ac:dyDescent="0.25">
      <c r="A144" s="65"/>
      <c r="B144" s="266"/>
      <c r="C144" s="2" t="s">
        <v>15</v>
      </c>
      <c r="D144" s="5">
        <v>145</v>
      </c>
      <c r="E144" s="5">
        <v>44</v>
      </c>
      <c r="F144" s="5">
        <v>1068</v>
      </c>
      <c r="G144" s="5">
        <v>2</v>
      </c>
      <c r="H144" s="5">
        <v>94</v>
      </c>
      <c r="I144" s="5">
        <v>17</v>
      </c>
      <c r="J144" s="5">
        <v>119</v>
      </c>
      <c r="K144" s="5">
        <v>1489</v>
      </c>
      <c r="M144"/>
    </row>
    <row r="145" spans="1:13" ht="12.75" hidden="1" customHeight="1" thickBot="1" x14ac:dyDescent="0.25">
      <c r="A145" s="65"/>
      <c r="B145" s="266"/>
      <c r="C145" s="2" t="s">
        <v>16</v>
      </c>
      <c r="D145" s="5">
        <v>146</v>
      </c>
      <c r="E145" s="5">
        <v>39</v>
      </c>
      <c r="F145" s="5">
        <v>1083</v>
      </c>
      <c r="G145" s="5">
        <v>2</v>
      </c>
      <c r="H145" s="5">
        <v>25</v>
      </c>
      <c r="I145" s="5">
        <v>28</v>
      </c>
      <c r="J145" s="5">
        <v>151</v>
      </c>
      <c r="K145" s="5">
        <v>1474</v>
      </c>
      <c r="M145"/>
    </row>
    <row r="146" spans="1:13" ht="12.75" hidden="1" customHeight="1" thickBot="1" x14ac:dyDescent="0.25">
      <c r="A146" s="65"/>
      <c r="B146" s="266"/>
      <c r="C146" s="2" t="s">
        <v>17</v>
      </c>
      <c r="D146" s="5">
        <v>178</v>
      </c>
      <c r="E146" s="5">
        <v>74</v>
      </c>
      <c r="F146" s="5">
        <v>1076</v>
      </c>
      <c r="G146" s="5">
        <v>3</v>
      </c>
      <c r="H146" s="5">
        <v>54</v>
      </c>
      <c r="I146" s="5">
        <v>39</v>
      </c>
      <c r="J146" s="5">
        <v>207</v>
      </c>
      <c r="K146" s="5">
        <v>1632</v>
      </c>
      <c r="M146"/>
    </row>
    <row r="147" spans="1:13" ht="12.75" hidden="1" customHeight="1" thickBot="1" x14ac:dyDescent="0.25">
      <c r="A147" s="65"/>
      <c r="B147" s="266"/>
      <c r="C147" s="2" t="s">
        <v>18</v>
      </c>
      <c r="D147" s="5">
        <v>224</v>
      </c>
      <c r="E147" s="5">
        <v>67</v>
      </c>
      <c r="F147" s="5">
        <v>1060</v>
      </c>
      <c r="G147" s="5">
        <v>1</v>
      </c>
      <c r="H147" s="5">
        <v>61</v>
      </c>
      <c r="I147" s="5">
        <v>42</v>
      </c>
      <c r="J147" s="5">
        <v>241</v>
      </c>
      <c r="K147" s="5">
        <v>1696</v>
      </c>
      <c r="M147"/>
    </row>
    <row r="148" spans="1:13" ht="12.75" hidden="1" customHeight="1" thickBot="1" x14ac:dyDescent="0.25">
      <c r="A148" s="65"/>
      <c r="B148" s="266"/>
      <c r="C148" s="2" t="s">
        <v>19</v>
      </c>
      <c r="D148" s="5">
        <v>161</v>
      </c>
      <c r="E148" s="5">
        <v>45</v>
      </c>
      <c r="F148" s="5">
        <v>943</v>
      </c>
      <c r="G148" s="5">
        <v>4</v>
      </c>
      <c r="H148" s="5">
        <v>54</v>
      </c>
      <c r="I148" s="5">
        <v>42</v>
      </c>
      <c r="J148" s="5">
        <v>181</v>
      </c>
      <c r="K148" s="5">
        <v>1430</v>
      </c>
      <c r="M148"/>
    </row>
    <row r="149" spans="1:13" ht="12.75" hidden="1" customHeight="1" thickBot="1" x14ac:dyDescent="0.25">
      <c r="A149" s="65"/>
      <c r="B149" s="266"/>
      <c r="C149" s="2" t="s">
        <v>20</v>
      </c>
      <c r="D149" s="5">
        <v>147</v>
      </c>
      <c r="E149" s="5">
        <v>63</v>
      </c>
      <c r="F149" s="5">
        <v>1091</v>
      </c>
      <c r="G149" s="5">
        <v>10</v>
      </c>
      <c r="H149" s="5">
        <v>70</v>
      </c>
      <c r="I149" s="5">
        <v>47</v>
      </c>
      <c r="J149" s="5">
        <v>184</v>
      </c>
      <c r="K149" s="5">
        <v>1612</v>
      </c>
      <c r="M149"/>
    </row>
    <row r="150" spans="1:13" ht="12.75" hidden="1" customHeight="1" thickBot="1" x14ac:dyDescent="0.25">
      <c r="A150" s="65"/>
      <c r="B150" s="266"/>
      <c r="C150" s="2" t="s">
        <v>21</v>
      </c>
      <c r="D150" s="5">
        <v>263</v>
      </c>
      <c r="E150" s="5">
        <v>94</v>
      </c>
      <c r="F150" s="5">
        <v>1560</v>
      </c>
      <c r="G150" s="5">
        <v>4</v>
      </c>
      <c r="H150" s="5">
        <v>108</v>
      </c>
      <c r="I150" s="5">
        <v>89</v>
      </c>
      <c r="J150" s="5">
        <v>297</v>
      </c>
      <c r="K150" s="5">
        <v>2415</v>
      </c>
      <c r="M150"/>
    </row>
    <row r="151" spans="1:13" ht="12.75" hidden="1" customHeight="1" thickBot="1" x14ac:dyDescent="0.25">
      <c r="A151" s="65"/>
      <c r="B151" s="266"/>
      <c r="C151" s="2" t="s">
        <v>22</v>
      </c>
      <c r="D151" s="5">
        <v>677</v>
      </c>
      <c r="E151" s="5">
        <v>196</v>
      </c>
      <c r="F151" s="5">
        <v>2292</v>
      </c>
      <c r="G151" s="5">
        <v>9</v>
      </c>
      <c r="H151" s="5">
        <v>350</v>
      </c>
      <c r="I151" s="5">
        <v>181</v>
      </c>
      <c r="J151" s="5">
        <v>535</v>
      </c>
      <c r="K151" s="5">
        <v>4240</v>
      </c>
      <c r="M151"/>
    </row>
    <row r="152" spans="1:13" ht="12.75" hidden="1" customHeight="1" thickBot="1" x14ac:dyDescent="0.25">
      <c r="A152" s="65"/>
      <c r="B152" s="266"/>
      <c r="C152" s="2" t="s">
        <v>23</v>
      </c>
      <c r="D152" s="5">
        <v>693</v>
      </c>
      <c r="E152" s="5">
        <v>278</v>
      </c>
      <c r="F152" s="5">
        <v>2074</v>
      </c>
      <c r="G152" s="5">
        <v>20</v>
      </c>
      <c r="H152" s="5">
        <v>351</v>
      </c>
      <c r="I152" s="5">
        <v>205</v>
      </c>
      <c r="J152" s="5">
        <v>528</v>
      </c>
      <c r="K152" s="5">
        <v>4149</v>
      </c>
      <c r="M152"/>
    </row>
    <row r="153" spans="1:13" ht="12.75" hidden="1" customHeight="1" thickBot="1" x14ac:dyDescent="0.25">
      <c r="A153" s="65"/>
      <c r="B153" s="266"/>
      <c r="C153" s="2" t="s">
        <v>24</v>
      </c>
      <c r="D153" s="5">
        <v>582</v>
      </c>
      <c r="E153" s="5">
        <v>247</v>
      </c>
      <c r="F153" s="5">
        <v>1449</v>
      </c>
      <c r="G153" s="5">
        <v>10</v>
      </c>
      <c r="H153" s="5">
        <v>286</v>
      </c>
      <c r="I153" s="5">
        <v>204</v>
      </c>
      <c r="J153" s="5">
        <v>393</v>
      </c>
      <c r="K153" s="5">
        <v>3171</v>
      </c>
      <c r="M153"/>
    </row>
    <row r="154" spans="1:13" ht="12.75" hidden="1" customHeight="1" thickBot="1" x14ac:dyDescent="0.25">
      <c r="A154" s="65"/>
      <c r="B154" s="266"/>
      <c r="C154" s="2" t="s">
        <v>25</v>
      </c>
      <c r="D154" s="5">
        <v>479</v>
      </c>
      <c r="E154" s="5">
        <v>191</v>
      </c>
      <c r="F154" s="5">
        <v>1182</v>
      </c>
      <c r="G154" s="5">
        <v>2</v>
      </c>
      <c r="H154" s="5">
        <v>173</v>
      </c>
      <c r="I154" s="5">
        <v>213</v>
      </c>
      <c r="J154" s="5">
        <v>320</v>
      </c>
      <c r="K154" s="5">
        <v>2560</v>
      </c>
      <c r="M154"/>
    </row>
    <row r="155" spans="1:13" ht="12.75" hidden="1" customHeight="1" thickBot="1" x14ac:dyDescent="0.25">
      <c r="A155" s="65"/>
      <c r="B155" s="266"/>
      <c r="C155" s="2" t="s">
        <v>26</v>
      </c>
      <c r="D155" s="5">
        <v>400</v>
      </c>
      <c r="E155" s="5">
        <v>194</v>
      </c>
      <c r="F155" s="5">
        <v>895</v>
      </c>
      <c r="G155" s="5">
        <v>4</v>
      </c>
      <c r="H155" s="5">
        <v>61</v>
      </c>
      <c r="I155" s="5">
        <v>189</v>
      </c>
      <c r="J155" s="5">
        <v>269</v>
      </c>
      <c r="K155" s="5">
        <v>2012</v>
      </c>
      <c r="M155"/>
    </row>
    <row r="156" spans="1:13" ht="12.75" hidden="1" customHeight="1" thickBot="1" x14ac:dyDescent="0.25">
      <c r="A156" s="65"/>
      <c r="B156" s="266"/>
      <c r="C156" s="2" t="s">
        <v>27</v>
      </c>
      <c r="D156" s="5">
        <v>246</v>
      </c>
      <c r="E156" s="5">
        <v>113</v>
      </c>
      <c r="F156" s="5">
        <v>523</v>
      </c>
      <c r="G156" s="4"/>
      <c r="H156" s="5">
        <v>34</v>
      </c>
      <c r="I156" s="5">
        <v>113</v>
      </c>
      <c r="J156" s="5">
        <v>149</v>
      </c>
      <c r="K156" s="5">
        <v>1178</v>
      </c>
      <c r="M156"/>
    </row>
    <row r="157" spans="1:13" ht="12.75" hidden="1" customHeight="1" thickBot="1" x14ac:dyDescent="0.25">
      <c r="A157" s="65"/>
      <c r="B157" s="266"/>
      <c r="C157" s="2" t="s">
        <v>28</v>
      </c>
      <c r="D157" s="5">
        <v>70</v>
      </c>
      <c r="E157" s="5">
        <v>47</v>
      </c>
      <c r="F157" s="5">
        <v>250</v>
      </c>
      <c r="G157" s="4"/>
      <c r="H157" s="5">
        <v>19</v>
      </c>
      <c r="I157" s="5">
        <v>37</v>
      </c>
      <c r="J157" s="5">
        <v>52</v>
      </c>
      <c r="K157" s="5">
        <v>475</v>
      </c>
      <c r="M157"/>
    </row>
    <row r="158" spans="1:13" ht="12.75" hidden="1" customHeight="1" thickBot="1" x14ac:dyDescent="0.25">
      <c r="A158" s="65"/>
      <c r="B158" s="266"/>
      <c r="C158" s="2" t="s">
        <v>29</v>
      </c>
      <c r="D158" s="5">
        <v>14</v>
      </c>
      <c r="E158" s="4"/>
      <c r="F158" s="5">
        <v>48</v>
      </c>
      <c r="G158" s="4"/>
      <c r="H158" s="5">
        <v>31</v>
      </c>
      <c r="I158" s="4"/>
      <c r="J158" s="5">
        <v>9</v>
      </c>
      <c r="K158" s="5">
        <v>102</v>
      </c>
      <c r="M158"/>
    </row>
    <row r="159" spans="1:13" ht="12.75" hidden="1" customHeight="1" thickBot="1" x14ac:dyDescent="0.25">
      <c r="A159" s="65"/>
      <c r="B159" s="267"/>
      <c r="C159" s="2" t="s">
        <v>10</v>
      </c>
      <c r="D159" s="5">
        <v>4425</v>
      </c>
      <c r="E159" s="5">
        <v>1692</v>
      </c>
      <c r="F159" s="5">
        <v>16600</v>
      </c>
      <c r="G159" s="5">
        <v>71</v>
      </c>
      <c r="H159" s="5">
        <v>1771</v>
      </c>
      <c r="I159" s="5">
        <v>1446</v>
      </c>
      <c r="J159" s="5">
        <v>3637</v>
      </c>
      <c r="K159" s="5">
        <v>29643</v>
      </c>
      <c r="M159"/>
    </row>
    <row r="160" spans="1:13" ht="12.75" hidden="1" customHeight="1" thickBot="1" x14ac:dyDescent="0.25">
      <c r="A160" s="65"/>
      <c r="B160" s="265" t="s">
        <v>32</v>
      </c>
      <c r="C160" s="2" t="s">
        <v>14</v>
      </c>
      <c r="D160" s="5">
        <v>2</v>
      </c>
      <c r="E160" s="4"/>
      <c r="F160" s="4"/>
      <c r="G160" s="4"/>
      <c r="H160" s="4"/>
      <c r="I160" s="4"/>
      <c r="J160" s="4"/>
      <c r="K160" s="5">
        <v>2</v>
      </c>
      <c r="M160"/>
    </row>
    <row r="161" spans="1:13" ht="12.75" hidden="1" customHeight="1" thickBot="1" x14ac:dyDescent="0.25">
      <c r="A161" s="65"/>
      <c r="B161" s="266"/>
      <c r="C161" s="2" t="s">
        <v>15</v>
      </c>
      <c r="D161" s="5">
        <v>154</v>
      </c>
      <c r="E161" s="5">
        <v>38</v>
      </c>
      <c r="F161" s="5">
        <v>1321</v>
      </c>
      <c r="G161" s="5">
        <v>1</v>
      </c>
      <c r="H161" s="5">
        <v>39</v>
      </c>
      <c r="I161" s="5">
        <v>16</v>
      </c>
      <c r="J161" s="5">
        <v>173</v>
      </c>
      <c r="K161" s="5">
        <v>1742</v>
      </c>
      <c r="M161"/>
    </row>
    <row r="162" spans="1:13" ht="12.75" hidden="1" customHeight="1" thickBot="1" x14ac:dyDescent="0.25">
      <c r="A162" s="65"/>
      <c r="B162" s="266"/>
      <c r="C162" s="2" t="s">
        <v>16</v>
      </c>
      <c r="D162" s="5">
        <v>166</v>
      </c>
      <c r="E162" s="5">
        <v>36</v>
      </c>
      <c r="F162" s="5">
        <v>1044</v>
      </c>
      <c r="G162" s="5">
        <v>3</v>
      </c>
      <c r="H162" s="5">
        <v>48</v>
      </c>
      <c r="I162" s="5">
        <v>23</v>
      </c>
      <c r="J162" s="5">
        <v>192</v>
      </c>
      <c r="K162" s="5">
        <v>1512</v>
      </c>
      <c r="M162"/>
    </row>
    <row r="163" spans="1:13" ht="12.75" hidden="1" customHeight="1" thickBot="1" x14ac:dyDescent="0.25">
      <c r="A163" s="65"/>
      <c r="B163" s="266"/>
      <c r="C163" s="2" t="s">
        <v>17</v>
      </c>
      <c r="D163" s="5">
        <v>239</v>
      </c>
      <c r="E163" s="5">
        <v>53</v>
      </c>
      <c r="F163" s="5">
        <v>1227</v>
      </c>
      <c r="G163" s="5">
        <v>2</v>
      </c>
      <c r="H163" s="5">
        <v>214</v>
      </c>
      <c r="I163" s="5">
        <v>36</v>
      </c>
      <c r="J163" s="5">
        <v>292</v>
      </c>
      <c r="K163" s="5">
        <v>2064</v>
      </c>
      <c r="M163"/>
    </row>
    <row r="164" spans="1:13" ht="12.75" hidden="1" customHeight="1" thickBot="1" x14ac:dyDescent="0.25">
      <c r="A164" s="65"/>
      <c r="B164" s="266"/>
      <c r="C164" s="2" t="s">
        <v>18</v>
      </c>
      <c r="D164" s="5">
        <v>185</v>
      </c>
      <c r="E164" s="5">
        <v>68</v>
      </c>
      <c r="F164" s="5">
        <v>1344</v>
      </c>
      <c r="G164" s="5">
        <v>3</v>
      </c>
      <c r="H164" s="5">
        <v>126</v>
      </c>
      <c r="I164" s="5">
        <v>23</v>
      </c>
      <c r="J164" s="5">
        <v>216</v>
      </c>
      <c r="K164" s="5">
        <v>1965</v>
      </c>
      <c r="M164"/>
    </row>
    <row r="165" spans="1:13" ht="12.75" hidden="1" customHeight="1" thickBot="1" x14ac:dyDescent="0.25">
      <c r="A165" s="65"/>
      <c r="B165" s="266"/>
      <c r="C165" s="2" t="s">
        <v>19</v>
      </c>
      <c r="D165" s="5">
        <v>198</v>
      </c>
      <c r="E165" s="5">
        <v>59</v>
      </c>
      <c r="F165" s="5">
        <v>1328</v>
      </c>
      <c r="G165" s="5">
        <v>4</v>
      </c>
      <c r="H165" s="5">
        <v>46</v>
      </c>
      <c r="I165" s="5">
        <v>51</v>
      </c>
      <c r="J165" s="5">
        <v>177</v>
      </c>
      <c r="K165" s="5">
        <v>1863</v>
      </c>
      <c r="M165"/>
    </row>
    <row r="166" spans="1:13" ht="12.75" hidden="1" customHeight="1" thickBot="1" x14ac:dyDescent="0.25">
      <c r="A166" s="65"/>
      <c r="B166" s="266"/>
      <c r="C166" s="2" t="s">
        <v>20</v>
      </c>
      <c r="D166" s="5">
        <v>196</v>
      </c>
      <c r="E166" s="5">
        <v>48</v>
      </c>
      <c r="F166" s="5">
        <v>1340</v>
      </c>
      <c r="G166" s="5">
        <v>8</v>
      </c>
      <c r="H166" s="5">
        <v>63</v>
      </c>
      <c r="I166" s="5">
        <v>53</v>
      </c>
      <c r="J166" s="5">
        <v>185</v>
      </c>
      <c r="K166" s="5">
        <v>1893</v>
      </c>
      <c r="M166"/>
    </row>
    <row r="167" spans="1:13" ht="12.75" hidden="1" customHeight="1" thickBot="1" x14ac:dyDescent="0.25">
      <c r="A167" s="65"/>
      <c r="B167" s="266"/>
      <c r="C167" s="2" t="s">
        <v>21</v>
      </c>
      <c r="D167" s="5">
        <v>305</v>
      </c>
      <c r="E167" s="5">
        <v>98</v>
      </c>
      <c r="F167" s="5">
        <v>1971</v>
      </c>
      <c r="G167" s="5">
        <v>6</v>
      </c>
      <c r="H167" s="5">
        <v>133</v>
      </c>
      <c r="I167" s="5">
        <v>79</v>
      </c>
      <c r="J167" s="5">
        <v>310</v>
      </c>
      <c r="K167" s="5">
        <v>2902</v>
      </c>
      <c r="M167"/>
    </row>
    <row r="168" spans="1:13" ht="12.75" hidden="1" customHeight="1" thickBot="1" x14ac:dyDescent="0.25">
      <c r="A168" s="65"/>
      <c r="B168" s="266"/>
      <c r="C168" s="2" t="s">
        <v>22</v>
      </c>
      <c r="D168" s="5">
        <v>542</v>
      </c>
      <c r="E168" s="5">
        <v>186</v>
      </c>
      <c r="F168" s="5">
        <v>2438</v>
      </c>
      <c r="G168" s="5">
        <v>12</v>
      </c>
      <c r="H168" s="5">
        <v>402</v>
      </c>
      <c r="I168" s="5">
        <v>143</v>
      </c>
      <c r="J168" s="5">
        <v>515</v>
      </c>
      <c r="K168" s="5">
        <v>4238</v>
      </c>
      <c r="M168"/>
    </row>
    <row r="169" spans="1:13" ht="12.75" hidden="1" customHeight="1" thickBot="1" x14ac:dyDescent="0.25">
      <c r="A169" s="65"/>
      <c r="B169" s="266"/>
      <c r="C169" s="2" t="s">
        <v>23</v>
      </c>
      <c r="D169" s="5">
        <v>803</v>
      </c>
      <c r="E169" s="5">
        <v>242</v>
      </c>
      <c r="F169" s="5">
        <v>2058</v>
      </c>
      <c r="G169" s="5">
        <v>12</v>
      </c>
      <c r="H169" s="5">
        <v>565</v>
      </c>
      <c r="I169" s="5">
        <v>222</v>
      </c>
      <c r="J169" s="5">
        <v>492</v>
      </c>
      <c r="K169" s="5">
        <v>4394</v>
      </c>
      <c r="M169"/>
    </row>
    <row r="170" spans="1:13" ht="12.75" hidden="1" customHeight="1" thickBot="1" x14ac:dyDescent="0.25">
      <c r="A170" s="65"/>
      <c r="B170" s="266"/>
      <c r="C170" s="2" t="s">
        <v>24</v>
      </c>
      <c r="D170" s="5">
        <v>600</v>
      </c>
      <c r="E170" s="5">
        <v>259</v>
      </c>
      <c r="F170" s="5">
        <v>1620</v>
      </c>
      <c r="G170" s="5">
        <v>13</v>
      </c>
      <c r="H170" s="5">
        <v>590</v>
      </c>
      <c r="I170" s="5">
        <v>234</v>
      </c>
      <c r="J170" s="5">
        <v>438</v>
      </c>
      <c r="K170" s="5">
        <v>3754</v>
      </c>
      <c r="M170"/>
    </row>
    <row r="171" spans="1:13" ht="12.75" hidden="1" customHeight="1" thickBot="1" x14ac:dyDescent="0.25">
      <c r="A171" s="65"/>
      <c r="B171" s="266"/>
      <c r="C171" s="2" t="s">
        <v>25</v>
      </c>
      <c r="D171" s="5">
        <v>492</v>
      </c>
      <c r="E171" s="5">
        <v>211</v>
      </c>
      <c r="F171" s="5">
        <v>1399</v>
      </c>
      <c r="G171" s="5">
        <v>8</v>
      </c>
      <c r="H171" s="5">
        <v>323</v>
      </c>
      <c r="I171" s="5">
        <v>188</v>
      </c>
      <c r="J171" s="5">
        <v>346</v>
      </c>
      <c r="K171" s="5">
        <v>2967</v>
      </c>
      <c r="M171"/>
    </row>
    <row r="172" spans="1:13" ht="12.75" hidden="1" customHeight="1" thickBot="1" x14ac:dyDescent="0.25">
      <c r="A172" s="65"/>
      <c r="B172" s="266"/>
      <c r="C172" s="2" t="s">
        <v>26</v>
      </c>
      <c r="D172" s="5">
        <v>369</v>
      </c>
      <c r="E172" s="5">
        <v>171</v>
      </c>
      <c r="F172" s="5">
        <v>970</v>
      </c>
      <c r="G172" s="5">
        <v>1</v>
      </c>
      <c r="H172" s="5">
        <v>95</v>
      </c>
      <c r="I172" s="5">
        <v>172</v>
      </c>
      <c r="J172" s="5">
        <v>270</v>
      </c>
      <c r="K172" s="5">
        <v>2048</v>
      </c>
      <c r="M172"/>
    </row>
    <row r="173" spans="1:13" ht="12.75" hidden="1" customHeight="1" thickBot="1" x14ac:dyDescent="0.25">
      <c r="A173" s="65"/>
      <c r="B173" s="266"/>
      <c r="C173" s="2" t="s">
        <v>27</v>
      </c>
      <c r="D173" s="5">
        <v>222</v>
      </c>
      <c r="E173" s="5">
        <v>125</v>
      </c>
      <c r="F173" s="5">
        <v>493</v>
      </c>
      <c r="G173" s="5">
        <v>1</v>
      </c>
      <c r="H173" s="5">
        <v>65</v>
      </c>
      <c r="I173" s="5">
        <v>139</v>
      </c>
      <c r="J173" s="5">
        <v>183</v>
      </c>
      <c r="K173" s="5">
        <v>1228</v>
      </c>
      <c r="M173"/>
    </row>
    <row r="174" spans="1:13" ht="12.75" hidden="1" customHeight="1" thickBot="1" x14ac:dyDescent="0.25">
      <c r="A174" s="65"/>
      <c r="B174" s="266"/>
      <c r="C174" s="2" t="s">
        <v>28</v>
      </c>
      <c r="D174" s="5">
        <v>87</v>
      </c>
      <c r="E174" s="5">
        <v>45</v>
      </c>
      <c r="F174" s="5">
        <v>241</v>
      </c>
      <c r="G174" s="4"/>
      <c r="H174" s="5">
        <v>12</v>
      </c>
      <c r="I174" s="5">
        <v>58</v>
      </c>
      <c r="J174" s="5">
        <v>50</v>
      </c>
      <c r="K174" s="5">
        <v>493</v>
      </c>
      <c r="M174"/>
    </row>
    <row r="175" spans="1:13" ht="12.75" hidden="1" customHeight="1" thickBot="1" x14ac:dyDescent="0.25">
      <c r="A175" s="65"/>
      <c r="B175" s="266"/>
      <c r="C175" s="2" t="s">
        <v>29</v>
      </c>
      <c r="D175" s="5">
        <v>26</v>
      </c>
      <c r="E175" s="4"/>
      <c r="F175" s="5">
        <v>62</v>
      </c>
      <c r="G175" s="4"/>
      <c r="H175" s="5">
        <v>27</v>
      </c>
      <c r="I175" s="4"/>
      <c r="J175" s="5">
        <v>13</v>
      </c>
      <c r="K175" s="5">
        <v>128</v>
      </c>
      <c r="M175"/>
    </row>
    <row r="176" spans="1:13" ht="12.75" hidden="1" customHeight="1" thickBot="1" x14ac:dyDescent="0.25">
      <c r="A176" s="65"/>
      <c r="B176" s="267"/>
      <c r="C176" s="2" t="s">
        <v>10</v>
      </c>
      <c r="D176" s="5">
        <v>4587</v>
      </c>
      <c r="E176" s="5">
        <v>1639</v>
      </c>
      <c r="F176" s="5">
        <v>18857</v>
      </c>
      <c r="G176" s="5">
        <v>74</v>
      </c>
      <c r="H176" s="5">
        <v>2748</v>
      </c>
      <c r="I176" s="5">
        <v>1437</v>
      </c>
      <c r="J176" s="5">
        <v>3852</v>
      </c>
      <c r="K176" s="5">
        <v>33195</v>
      </c>
      <c r="M176"/>
    </row>
    <row r="177" spans="1:13" ht="13.5" hidden="1" thickBot="1" x14ac:dyDescent="0.25">
      <c r="A177" s="65"/>
      <c r="B177" s="265" t="s">
        <v>33</v>
      </c>
      <c r="C177" s="2" t="s">
        <v>14</v>
      </c>
      <c r="D177" s="5">
        <v>1</v>
      </c>
      <c r="E177" s="4"/>
      <c r="F177" s="5">
        <v>2</v>
      </c>
      <c r="G177" s="4"/>
      <c r="H177" s="4"/>
      <c r="I177" s="4"/>
      <c r="J177" s="5">
        <v>1</v>
      </c>
      <c r="K177" s="5">
        <v>4</v>
      </c>
      <c r="M177"/>
    </row>
    <row r="178" spans="1:13" ht="13.5" hidden="1" thickBot="1" x14ac:dyDescent="0.25">
      <c r="A178" s="65"/>
      <c r="B178" s="266"/>
      <c r="C178" s="2" t="s">
        <v>15</v>
      </c>
      <c r="D178" s="5">
        <v>163</v>
      </c>
      <c r="E178" s="5">
        <v>53</v>
      </c>
      <c r="F178" s="5">
        <v>1056</v>
      </c>
      <c r="G178" s="4"/>
      <c r="H178" s="5">
        <v>37</v>
      </c>
      <c r="I178" s="5">
        <v>30</v>
      </c>
      <c r="J178" s="5">
        <v>160</v>
      </c>
      <c r="K178" s="5">
        <v>1499</v>
      </c>
      <c r="M178"/>
    </row>
    <row r="179" spans="1:13" ht="13.5" hidden="1" thickBot="1" x14ac:dyDescent="0.25">
      <c r="A179" s="65"/>
      <c r="B179" s="266"/>
      <c r="C179" s="2" t="s">
        <v>16</v>
      </c>
      <c r="D179" s="5">
        <v>143</v>
      </c>
      <c r="E179" s="5">
        <v>51</v>
      </c>
      <c r="F179" s="5">
        <v>1029</v>
      </c>
      <c r="G179" s="5">
        <v>2</v>
      </c>
      <c r="H179" s="5">
        <v>39</v>
      </c>
      <c r="I179" s="5">
        <v>25</v>
      </c>
      <c r="J179" s="5">
        <v>163</v>
      </c>
      <c r="K179" s="5">
        <v>1452</v>
      </c>
      <c r="M179"/>
    </row>
    <row r="180" spans="1:13" ht="13.5" hidden="1" thickBot="1" x14ac:dyDescent="0.25">
      <c r="A180" s="65"/>
      <c r="B180" s="266"/>
      <c r="C180" s="2" t="s">
        <v>17</v>
      </c>
      <c r="D180" s="5">
        <v>218</v>
      </c>
      <c r="E180" s="5">
        <v>60</v>
      </c>
      <c r="F180" s="5">
        <v>1039</v>
      </c>
      <c r="G180" s="5">
        <v>5</v>
      </c>
      <c r="H180" s="5">
        <v>63</v>
      </c>
      <c r="I180" s="5">
        <v>47</v>
      </c>
      <c r="J180" s="5">
        <v>259</v>
      </c>
      <c r="K180" s="5">
        <v>1691</v>
      </c>
      <c r="M180"/>
    </row>
    <row r="181" spans="1:13" ht="13.5" hidden="1" thickBot="1" x14ac:dyDescent="0.25">
      <c r="A181" s="65"/>
      <c r="B181" s="266"/>
      <c r="C181" s="2" t="s">
        <v>18</v>
      </c>
      <c r="D181" s="5">
        <v>166</v>
      </c>
      <c r="E181" s="5">
        <v>56</v>
      </c>
      <c r="F181" s="5">
        <v>1136</v>
      </c>
      <c r="G181" s="5">
        <v>1</v>
      </c>
      <c r="H181" s="5">
        <v>37</v>
      </c>
      <c r="I181" s="5">
        <v>34</v>
      </c>
      <c r="J181" s="5">
        <v>216</v>
      </c>
      <c r="K181" s="5">
        <v>1646</v>
      </c>
      <c r="M181"/>
    </row>
    <row r="182" spans="1:13" ht="13.5" hidden="1" thickBot="1" x14ac:dyDescent="0.25">
      <c r="A182" s="65"/>
      <c r="B182" s="266"/>
      <c r="C182" s="2" t="s">
        <v>19</v>
      </c>
      <c r="D182" s="5">
        <v>164</v>
      </c>
      <c r="E182" s="5">
        <v>73</v>
      </c>
      <c r="F182" s="5">
        <v>1167</v>
      </c>
      <c r="G182" s="5">
        <v>1</v>
      </c>
      <c r="H182" s="5">
        <v>76</v>
      </c>
      <c r="I182" s="5">
        <v>46</v>
      </c>
      <c r="J182" s="5">
        <v>183</v>
      </c>
      <c r="K182" s="5">
        <v>1710</v>
      </c>
      <c r="M182"/>
    </row>
    <row r="183" spans="1:13" ht="13.5" hidden="1" thickBot="1" x14ac:dyDescent="0.25">
      <c r="A183" s="65"/>
      <c r="B183" s="266"/>
      <c r="C183" s="2" t="s">
        <v>20</v>
      </c>
      <c r="D183" s="5">
        <v>178</v>
      </c>
      <c r="E183" s="5">
        <v>72</v>
      </c>
      <c r="F183" s="5">
        <v>1226</v>
      </c>
      <c r="G183" s="5">
        <v>5</v>
      </c>
      <c r="H183" s="5">
        <v>94</v>
      </c>
      <c r="I183" s="5">
        <v>48</v>
      </c>
      <c r="J183" s="5">
        <v>197</v>
      </c>
      <c r="K183" s="5">
        <v>1820</v>
      </c>
      <c r="M183"/>
    </row>
    <row r="184" spans="1:13" ht="13.5" hidden="1" thickBot="1" x14ac:dyDescent="0.25">
      <c r="A184" s="65"/>
      <c r="B184" s="266"/>
      <c r="C184" s="2" t="s">
        <v>21</v>
      </c>
      <c r="D184" s="5">
        <v>317</v>
      </c>
      <c r="E184" s="5">
        <v>132</v>
      </c>
      <c r="F184" s="5">
        <v>1842</v>
      </c>
      <c r="G184" s="5">
        <v>8</v>
      </c>
      <c r="H184" s="5">
        <v>129</v>
      </c>
      <c r="I184" s="5">
        <v>92</v>
      </c>
      <c r="J184" s="5">
        <v>330</v>
      </c>
      <c r="K184" s="5">
        <v>2850</v>
      </c>
      <c r="M184"/>
    </row>
    <row r="185" spans="1:13" ht="13.5" hidden="1" thickBot="1" x14ac:dyDescent="0.25">
      <c r="A185" s="65"/>
      <c r="B185" s="266"/>
      <c r="C185" s="2" t="s">
        <v>22</v>
      </c>
      <c r="D185" s="5">
        <v>608</v>
      </c>
      <c r="E185" s="5">
        <v>205</v>
      </c>
      <c r="F185" s="5">
        <v>2254</v>
      </c>
      <c r="G185" s="5">
        <v>6</v>
      </c>
      <c r="H185" s="5">
        <v>197</v>
      </c>
      <c r="I185" s="5">
        <v>175</v>
      </c>
      <c r="J185" s="5">
        <v>496</v>
      </c>
      <c r="K185" s="5">
        <v>3941</v>
      </c>
      <c r="M185"/>
    </row>
    <row r="186" spans="1:13" ht="13.5" hidden="1" thickBot="1" x14ac:dyDescent="0.25">
      <c r="A186" s="65"/>
      <c r="B186" s="266"/>
      <c r="C186" s="2" t="s">
        <v>23</v>
      </c>
      <c r="D186" s="5">
        <v>782</v>
      </c>
      <c r="E186" s="5">
        <v>270</v>
      </c>
      <c r="F186" s="5">
        <v>2394</v>
      </c>
      <c r="G186" s="5">
        <v>14</v>
      </c>
      <c r="H186" s="5">
        <v>287</v>
      </c>
      <c r="I186" s="5">
        <v>246</v>
      </c>
      <c r="J186" s="5">
        <v>586</v>
      </c>
      <c r="K186" s="5">
        <v>4579</v>
      </c>
      <c r="M186"/>
    </row>
    <row r="187" spans="1:13" ht="13.5" hidden="1" thickBot="1" x14ac:dyDescent="0.25">
      <c r="A187" s="65"/>
      <c r="B187" s="266"/>
      <c r="C187" s="2" t="s">
        <v>24</v>
      </c>
      <c r="D187" s="5">
        <v>716</v>
      </c>
      <c r="E187" s="5">
        <v>309</v>
      </c>
      <c r="F187" s="5">
        <v>1638</v>
      </c>
      <c r="G187" s="5">
        <v>11</v>
      </c>
      <c r="H187" s="5">
        <v>288</v>
      </c>
      <c r="I187" s="5">
        <v>252</v>
      </c>
      <c r="J187" s="5">
        <v>487</v>
      </c>
      <c r="K187" s="5">
        <v>3701</v>
      </c>
      <c r="M187"/>
    </row>
    <row r="188" spans="1:13" ht="13.5" hidden="1" thickBot="1" x14ac:dyDescent="0.25">
      <c r="A188" s="65"/>
      <c r="B188" s="266"/>
      <c r="C188" s="2" t="s">
        <v>25</v>
      </c>
      <c r="D188" s="5">
        <v>561</v>
      </c>
      <c r="E188" s="5">
        <v>301</v>
      </c>
      <c r="F188" s="5">
        <v>1477</v>
      </c>
      <c r="G188" s="5">
        <v>2</v>
      </c>
      <c r="H188" s="5">
        <v>193</v>
      </c>
      <c r="I188" s="5">
        <v>230</v>
      </c>
      <c r="J188" s="5">
        <v>354</v>
      </c>
      <c r="K188" s="5">
        <v>3119</v>
      </c>
      <c r="M188"/>
    </row>
    <row r="189" spans="1:13" ht="13.5" hidden="1" thickBot="1" x14ac:dyDescent="0.25">
      <c r="A189" s="65"/>
      <c r="B189" s="266"/>
      <c r="C189" s="2" t="s">
        <v>26</v>
      </c>
      <c r="D189" s="5">
        <v>463</v>
      </c>
      <c r="E189" s="5">
        <v>223</v>
      </c>
      <c r="F189" s="5">
        <v>1027</v>
      </c>
      <c r="G189" s="5">
        <v>1</v>
      </c>
      <c r="H189" s="5">
        <v>85</v>
      </c>
      <c r="I189" s="5">
        <v>204</v>
      </c>
      <c r="J189" s="5">
        <v>283</v>
      </c>
      <c r="K189" s="5">
        <v>2286</v>
      </c>
      <c r="M189"/>
    </row>
    <row r="190" spans="1:13" ht="13.5" hidden="1" thickBot="1" x14ac:dyDescent="0.25">
      <c r="A190" s="65"/>
      <c r="B190" s="266"/>
      <c r="C190" s="2" t="s">
        <v>27</v>
      </c>
      <c r="D190" s="5">
        <v>281</v>
      </c>
      <c r="E190" s="5">
        <v>137</v>
      </c>
      <c r="F190" s="5">
        <v>590</v>
      </c>
      <c r="G190" s="4"/>
      <c r="H190" s="5">
        <v>33</v>
      </c>
      <c r="I190" s="5">
        <v>155</v>
      </c>
      <c r="J190" s="5">
        <v>162</v>
      </c>
      <c r="K190" s="5">
        <v>1358</v>
      </c>
      <c r="M190"/>
    </row>
    <row r="191" spans="1:13" ht="13.5" hidden="1" thickBot="1" x14ac:dyDescent="0.25">
      <c r="A191" s="65"/>
      <c r="B191" s="266"/>
      <c r="C191" s="2" t="s">
        <v>28</v>
      </c>
      <c r="D191" s="5">
        <v>114</v>
      </c>
      <c r="E191" s="5">
        <v>56</v>
      </c>
      <c r="F191" s="5">
        <v>264</v>
      </c>
      <c r="G191" s="4"/>
      <c r="H191" s="5">
        <v>10</v>
      </c>
      <c r="I191" s="5">
        <v>53</v>
      </c>
      <c r="J191" s="5">
        <v>78</v>
      </c>
      <c r="K191" s="5">
        <v>575</v>
      </c>
      <c r="M191"/>
    </row>
    <row r="192" spans="1:13" ht="13.5" hidden="1" thickBot="1" x14ac:dyDescent="0.25">
      <c r="A192" s="65"/>
      <c r="B192" s="266"/>
      <c r="C192" s="2" t="s">
        <v>29</v>
      </c>
      <c r="D192" s="5">
        <v>31</v>
      </c>
      <c r="E192" s="4"/>
      <c r="F192" s="5">
        <v>64</v>
      </c>
      <c r="G192" s="4"/>
      <c r="H192" s="5">
        <v>56</v>
      </c>
      <c r="I192" s="5">
        <v>1</v>
      </c>
      <c r="J192" s="5">
        <v>13</v>
      </c>
      <c r="K192" s="5">
        <v>165</v>
      </c>
      <c r="M192"/>
    </row>
    <row r="193" spans="1:13" ht="13.5" hidden="1" thickBot="1" x14ac:dyDescent="0.25">
      <c r="A193" s="65"/>
      <c r="B193" s="267"/>
      <c r="C193" s="2" t="s">
        <v>10</v>
      </c>
      <c r="D193" s="5">
        <v>4906</v>
      </c>
      <c r="E193" s="5">
        <v>1998</v>
      </c>
      <c r="F193" s="5">
        <v>18205</v>
      </c>
      <c r="G193" s="5">
        <v>56</v>
      </c>
      <c r="H193" s="5">
        <v>1625</v>
      </c>
      <c r="I193" s="5">
        <v>1638</v>
      </c>
      <c r="J193" s="5">
        <v>3968</v>
      </c>
      <c r="K193" s="5">
        <v>32397</v>
      </c>
      <c r="M193"/>
    </row>
    <row r="194" spans="1:13" ht="13.5" hidden="1" thickBot="1" x14ac:dyDescent="0.25">
      <c r="A194" s="65"/>
      <c r="B194" s="265" t="s">
        <v>34</v>
      </c>
      <c r="C194" s="2" t="s">
        <v>14</v>
      </c>
      <c r="D194" s="4"/>
      <c r="E194" s="4"/>
      <c r="F194" s="5">
        <v>8</v>
      </c>
      <c r="G194" s="4"/>
      <c r="H194" s="4"/>
      <c r="I194" s="4"/>
      <c r="J194" s="4"/>
      <c r="K194" s="5">
        <v>8</v>
      </c>
      <c r="M194"/>
    </row>
    <row r="195" spans="1:13" ht="13.5" hidden="1" thickBot="1" x14ac:dyDescent="0.25">
      <c r="A195" s="65"/>
      <c r="B195" s="266"/>
      <c r="C195" s="2" t="s">
        <v>15</v>
      </c>
      <c r="D195" s="5">
        <v>115</v>
      </c>
      <c r="E195" s="5">
        <v>43</v>
      </c>
      <c r="F195" s="5">
        <v>1246</v>
      </c>
      <c r="G195" s="5">
        <v>2</v>
      </c>
      <c r="H195" s="5">
        <v>19</v>
      </c>
      <c r="I195" s="5">
        <v>15</v>
      </c>
      <c r="J195" s="5">
        <v>155</v>
      </c>
      <c r="K195" s="5">
        <v>1595</v>
      </c>
      <c r="M195"/>
    </row>
    <row r="196" spans="1:13" ht="13.5" hidden="1" thickBot="1" x14ac:dyDescent="0.25">
      <c r="A196" s="65"/>
      <c r="B196" s="266"/>
      <c r="C196" s="2" t="s">
        <v>16</v>
      </c>
      <c r="D196" s="5">
        <v>148</v>
      </c>
      <c r="E196" s="5">
        <v>46</v>
      </c>
      <c r="F196" s="5">
        <v>1003</v>
      </c>
      <c r="G196" s="5">
        <v>1</v>
      </c>
      <c r="H196" s="5">
        <v>32</v>
      </c>
      <c r="I196" s="5">
        <v>26</v>
      </c>
      <c r="J196" s="5">
        <v>167</v>
      </c>
      <c r="K196" s="5">
        <v>1423</v>
      </c>
      <c r="M196"/>
    </row>
    <row r="197" spans="1:13" ht="13.5" hidden="1" thickBot="1" x14ac:dyDescent="0.25">
      <c r="A197" s="65"/>
      <c r="B197" s="266"/>
      <c r="C197" s="2" t="s">
        <v>17</v>
      </c>
      <c r="D197" s="5">
        <v>196</v>
      </c>
      <c r="E197" s="5">
        <v>64</v>
      </c>
      <c r="F197" s="5">
        <v>974</v>
      </c>
      <c r="G197" s="5">
        <v>3</v>
      </c>
      <c r="H197" s="5">
        <v>42</v>
      </c>
      <c r="I197" s="5">
        <v>45</v>
      </c>
      <c r="J197" s="5">
        <v>183</v>
      </c>
      <c r="K197" s="5">
        <v>1507</v>
      </c>
      <c r="M197"/>
    </row>
    <row r="198" spans="1:13" ht="13.5" hidden="1" thickBot="1" x14ac:dyDescent="0.25">
      <c r="A198" s="65"/>
      <c r="B198" s="266"/>
      <c r="C198" s="2" t="s">
        <v>18</v>
      </c>
      <c r="D198" s="5">
        <v>186</v>
      </c>
      <c r="E198" s="5">
        <v>72</v>
      </c>
      <c r="F198" s="5">
        <v>1121</v>
      </c>
      <c r="G198" s="5">
        <v>8</v>
      </c>
      <c r="H198" s="5">
        <v>48</v>
      </c>
      <c r="I198" s="5">
        <v>23</v>
      </c>
      <c r="J198" s="5">
        <v>178</v>
      </c>
      <c r="K198" s="5">
        <v>1636</v>
      </c>
      <c r="M198"/>
    </row>
    <row r="199" spans="1:13" ht="13.5" hidden="1" thickBot="1" x14ac:dyDescent="0.25">
      <c r="A199" s="65"/>
      <c r="B199" s="266"/>
      <c r="C199" s="2" t="s">
        <v>19</v>
      </c>
      <c r="D199" s="5">
        <v>201</v>
      </c>
      <c r="E199" s="5">
        <v>69</v>
      </c>
      <c r="F199" s="5">
        <v>1063</v>
      </c>
      <c r="G199" s="5">
        <v>4</v>
      </c>
      <c r="H199" s="5">
        <v>48</v>
      </c>
      <c r="I199" s="5">
        <v>41</v>
      </c>
      <c r="J199" s="5">
        <v>211</v>
      </c>
      <c r="K199" s="5">
        <v>1637</v>
      </c>
      <c r="M199"/>
    </row>
    <row r="200" spans="1:13" ht="13.5" hidden="1" thickBot="1" x14ac:dyDescent="0.25">
      <c r="A200" s="65"/>
      <c r="B200" s="266"/>
      <c r="C200" s="2" t="s">
        <v>20</v>
      </c>
      <c r="D200" s="5">
        <v>213</v>
      </c>
      <c r="E200" s="5">
        <v>107</v>
      </c>
      <c r="F200" s="5">
        <v>1094</v>
      </c>
      <c r="G200" s="5">
        <v>14</v>
      </c>
      <c r="H200" s="5">
        <v>63</v>
      </c>
      <c r="I200" s="5">
        <v>67</v>
      </c>
      <c r="J200" s="5">
        <v>218</v>
      </c>
      <c r="K200" s="5">
        <v>1776</v>
      </c>
      <c r="M200"/>
    </row>
    <row r="201" spans="1:13" ht="13.5" hidden="1" thickBot="1" x14ac:dyDescent="0.25">
      <c r="A201" s="65"/>
      <c r="B201" s="266"/>
      <c r="C201" s="2" t="s">
        <v>21</v>
      </c>
      <c r="D201" s="5">
        <v>384</v>
      </c>
      <c r="E201" s="5">
        <v>212</v>
      </c>
      <c r="F201" s="5">
        <v>1716</v>
      </c>
      <c r="G201" s="5">
        <v>5</v>
      </c>
      <c r="H201" s="5">
        <v>229</v>
      </c>
      <c r="I201" s="5">
        <v>118</v>
      </c>
      <c r="J201" s="5">
        <v>362</v>
      </c>
      <c r="K201" s="5">
        <v>3026</v>
      </c>
      <c r="M201"/>
    </row>
    <row r="202" spans="1:13" ht="13.5" hidden="1" thickBot="1" x14ac:dyDescent="0.25">
      <c r="A202" s="65"/>
      <c r="B202" s="266"/>
      <c r="C202" s="2" t="s">
        <v>22</v>
      </c>
      <c r="D202" s="5">
        <v>808</v>
      </c>
      <c r="E202" s="5">
        <v>317</v>
      </c>
      <c r="F202" s="5">
        <v>2860</v>
      </c>
      <c r="G202" s="5">
        <v>13</v>
      </c>
      <c r="H202" s="5">
        <v>382</v>
      </c>
      <c r="I202" s="5">
        <v>218</v>
      </c>
      <c r="J202" s="5">
        <v>662</v>
      </c>
      <c r="K202" s="5">
        <v>5260</v>
      </c>
      <c r="M202"/>
    </row>
    <row r="203" spans="1:13" ht="13.5" hidden="1" thickBot="1" x14ac:dyDescent="0.25">
      <c r="A203" s="65"/>
      <c r="B203" s="266"/>
      <c r="C203" s="2" t="s">
        <v>23</v>
      </c>
      <c r="D203" s="5">
        <v>1361</v>
      </c>
      <c r="E203" s="5">
        <v>628</v>
      </c>
      <c r="F203" s="5">
        <v>3161</v>
      </c>
      <c r="G203" s="5">
        <v>15</v>
      </c>
      <c r="H203" s="5">
        <v>602</v>
      </c>
      <c r="I203" s="5">
        <v>470</v>
      </c>
      <c r="J203" s="5">
        <v>921</v>
      </c>
      <c r="K203" s="5">
        <v>7158</v>
      </c>
      <c r="M203"/>
    </row>
    <row r="204" spans="1:13" ht="13.5" hidden="1" thickBot="1" x14ac:dyDescent="0.25">
      <c r="A204" s="65"/>
      <c r="B204" s="266"/>
      <c r="C204" s="2" t="s">
        <v>24</v>
      </c>
      <c r="D204" s="5">
        <v>1658</v>
      </c>
      <c r="E204" s="5">
        <v>877</v>
      </c>
      <c r="F204" s="5">
        <v>2697</v>
      </c>
      <c r="G204" s="5">
        <v>16</v>
      </c>
      <c r="H204" s="5">
        <v>820</v>
      </c>
      <c r="I204" s="5">
        <v>572</v>
      </c>
      <c r="J204" s="5">
        <v>900</v>
      </c>
      <c r="K204" s="5">
        <v>7540</v>
      </c>
      <c r="M204"/>
    </row>
    <row r="205" spans="1:13" ht="13.5" hidden="1" thickBot="1" x14ac:dyDescent="0.25">
      <c r="A205" s="65"/>
      <c r="B205" s="266"/>
      <c r="C205" s="2" t="s">
        <v>25</v>
      </c>
      <c r="D205" s="5">
        <v>1380</v>
      </c>
      <c r="E205" s="5">
        <v>932</v>
      </c>
      <c r="F205" s="5">
        <v>2109</v>
      </c>
      <c r="G205" s="5">
        <v>14</v>
      </c>
      <c r="H205" s="5">
        <v>654</v>
      </c>
      <c r="I205" s="5">
        <v>573</v>
      </c>
      <c r="J205" s="5">
        <v>775</v>
      </c>
      <c r="K205" s="5">
        <v>6437</v>
      </c>
      <c r="M205"/>
    </row>
    <row r="206" spans="1:13" ht="13.5" hidden="1" thickBot="1" x14ac:dyDescent="0.25">
      <c r="A206" s="65"/>
      <c r="B206" s="266"/>
      <c r="C206" s="2" t="s">
        <v>26</v>
      </c>
      <c r="D206" s="5">
        <v>1004</v>
      </c>
      <c r="E206" s="5">
        <v>615</v>
      </c>
      <c r="F206" s="5">
        <v>1573</v>
      </c>
      <c r="G206" s="5">
        <v>11</v>
      </c>
      <c r="H206" s="5">
        <v>248</v>
      </c>
      <c r="I206" s="5">
        <v>463</v>
      </c>
      <c r="J206" s="5">
        <v>616</v>
      </c>
      <c r="K206" s="5">
        <v>4530</v>
      </c>
      <c r="M206"/>
    </row>
    <row r="207" spans="1:13" ht="13.5" hidden="1" thickBot="1" x14ac:dyDescent="0.25">
      <c r="A207" s="65"/>
      <c r="B207" s="266"/>
      <c r="C207" s="2" t="s">
        <v>27</v>
      </c>
      <c r="D207" s="5">
        <v>515</v>
      </c>
      <c r="E207" s="5">
        <v>308</v>
      </c>
      <c r="F207" s="5">
        <v>789</v>
      </c>
      <c r="G207" s="5">
        <v>5</v>
      </c>
      <c r="H207" s="5">
        <v>81</v>
      </c>
      <c r="I207" s="5">
        <v>281</v>
      </c>
      <c r="J207" s="5">
        <v>294</v>
      </c>
      <c r="K207" s="5">
        <v>2273</v>
      </c>
      <c r="M207"/>
    </row>
    <row r="208" spans="1:13" ht="13.5" hidden="1" thickBot="1" x14ac:dyDescent="0.25">
      <c r="A208" s="65"/>
      <c r="B208" s="266"/>
      <c r="C208" s="2" t="s">
        <v>28</v>
      </c>
      <c r="D208" s="5">
        <v>203</v>
      </c>
      <c r="E208" s="5">
        <v>136</v>
      </c>
      <c r="F208" s="5">
        <v>319</v>
      </c>
      <c r="G208" s="5">
        <v>2</v>
      </c>
      <c r="H208" s="5">
        <v>35</v>
      </c>
      <c r="I208" s="5">
        <v>121</v>
      </c>
      <c r="J208" s="5">
        <v>114</v>
      </c>
      <c r="K208" s="5">
        <v>930</v>
      </c>
      <c r="M208"/>
    </row>
    <row r="209" spans="1:13" ht="13.5" hidden="1" thickBot="1" x14ac:dyDescent="0.25">
      <c r="A209" s="65"/>
      <c r="B209" s="266"/>
      <c r="C209" s="2" t="s">
        <v>29</v>
      </c>
      <c r="D209" s="5">
        <v>52</v>
      </c>
      <c r="E209" s="4"/>
      <c r="F209" s="5">
        <v>92</v>
      </c>
      <c r="G209" s="4"/>
      <c r="H209" s="5">
        <v>69</v>
      </c>
      <c r="I209" s="4"/>
      <c r="J209" s="5">
        <v>24</v>
      </c>
      <c r="K209" s="5">
        <v>237</v>
      </c>
      <c r="M209"/>
    </row>
    <row r="210" spans="1:13" ht="13.5" hidden="1" thickBot="1" x14ac:dyDescent="0.25">
      <c r="A210" s="65"/>
      <c r="B210" s="267"/>
      <c r="C210" s="2" t="s">
        <v>10</v>
      </c>
      <c r="D210" s="5">
        <v>8424</v>
      </c>
      <c r="E210" s="5">
        <v>4426</v>
      </c>
      <c r="F210" s="5">
        <v>21825</v>
      </c>
      <c r="G210" s="5">
        <v>113</v>
      </c>
      <c r="H210" s="5">
        <v>3372</v>
      </c>
      <c r="I210" s="5">
        <v>3033</v>
      </c>
      <c r="J210" s="5">
        <v>5780</v>
      </c>
      <c r="K210" s="5">
        <v>46973</v>
      </c>
      <c r="M210"/>
    </row>
    <row r="211" spans="1:13" ht="13.5" hidden="1" thickBot="1" x14ac:dyDescent="0.25">
      <c r="A211" s="65"/>
      <c r="B211" s="265" t="s">
        <v>36</v>
      </c>
      <c r="C211" s="2" t="s">
        <v>14</v>
      </c>
      <c r="D211" s="4"/>
      <c r="E211" s="4"/>
      <c r="F211" s="5">
        <v>4</v>
      </c>
      <c r="G211" s="4"/>
      <c r="H211" s="4"/>
      <c r="I211" s="4"/>
      <c r="J211" s="4"/>
      <c r="K211" s="5">
        <v>4</v>
      </c>
      <c r="M211"/>
    </row>
    <row r="212" spans="1:13" ht="13.5" hidden="1" thickBot="1" x14ac:dyDescent="0.25">
      <c r="A212" s="65"/>
      <c r="B212" s="266"/>
      <c r="C212" s="2" t="s">
        <v>15</v>
      </c>
      <c r="D212" s="5">
        <v>125</v>
      </c>
      <c r="E212" s="5">
        <v>76</v>
      </c>
      <c r="F212" s="5">
        <v>1591</v>
      </c>
      <c r="G212" s="5">
        <v>6</v>
      </c>
      <c r="H212" s="5">
        <v>61</v>
      </c>
      <c r="I212" s="5">
        <v>22</v>
      </c>
      <c r="J212" s="5">
        <v>166</v>
      </c>
      <c r="K212" s="5">
        <v>2047</v>
      </c>
      <c r="M212"/>
    </row>
    <row r="213" spans="1:13" ht="13.5" hidden="1" thickBot="1" x14ac:dyDescent="0.25">
      <c r="A213" s="65"/>
      <c r="B213" s="266"/>
      <c r="C213" s="2" t="s">
        <v>16</v>
      </c>
      <c r="D213" s="5">
        <v>177</v>
      </c>
      <c r="E213" s="5">
        <v>50</v>
      </c>
      <c r="F213" s="5">
        <v>1137</v>
      </c>
      <c r="G213" s="5">
        <v>5</v>
      </c>
      <c r="H213" s="5">
        <v>73</v>
      </c>
      <c r="I213" s="5">
        <v>34</v>
      </c>
      <c r="J213" s="5">
        <v>192</v>
      </c>
      <c r="K213" s="5">
        <v>1668</v>
      </c>
      <c r="M213"/>
    </row>
    <row r="214" spans="1:13" ht="13.5" hidden="1" thickBot="1" x14ac:dyDescent="0.25">
      <c r="A214" s="65"/>
      <c r="B214" s="266"/>
      <c r="C214" s="2" t="s">
        <v>17</v>
      </c>
      <c r="D214" s="5">
        <v>247</v>
      </c>
      <c r="E214" s="5">
        <v>105</v>
      </c>
      <c r="F214" s="5">
        <v>1241</v>
      </c>
      <c r="G214" s="5">
        <v>9</v>
      </c>
      <c r="H214" s="5">
        <v>84</v>
      </c>
      <c r="I214" s="5">
        <v>57</v>
      </c>
      <c r="J214" s="5">
        <v>266</v>
      </c>
      <c r="K214" s="5">
        <v>2009</v>
      </c>
      <c r="M214"/>
    </row>
    <row r="215" spans="1:13" ht="13.5" hidden="1" thickBot="1" x14ac:dyDescent="0.25">
      <c r="A215" s="65"/>
      <c r="B215" s="266"/>
      <c r="C215" s="2" t="s">
        <v>18</v>
      </c>
      <c r="D215" s="5">
        <v>340</v>
      </c>
      <c r="E215" s="5">
        <v>145</v>
      </c>
      <c r="F215" s="5">
        <v>1364</v>
      </c>
      <c r="G215" s="5">
        <v>4</v>
      </c>
      <c r="H215" s="5">
        <v>122</v>
      </c>
      <c r="I215" s="5">
        <v>97</v>
      </c>
      <c r="J215" s="5">
        <v>269</v>
      </c>
      <c r="K215" s="5">
        <v>2341</v>
      </c>
      <c r="M215"/>
    </row>
    <row r="216" spans="1:13" ht="13.5" hidden="1" thickBot="1" x14ac:dyDescent="0.25">
      <c r="A216" s="65"/>
      <c r="B216" s="266"/>
      <c r="C216" s="2" t="s">
        <v>19</v>
      </c>
      <c r="D216" s="5">
        <v>310</v>
      </c>
      <c r="E216" s="5">
        <v>178</v>
      </c>
      <c r="F216" s="5">
        <v>1355</v>
      </c>
      <c r="G216" s="5">
        <v>6</v>
      </c>
      <c r="H216" s="5">
        <v>122</v>
      </c>
      <c r="I216" s="5">
        <v>105</v>
      </c>
      <c r="J216" s="5">
        <v>253</v>
      </c>
      <c r="K216" s="5">
        <v>2329</v>
      </c>
      <c r="M216"/>
    </row>
    <row r="217" spans="1:13" ht="13.5" hidden="1" thickBot="1" x14ac:dyDescent="0.25">
      <c r="A217" s="65"/>
      <c r="B217" s="266"/>
      <c r="C217" s="2" t="s">
        <v>20</v>
      </c>
      <c r="D217" s="5">
        <v>362</v>
      </c>
      <c r="E217" s="5">
        <v>119</v>
      </c>
      <c r="F217" s="5">
        <v>1512</v>
      </c>
      <c r="G217" s="5">
        <v>3</v>
      </c>
      <c r="H217" s="5">
        <v>164</v>
      </c>
      <c r="I217" s="5">
        <v>132</v>
      </c>
      <c r="J217" s="5">
        <v>321</v>
      </c>
      <c r="K217" s="5">
        <v>2613</v>
      </c>
      <c r="M217"/>
    </row>
    <row r="218" spans="1:13" ht="13.5" hidden="1" thickBot="1" x14ac:dyDescent="0.25">
      <c r="A218" s="65"/>
      <c r="B218" s="266"/>
      <c r="C218" s="2" t="s">
        <v>21</v>
      </c>
      <c r="D218" s="5">
        <v>573</v>
      </c>
      <c r="E218" s="5">
        <v>319</v>
      </c>
      <c r="F218" s="5">
        <v>1730</v>
      </c>
      <c r="G218" s="5">
        <v>14</v>
      </c>
      <c r="H218" s="5">
        <v>327</v>
      </c>
      <c r="I218" s="5">
        <v>178</v>
      </c>
      <c r="J218" s="5">
        <v>486</v>
      </c>
      <c r="K218" s="5">
        <v>3627</v>
      </c>
      <c r="M218"/>
    </row>
    <row r="219" spans="1:13" ht="13.5" hidden="1" thickBot="1" x14ac:dyDescent="0.25">
      <c r="A219" s="65"/>
      <c r="B219" s="266"/>
      <c r="C219" s="2" t="s">
        <v>22</v>
      </c>
      <c r="D219" s="5">
        <v>1160</v>
      </c>
      <c r="E219" s="5">
        <v>667</v>
      </c>
      <c r="F219" s="5">
        <v>2684</v>
      </c>
      <c r="G219" s="5">
        <v>13</v>
      </c>
      <c r="H219" s="5">
        <v>702</v>
      </c>
      <c r="I219" s="5">
        <v>295</v>
      </c>
      <c r="J219" s="5">
        <v>844</v>
      </c>
      <c r="K219" s="5">
        <v>6365</v>
      </c>
      <c r="M219"/>
    </row>
    <row r="220" spans="1:13" ht="13.5" hidden="1" thickBot="1" x14ac:dyDescent="0.25">
      <c r="A220" s="65"/>
      <c r="B220" s="266"/>
      <c r="C220" s="2" t="s">
        <v>23</v>
      </c>
      <c r="D220" s="5">
        <v>1758</v>
      </c>
      <c r="E220" s="5">
        <v>1066</v>
      </c>
      <c r="F220" s="5">
        <v>3118</v>
      </c>
      <c r="G220" s="5">
        <v>7</v>
      </c>
      <c r="H220" s="5">
        <v>1074</v>
      </c>
      <c r="I220" s="5">
        <v>591</v>
      </c>
      <c r="J220" s="5">
        <v>995</v>
      </c>
      <c r="K220" s="5">
        <v>8609</v>
      </c>
      <c r="M220"/>
    </row>
    <row r="221" spans="1:13" ht="13.5" hidden="1" thickBot="1" x14ac:dyDescent="0.25">
      <c r="A221" s="65"/>
      <c r="B221" s="266"/>
      <c r="C221" s="2" t="s">
        <v>24</v>
      </c>
      <c r="D221" s="5">
        <v>2036</v>
      </c>
      <c r="E221" s="5">
        <v>1514</v>
      </c>
      <c r="F221" s="5">
        <v>2749</v>
      </c>
      <c r="G221" s="5">
        <v>13</v>
      </c>
      <c r="H221" s="5">
        <v>1524</v>
      </c>
      <c r="I221" s="5">
        <v>750</v>
      </c>
      <c r="J221" s="5">
        <v>1001</v>
      </c>
      <c r="K221" s="5">
        <v>9587</v>
      </c>
      <c r="M221"/>
    </row>
    <row r="222" spans="1:13" ht="13.5" hidden="1" thickBot="1" x14ac:dyDescent="0.25">
      <c r="A222" s="65"/>
      <c r="B222" s="266"/>
      <c r="C222" s="2" t="s">
        <v>25</v>
      </c>
      <c r="D222" s="5">
        <v>2027</v>
      </c>
      <c r="E222" s="5">
        <v>1419</v>
      </c>
      <c r="F222" s="5">
        <v>2285</v>
      </c>
      <c r="G222" s="5">
        <v>12</v>
      </c>
      <c r="H222" s="5">
        <v>1337</v>
      </c>
      <c r="I222" s="5">
        <v>800</v>
      </c>
      <c r="J222" s="5">
        <v>835</v>
      </c>
      <c r="K222" s="5">
        <v>8715</v>
      </c>
      <c r="M222"/>
    </row>
    <row r="223" spans="1:13" ht="13.5" hidden="1" thickBot="1" x14ac:dyDescent="0.25">
      <c r="A223" s="65"/>
      <c r="B223" s="266"/>
      <c r="C223" s="2" t="s">
        <v>26</v>
      </c>
      <c r="D223" s="5">
        <v>1260</v>
      </c>
      <c r="E223" s="5">
        <v>981</v>
      </c>
      <c r="F223" s="5">
        <v>1548</v>
      </c>
      <c r="G223" s="5">
        <v>5</v>
      </c>
      <c r="H223" s="5">
        <v>545</v>
      </c>
      <c r="I223" s="5">
        <v>599</v>
      </c>
      <c r="J223" s="5">
        <v>620</v>
      </c>
      <c r="K223" s="5">
        <v>5558</v>
      </c>
      <c r="M223"/>
    </row>
    <row r="224" spans="1:13" ht="13.5" hidden="1" thickBot="1" x14ac:dyDescent="0.25">
      <c r="A224" s="65"/>
      <c r="B224" s="266"/>
      <c r="C224" s="2" t="s">
        <v>27</v>
      </c>
      <c r="D224" s="5">
        <v>652</v>
      </c>
      <c r="E224" s="5">
        <v>521</v>
      </c>
      <c r="F224" s="5">
        <v>789</v>
      </c>
      <c r="G224" s="5">
        <v>1</v>
      </c>
      <c r="H224" s="5">
        <v>155</v>
      </c>
      <c r="I224" s="5">
        <v>379</v>
      </c>
      <c r="J224" s="5">
        <v>313</v>
      </c>
      <c r="K224" s="5">
        <v>2810</v>
      </c>
      <c r="M224"/>
    </row>
    <row r="225" spans="1:13" ht="13.5" hidden="1" thickBot="1" x14ac:dyDescent="0.25">
      <c r="A225" s="65"/>
      <c r="B225" s="266"/>
      <c r="C225" s="2" t="s">
        <v>28</v>
      </c>
      <c r="D225" s="5">
        <v>283</v>
      </c>
      <c r="E225" s="5">
        <v>211</v>
      </c>
      <c r="F225" s="5">
        <v>365</v>
      </c>
      <c r="G225" s="5">
        <v>1</v>
      </c>
      <c r="H225" s="5">
        <v>42</v>
      </c>
      <c r="I225" s="5">
        <v>157</v>
      </c>
      <c r="J225" s="5">
        <v>126</v>
      </c>
      <c r="K225" s="5">
        <v>1185</v>
      </c>
      <c r="M225"/>
    </row>
    <row r="226" spans="1:13" ht="13.5" hidden="1" thickBot="1" x14ac:dyDescent="0.25">
      <c r="A226" s="65"/>
      <c r="B226" s="266"/>
      <c r="C226" s="2" t="s">
        <v>29</v>
      </c>
      <c r="D226" s="5">
        <v>44</v>
      </c>
      <c r="E226" s="4"/>
      <c r="F226" s="5">
        <v>104</v>
      </c>
      <c r="G226" s="4"/>
      <c r="H226" s="5">
        <v>64</v>
      </c>
      <c r="I226" s="5">
        <v>3</v>
      </c>
      <c r="J226" s="5">
        <v>26</v>
      </c>
      <c r="K226" s="5">
        <v>241</v>
      </c>
      <c r="M226"/>
    </row>
    <row r="227" spans="1:13" ht="13.5" hidden="1" thickBot="1" x14ac:dyDescent="0.25">
      <c r="A227" s="65"/>
      <c r="B227" s="267"/>
      <c r="C227" s="2" t="s">
        <v>10</v>
      </c>
      <c r="D227" s="5">
        <v>11354</v>
      </c>
      <c r="E227" s="5">
        <v>7371</v>
      </c>
      <c r="F227" s="5">
        <v>23576</v>
      </c>
      <c r="G227" s="5">
        <v>99</v>
      </c>
      <c r="H227" s="5">
        <v>6396</v>
      </c>
      <c r="I227" s="5">
        <v>4199</v>
      </c>
      <c r="J227" s="5">
        <v>6713</v>
      </c>
      <c r="K227" s="5">
        <v>59708</v>
      </c>
      <c r="M227"/>
    </row>
    <row r="228" spans="1:13" ht="13.5" hidden="1" thickBot="1" x14ac:dyDescent="0.25">
      <c r="A228" s="65"/>
      <c r="B228" s="265" t="s">
        <v>37</v>
      </c>
      <c r="C228" s="2" t="s">
        <v>14</v>
      </c>
      <c r="D228" s="4"/>
      <c r="E228" s="4"/>
      <c r="F228" s="5">
        <v>1</v>
      </c>
      <c r="G228" s="4"/>
      <c r="H228" s="4"/>
      <c r="I228" s="4"/>
      <c r="J228" s="4"/>
      <c r="K228" s="5">
        <v>1</v>
      </c>
      <c r="M228"/>
    </row>
    <row r="229" spans="1:13" ht="13.5" hidden="1" thickBot="1" x14ac:dyDescent="0.25">
      <c r="A229" s="65"/>
      <c r="B229" s="266"/>
      <c r="C229" s="2" t="s">
        <v>15</v>
      </c>
      <c r="D229" s="5">
        <v>200</v>
      </c>
      <c r="E229" s="5">
        <v>58</v>
      </c>
      <c r="F229" s="5">
        <v>2087</v>
      </c>
      <c r="G229" s="5">
        <v>4</v>
      </c>
      <c r="H229" s="5">
        <v>75</v>
      </c>
      <c r="I229" s="5">
        <v>36</v>
      </c>
      <c r="J229" s="5">
        <v>280</v>
      </c>
      <c r="K229" s="5">
        <v>2740</v>
      </c>
      <c r="M229"/>
    </row>
    <row r="230" spans="1:13" ht="13.5" hidden="1" thickBot="1" x14ac:dyDescent="0.25">
      <c r="A230" s="65"/>
      <c r="B230" s="266"/>
      <c r="C230" s="2" t="s">
        <v>16</v>
      </c>
      <c r="D230" s="5">
        <v>277</v>
      </c>
      <c r="E230" s="5">
        <v>105</v>
      </c>
      <c r="F230" s="5">
        <v>1512</v>
      </c>
      <c r="G230" s="5">
        <v>3</v>
      </c>
      <c r="H230" s="5">
        <v>65</v>
      </c>
      <c r="I230" s="5">
        <v>54</v>
      </c>
      <c r="J230" s="5">
        <v>305</v>
      </c>
      <c r="K230" s="5">
        <v>2321</v>
      </c>
      <c r="M230"/>
    </row>
    <row r="231" spans="1:13" ht="13.5" hidden="1" thickBot="1" x14ac:dyDescent="0.25">
      <c r="A231" s="65"/>
      <c r="B231" s="266"/>
      <c r="C231" s="2" t="s">
        <v>17</v>
      </c>
      <c r="D231" s="5">
        <v>376</v>
      </c>
      <c r="E231" s="5">
        <v>95</v>
      </c>
      <c r="F231" s="5">
        <v>2164</v>
      </c>
      <c r="G231" s="5">
        <v>8</v>
      </c>
      <c r="H231" s="5">
        <v>117</v>
      </c>
      <c r="I231" s="5">
        <v>69</v>
      </c>
      <c r="J231" s="5">
        <v>426</v>
      </c>
      <c r="K231" s="5">
        <v>3255</v>
      </c>
      <c r="M231"/>
    </row>
    <row r="232" spans="1:13" ht="13.5" hidden="1" thickBot="1" x14ac:dyDescent="0.25">
      <c r="A232" s="65"/>
      <c r="B232" s="266"/>
      <c r="C232" s="2" t="s">
        <v>18</v>
      </c>
      <c r="D232" s="5">
        <v>500</v>
      </c>
      <c r="E232" s="5">
        <v>183</v>
      </c>
      <c r="F232" s="5">
        <v>2665</v>
      </c>
      <c r="G232" s="5">
        <v>5</v>
      </c>
      <c r="H232" s="5">
        <v>134</v>
      </c>
      <c r="I232" s="5">
        <v>105</v>
      </c>
      <c r="J232" s="5">
        <v>554</v>
      </c>
      <c r="K232" s="5">
        <v>4146</v>
      </c>
      <c r="M232"/>
    </row>
    <row r="233" spans="1:13" ht="13.5" hidden="1" thickBot="1" x14ac:dyDescent="0.25">
      <c r="A233" s="65"/>
      <c r="B233" s="266"/>
      <c r="C233" s="2" t="s">
        <v>19</v>
      </c>
      <c r="D233" s="5">
        <v>485</v>
      </c>
      <c r="E233" s="5">
        <v>202</v>
      </c>
      <c r="F233" s="5">
        <v>2503</v>
      </c>
      <c r="G233" s="5">
        <v>2</v>
      </c>
      <c r="H233" s="5">
        <v>104</v>
      </c>
      <c r="I233" s="5">
        <v>122</v>
      </c>
      <c r="J233" s="5">
        <v>578</v>
      </c>
      <c r="K233" s="5">
        <v>3996</v>
      </c>
      <c r="M233"/>
    </row>
    <row r="234" spans="1:13" ht="13.5" hidden="1" thickBot="1" x14ac:dyDescent="0.25">
      <c r="A234" s="65"/>
      <c r="B234" s="266"/>
      <c r="C234" s="2" t="s">
        <v>20</v>
      </c>
      <c r="D234" s="5">
        <v>471</v>
      </c>
      <c r="E234" s="5">
        <v>164</v>
      </c>
      <c r="F234" s="5">
        <v>2471</v>
      </c>
      <c r="G234" s="5">
        <v>8</v>
      </c>
      <c r="H234" s="5">
        <v>115</v>
      </c>
      <c r="I234" s="5">
        <v>145</v>
      </c>
      <c r="J234" s="5">
        <v>510</v>
      </c>
      <c r="K234" s="5">
        <v>3884</v>
      </c>
      <c r="M234"/>
    </row>
    <row r="235" spans="1:13" ht="13.5" hidden="1" thickBot="1" x14ac:dyDescent="0.25">
      <c r="A235" s="65"/>
      <c r="B235" s="266"/>
      <c r="C235" s="2" t="s">
        <v>21</v>
      </c>
      <c r="D235" s="5">
        <v>568</v>
      </c>
      <c r="E235" s="5">
        <v>161</v>
      </c>
      <c r="F235" s="5">
        <v>2484</v>
      </c>
      <c r="G235" s="5">
        <v>13</v>
      </c>
      <c r="H235" s="5">
        <v>172</v>
      </c>
      <c r="I235" s="5">
        <v>172</v>
      </c>
      <c r="J235" s="5">
        <v>513</v>
      </c>
      <c r="K235" s="5">
        <v>4083</v>
      </c>
      <c r="M235"/>
    </row>
    <row r="236" spans="1:13" ht="13.5" hidden="1" thickBot="1" x14ac:dyDescent="0.25">
      <c r="A236" s="65"/>
      <c r="B236" s="266"/>
      <c r="C236" s="2" t="s">
        <v>22</v>
      </c>
      <c r="D236" s="5">
        <v>753</v>
      </c>
      <c r="E236" s="5">
        <v>313</v>
      </c>
      <c r="F236" s="5">
        <v>3244</v>
      </c>
      <c r="G236" s="5">
        <v>29</v>
      </c>
      <c r="H236" s="5">
        <v>318</v>
      </c>
      <c r="I236" s="5">
        <v>270</v>
      </c>
      <c r="J236" s="5">
        <v>655</v>
      </c>
      <c r="K236" s="5">
        <v>5582</v>
      </c>
      <c r="M236"/>
    </row>
    <row r="237" spans="1:13" ht="13.5" hidden="1" thickBot="1" x14ac:dyDescent="0.25">
      <c r="A237" s="65"/>
      <c r="B237" s="266"/>
      <c r="C237" s="2" t="s">
        <v>23</v>
      </c>
      <c r="D237" s="5">
        <v>1005</v>
      </c>
      <c r="E237" s="5">
        <v>400</v>
      </c>
      <c r="F237" s="5">
        <v>3027</v>
      </c>
      <c r="G237" s="5">
        <v>30</v>
      </c>
      <c r="H237" s="5">
        <v>574</v>
      </c>
      <c r="I237" s="5">
        <v>318</v>
      </c>
      <c r="J237" s="5">
        <v>741</v>
      </c>
      <c r="K237" s="5">
        <v>6095</v>
      </c>
      <c r="M237"/>
    </row>
    <row r="238" spans="1:13" ht="13.5" hidden="1" thickBot="1" x14ac:dyDescent="0.25">
      <c r="A238" s="65"/>
      <c r="B238" s="266"/>
      <c r="C238" s="2" t="s">
        <v>24</v>
      </c>
      <c r="D238" s="5">
        <v>867</v>
      </c>
      <c r="E238" s="5">
        <v>417</v>
      </c>
      <c r="F238" s="5">
        <v>2290</v>
      </c>
      <c r="G238" s="5">
        <v>7</v>
      </c>
      <c r="H238" s="5">
        <v>506</v>
      </c>
      <c r="I238" s="5">
        <v>345</v>
      </c>
      <c r="J238" s="5">
        <v>579</v>
      </c>
      <c r="K238" s="5">
        <v>5011</v>
      </c>
      <c r="M238"/>
    </row>
    <row r="239" spans="1:13" ht="13.5" hidden="1" thickBot="1" x14ac:dyDescent="0.25">
      <c r="A239" s="65"/>
      <c r="B239" s="266"/>
      <c r="C239" s="2" t="s">
        <v>25</v>
      </c>
      <c r="D239" s="5">
        <v>715</v>
      </c>
      <c r="E239" s="5">
        <v>306</v>
      </c>
      <c r="F239" s="5">
        <v>1773</v>
      </c>
      <c r="G239" s="5">
        <v>5</v>
      </c>
      <c r="H239" s="5">
        <v>352</v>
      </c>
      <c r="I239" s="5">
        <v>254</v>
      </c>
      <c r="J239" s="5">
        <v>486</v>
      </c>
      <c r="K239" s="5">
        <v>3891</v>
      </c>
      <c r="M239"/>
    </row>
    <row r="240" spans="1:13" ht="13.5" hidden="1" thickBot="1" x14ac:dyDescent="0.25">
      <c r="A240" s="65"/>
      <c r="B240" s="266"/>
      <c r="C240" s="2" t="s">
        <v>26</v>
      </c>
      <c r="D240" s="5">
        <v>521</v>
      </c>
      <c r="E240" s="5">
        <v>244</v>
      </c>
      <c r="F240" s="5">
        <v>1390</v>
      </c>
      <c r="G240" s="5">
        <v>5</v>
      </c>
      <c r="H240" s="5">
        <v>122</v>
      </c>
      <c r="I240" s="5">
        <v>263</v>
      </c>
      <c r="J240" s="5">
        <v>355</v>
      </c>
      <c r="K240" s="5">
        <v>2900</v>
      </c>
      <c r="M240"/>
    </row>
    <row r="241" spans="1:17" ht="13.5" hidden="1" thickBot="1" x14ac:dyDescent="0.25">
      <c r="A241" s="65"/>
      <c r="B241" s="266"/>
      <c r="C241" s="2" t="s">
        <v>27</v>
      </c>
      <c r="D241" s="5">
        <v>330</v>
      </c>
      <c r="E241" s="5">
        <v>164</v>
      </c>
      <c r="F241" s="5">
        <v>766</v>
      </c>
      <c r="G241" s="5">
        <v>1</v>
      </c>
      <c r="H241" s="5">
        <v>36</v>
      </c>
      <c r="I241" s="5">
        <v>171</v>
      </c>
      <c r="J241" s="5">
        <v>198</v>
      </c>
      <c r="K241" s="5">
        <v>1666</v>
      </c>
      <c r="M241"/>
    </row>
    <row r="242" spans="1:17" ht="13.5" hidden="1" thickBot="1" x14ac:dyDescent="0.25">
      <c r="A242" s="65"/>
      <c r="B242" s="266"/>
      <c r="C242" s="2" t="s">
        <v>28</v>
      </c>
      <c r="D242" s="5">
        <v>143</v>
      </c>
      <c r="E242" s="5">
        <v>63</v>
      </c>
      <c r="F242" s="5">
        <v>323</v>
      </c>
      <c r="G242" s="5">
        <v>1</v>
      </c>
      <c r="H242" s="5">
        <v>25</v>
      </c>
      <c r="I242" s="5">
        <v>83</v>
      </c>
      <c r="J242" s="5">
        <v>72</v>
      </c>
      <c r="K242" s="5">
        <v>710</v>
      </c>
      <c r="M242"/>
    </row>
    <row r="243" spans="1:17" ht="13.5" hidden="1" thickBot="1" x14ac:dyDescent="0.25">
      <c r="A243" s="65"/>
      <c r="B243" s="266"/>
      <c r="C243" s="2" t="s">
        <v>29</v>
      </c>
      <c r="D243" s="5">
        <v>25</v>
      </c>
      <c r="E243" s="4"/>
      <c r="F243" s="5">
        <v>49</v>
      </c>
      <c r="G243" s="4"/>
      <c r="H243" s="5">
        <v>54</v>
      </c>
      <c r="I243" s="4"/>
      <c r="J243" s="5">
        <v>20</v>
      </c>
      <c r="K243" s="5">
        <v>148</v>
      </c>
      <c r="M243"/>
    </row>
    <row r="244" spans="1:17" ht="13.5" hidden="1" thickBot="1" x14ac:dyDescent="0.25">
      <c r="A244" s="65"/>
      <c r="B244" s="267"/>
      <c r="C244" s="2" t="s">
        <v>10</v>
      </c>
      <c r="D244" s="5">
        <v>7236</v>
      </c>
      <c r="E244" s="5">
        <v>2875</v>
      </c>
      <c r="F244" s="5">
        <v>28749</v>
      </c>
      <c r="G244" s="5">
        <v>121</v>
      </c>
      <c r="H244" s="5">
        <v>2769</v>
      </c>
      <c r="I244" s="5">
        <v>2407</v>
      </c>
      <c r="J244" s="5">
        <v>6272</v>
      </c>
      <c r="K244" s="5">
        <v>50429</v>
      </c>
      <c r="M244"/>
    </row>
    <row r="245" spans="1:17" ht="12.75" customHeight="1" x14ac:dyDescent="0.2">
      <c r="E245"/>
      <c r="H245"/>
      <c r="I245"/>
      <c r="K245"/>
      <c r="M245"/>
    </row>
    <row r="246" spans="1:17" ht="13.5" thickBot="1" x14ac:dyDescent="0.25">
      <c r="E246"/>
      <c r="H246"/>
      <c r="I246"/>
      <c r="K246"/>
      <c r="M246"/>
    </row>
    <row r="247" spans="1:17" ht="13.5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2" t="s">
        <v>82</v>
      </c>
      <c r="B248" s="265" t="s">
        <v>45</v>
      </c>
      <c r="C248" s="2" t="s">
        <v>14</v>
      </c>
      <c r="D248" s="29">
        <f t="shared" ref="D248:K257" si="33">SUM(D4+D21+D38+D55+D72+D89+D106)/7</f>
        <v>1.2244897959183673E-2</v>
      </c>
      <c r="E248" s="52">
        <f t="shared" si="33"/>
        <v>0</v>
      </c>
      <c r="F248" s="29">
        <f t="shared" si="33"/>
        <v>8.6434573829531819E-2</v>
      </c>
      <c r="G248" s="29">
        <f t="shared" si="33"/>
        <v>0</v>
      </c>
      <c r="H248" s="52">
        <f t="shared" si="33"/>
        <v>0</v>
      </c>
      <c r="I248" s="52">
        <f t="shared" si="33"/>
        <v>0</v>
      </c>
      <c r="J248" s="29">
        <f t="shared" si="33"/>
        <v>1.248499399759904E-2</v>
      </c>
      <c r="K248" s="54">
        <f t="shared" si="33"/>
        <v>0.11116446578631453</v>
      </c>
      <c r="M248" s="30">
        <f t="shared" ref="M248:M263" si="34">SUM(E248+H248+I248)</f>
        <v>0</v>
      </c>
      <c r="N248" s="31">
        <f t="shared" ref="N248:N264" si="35">SUM(D248+F248+G248+J248)</f>
        <v>0.11116446578631453</v>
      </c>
      <c r="O248" s="55">
        <f t="shared" ref="O248:O264" si="36">SUM(M248/K248)</f>
        <v>0</v>
      </c>
      <c r="P248" s="55">
        <f t="shared" ref="P248:P264" si="37">SUM(N248/K248)</f>
        <v>1</v>
      </c>
      <c r="Q248" s="2" t="s">
        <v>14</v>
      </c>
    </row>
    <row r="249" spans="1:17" ht="13.5" thickBot="1" x14ac:dyDescent="0.25">
      <c r="A249" s="263"/>
      <c r="B249" s="266"/>
      <c r="C249" s="2" t="s">
        <v>15</v>
      </c>
      <c r="D249" s="29">
        <f t="shared" si="33"/>
        <v>4.3797118847539016</v>
      </c>
      <c r="E249" s="52">
        <f t="shared" si="33"/>
        <v>1.5224489795918366</v>
      </c>
      <c r="F249" s="29">
        <f t="shared" si="33"/>
        <v>39.846218487394957</v>
      </c>
      <c r="G249" s="29">
        <f t="shared" si="33"/>
        <v>6.9867947178871542E-2</v>
      </c>
      <c r="H249" s="52">
        <f t="shared" si="33"/>
        <v>1.4890756302521007</v>
      </c>
      <c r="I249" s="52">
        <f t="shared" si="33"/>
        <v>0.62016806722689066</v>
      </c>
      <c r="J249" s="29">
        <f t="shared" si="33"/>
        <v>5.1399759903961586</v>
      </c>
      <c r="K249" s="54">
        <f t="shared" si="33"/>
        <v>53.067466986794713</v>
      </c>
      <c r="M249" s="30">
        <f t="shared" si="34"/>
        <v>3.631692677070828</v>
      </c>
      <c r="N249" s="31">
        <f t="shared" si="35"/>
        <v>49.43577430972389</v>
      </c>
      <c r="O249" s="55">
        <f t="shared" si="36"/>
        <v>6.8435387691945737E-2</v>
      </c>
      <c r="P249" s="55">
        <f t="shared" si="37"/>
        <v>0.93156461230805432</v>
      </c>
      <c r="Q249" s="2" t="s">
        <v>15</v>
      </c>
    </row>
    <row r="250" spans="1:17" ht="13.5" thickBot="1" x14ac:dyDescent="0.25">
      <c r="A250" s="263"/>
      <c r="B250" s="266"/>
      <c r="C250" s="2" t="s">
        <v>16</v>
      </c>
      <c r="D250" s="29">
        <f t="shared" si="33"/>
        <v>5.0587034813925573</v>
      </c>
      <c r="E250" s="52">
        <f t="shared" si="33"/>
        <v>1.5074429771908764</v>
      </c>
      <c r="F250" s="29">
        <f t="shared" si="33"/>
        <v>32.737094837935174</v>
      </c>
      <c r="G250" s="29">
        <f t="shared" si="33"/>
        <v>7.3949579831932774E-2</v>
      </c>
      <c r="H250" s="52">
        <f t="shared" si="33"/>
        <v>1.3430972388955582</v>
      </c>
      <c r="I250" s="52">
        <f t="shared" si="33"/>
        <v>0.82509003601440578</v>
      </c>
      <c r="J250" s="29">
        <f t="shared" si="33"/>
        <v>5.5373349339735896</v>
      </c>
      <c r="K250" s="54">
        <f t="shared" si="33"/>
        <v>47.08271308523409</v>
      </c>
      <c r="M250" s="30">
        <f t="shared" si="34"/>
        <v>3.6756302521008406</v>
      </c>
      <c r="N250" s="31">
        <f t="shared" si="35"/>
        <v>43.407082833133252</v>
      </c>
      <c r="O250" s="55">
        <f t="shared" si="36"/>
        <v>7.8067511645873666E-2</v>
      </c>
      <c r="P250" s="55">
        <f t="shared" si="37"/>
        <v>0.92193248835412644</v>
      </c>
      <c r="Q250" s="2" t="s">
        <v>16</v>
      </c>
    </row>
    <row r="251" spans="1:17" ht="13.5" thickBot="1" x14ac:dyDescent="0.25">
      <c r="A251" s="263"/>
      <c r="B251" s="266"/>
      <c r="C251" s="2" t="s">
        <v>17</v>
      </c>
      <c r="D251" s="29">
        <f t="shared" si="33"/>
        <v>6.8426170468187264</v>
      </c>
      <c r="E251" s="52">
        <f t="shared" si="33"/>
        <v>2.1900360144057625</v>
      </c>
      <c r="F251" s="29">
        <f t="shared" si="33"/>
        <v>36.219087635054017</v>
      </c>
      <c r="G251" s="29">
        <f t="shared" si="33"/>
        <v>0.13541416566626649</v>
      </c>
      <c r="H251" s="52">
        <f t="shared" si="33"/>
        <v>2.5510204081632653</v>
      </c>
      <c r="I251" s="52">
        <f t="shared" si="33"/>
        <v>1.356062424969988</v>
      </c>
      <c r="J251" s="29">
        <f t="shared" si="33"/>
        <v>7.6985594237695079</v>
      </c>
      <c r="K251" s="54">
        <f t="shared" si="33"/>
        <v>57.001080432172863</v>
      </c>
      <c r="M251" s="30">
        <f t="shared" si="34"/>
        <v>6.097118847539015</v>
      </c>
      <c r="N251" s="31">
        <f t="shared" si="35"/>
        <v>50.895678271308519</v>
      </c>
      <c r="O251" s="55">
        <f t="shared" si="36"/>
        <v>0.10696496980954848</v>
      </c>
      <c r="P251" s="55">
        <f t="shared" si="37"/>
        <v>0.8928897116585478</v>
      </c>
      <c r="Q251" s="2" t="s">
        <v>17</v>
      </c>
    </row>
    <row r="252" spans="1:17" ht="13.5" thickBot="1" x14ac:dyDescent="0.25">
      <c r="A252" s="263"/>
      <c r="B252" s="266"/>
      <c r="C252" s="2" t="s">
        <v>18</v>
      </c>
      <c r="D252" s="29">
        <f t="shared" si="33"/>
        <v>7.5321728691476588</v>
      </c>
      <c r="E252" s="52">
        <f t="shared" si="33"/>
        <v>2.6513805522208882</v>
      </c>
      <c r="F252" s="29">
        <f t="shared" si="33"/>
        <v>40.852941176470594</v>
      </c>
      <c r="G252" s="29">
        <f t="shared" si="33"/>
        <v>0.11512605042016807</v>
      </c>
      <c r="H252" s="52">
        <f t="shared" si="33"/>
        <v>2.4103241296518609</v>
      </c>
      <c r="I252" s="52">
        <f t="shared" si="33"/>
        <v>1.5795918367346939</v>
      </c>
      <c r="J252" s="29">
        <f t="shared" si="33"/>
        <v>7.937214885954381</v>
      </c>
      <c r="K252" s="54">
        <f t="shared" si="33"/>
        <v>63.078751500600241</v>
      </c>
      <c r="M252" s="30">
        <f t="shared" si="34"/>
        <v>6.6412965186074429</v>
      </c>
      <c r="N252" s="31">
        <f t="shared" si="35"/>
        <v>56.437454981992801</v>
      </c>
      <c r="O252" s="55">
        <f t="shared" si="36"/>
        <v>0.10528579530532158</v>
      </c>
      <c r="P252" s="55">
        <f t="shared" si="37"/>
        <v>0.89471420469467844</v>
      </c>
      <c r="Q252" s="2" t="s">
        <v>18</v>
      </c>
    </row>
    <row r="253" spans="1:17" ht="13.5" thickBot="1" x14ac:dyDescent="0.25">
      <c r="A253" s="263"/>
      <c r="B253" s="266"/>
      <c r="C253" s="2" t="s">
        <v>19</v>
      </c>
      <c r="D253" s="29">
        <f t="shared" si="33"/>
        <v>7.0932773109243703</v>
      </c>
      <c r="E253" s="52">
        <f t="shared" si="33"/>
        <v>2.8294117647058821</v>
      </c>
      <c r="F253" s="29">
        <f t="shared" si="33"/>
        <v>39.328211284513813</v>
      </c>
      <c r="G253" s="29">
        <f t="shared" si="33"/>
        <v>9.0396158463385348E-2</v>
      </c>
      <c r="H253" s="52">
        <f t="shared" si="33"/>
        <v>2.0322929171668669</v>
      </c>
      <c r="I253" s="52">
        <f t="shared" si="33"/>
        <v>1.9225690276110445</v>
      </c>
      <c r="J253" s="29">
        <f t="shared" si="33"/>
        <v>7.3905162064825936</v>
      </c>
      <c r="K253" s="54">
        <f t="shared" si="33"/>
        <v>60.686674669867948</v>
      </c>
      <c r="M253" s="30">
        <f t="shared" si="34"/>
        <v>6.7842737094837933</v>
      </c>
      <c r="N253" s="31">
        <f t="shared" si="35"/>
        <v>53.902400960384163</v>
      </c>
      <c r="O253" s="55">
        <f t="shared" si="36"/>
        <v>0.11179181832568444</v>
      </c>
      <c r="P253" s="55">
        <f t="shared" si="37"/>
        <v>0.8882081816743157</v>
      </c>
      <c r="Q253" s="2" t="s">
        <v>19</v>
      </c>
    </row>
    <row r="254" spans="1:17" ht="13.5" thickBot="1" x14ac:dyDescent="0.25">
      <c r="A254" s="263"/>
      <c r="B254" s="266"/>
      <c r="C254" s="2" t="s">
        <v>20</v>
      </c>
      <c r="D254" s="29">
        <f t="shared" si="33"/>
        <v>7.3841536614645857</v>
      </c>
      <c r="E254" s="52">
        <f t="shared" si="33"/>
        <v>2.6530612244897962</v>
      </c>
      <c r="F254" s="29">
        <f t="shared" si="33"/>
        <v>40.708523409363742</v>
      </c>
      <c r="G254" s="29">
        <f t="shared" si="33"/>
        <v>0.2349339735894358</v>
      </c>
      <c r="H254" s="52">
        <f t="shared" si="33"/>
        <v>2.5913565426170466</v>
      </c>
      <c r="I254" s="52">
        <f t="shared" si="33"/>
        <v>2.2028811524609844</v>
      </c>
      <c r="J254" s="29">
        <f t="shared" si="33"/>
        <v>7.5046818727490985</v>
      </c>
      <c r="K254" s="54">
        <f t="shared" si="33"/>
        <v>63.279591836734696</v>
      </c>
      <c r="M254" s="30">
        <f t="shared" si="34"/>
        <v>7.4472989195678263</v>
      </c>
      <c r="N254" s="31">
        <f t="shared" si="35"/>
        <v>55.83229291716686</v>
      </c>
      <c r="O254" s="55">
        <f t="shared" si="36"/>
        <v>0.11768879512975247</v>
      </c>
      <c r="P254" s="55">
        <f t="shared" si="37"/>
        <v>0.88231120487024739</v>
      </c>
      <c r="Q254" s="2" t="s">
        <v>20</v>
      </c>
    </row>
    <row r="255" spans="1:17" ht="13.5" thickBot="1" x14ac:dyDescent="0.25">
      <c r="A255" s="263"/>
      <c r="B255" s="266"/>
      <c r="C255" s="2" t="s">
        <v>21</v>
      </c>
      <c r="D255" s="29">
        <f t="shared" si="33"/>
        <v>11.393517406962784</v>
      </c>
      <c r="E255" s="52">
        <f t="shared" si="33"/>
        <v>4.60360144057623</v>
      </c>
      <c r="F255" s="29">
        <f t="shared" si="33"/>
        <v>52.695918367346948</v>
      </c>
      <c r="G255" s="29">
        <f t="shared" si="33"/>
        <v>0.22977190876350542</v>
      </c>
      <c r="H255" s="52">
        <f t="shared" si="33"/>
        <v>5.0366146458583438</v>
      </c>
      <c r="I255" s="52">
        <f t="shared" si="33"/>
        <v>3.3560624249699877</v>
      </c>
      <c r="J255" s="29">
        <f t="shared" si="33"/>
        <v>10.583313325330133</v>
      </c>
      <c r="K255" s="54">
        <f t="shared" si="33"/>
        <v>87.898799519807923</v>
      </c>
      <c r="M255" s="30">
        <f t="shared" si="34"/>
        <v>12.996278511404562</v>
      </c>
      <c r="N255" s="31">
        <f t="shared" si="35"/>
        <v>74.902521008403383</v>
      </c>
      <c r="O255" s="55">
        <f t="shared" si="36"/>
        <v>0.14785501716068217</v>
      </c>
      <c r="P255" s="55">
        <f t="shared" si="37"/>
        <v>0.85214498283931805</v>
      </c>
      <c r="Q255" s="2" t="s">
        <v>21</v>
      </c>
    </row>
    <row r="256" spans="1:17" ht="13.5" thickBot="1" x14ac:dyDescent="0.25">
      <c r="A256" s="263"/>
      <c r="B256" s="266"/>
      <c r="C256" s="2" t="s">
        <v>22</v>
      </c>
      <c r="D256" s="29">
        <f t="shared" si="33"/>
        <v>21.161344537815125</v>
      </c>
      <c r="E256" s="52">
        <f t="shared" si="33"/>
        <v>8.4738295318127239</v>
      </c>
      <c r="F256" s="29">
        <f t="shared" si="33"/>
        <v>72.310324129651875</v>
      </c>
      <c r="G256" s="29">
        <f t="shared" si="33"/>
        <v>0.36518607442977197</v>
      </c>
      <c r="H256" s="52">
        <f t="shared" si="33"/>
        <v>10.444657863145258</v>
      </c>
      <c r="I256" s="52">
        <f t="shared" si="33"/>
        <v>5.926650660264106</v>
      </c>
      <c r="J256" s="29">
        <f t="shared" si="33"/>
        <v>16.967947178871551</v>
      </c>
      <c r="K256" s="54">
        <f t="shared" si="33"/>
        <v>135.64993997599041</v>
      </c>
      <c r="M256" s="30">
        <f t="shared" si="34"/>
        <v>24.845138055222087</v>
      </c>
      <c r="N256" s="31">
        <f t="shared" si="35"/>
        <v>110.80480192076833</v>
      </c>
      <c r="O256" s="55">
        <f t="shared" si="36"/>
        <v>0.18315627754512531</v>
      </c>
      <c r="P256" s="55">
        <f t="shared" si="37"/>
        <v>0.8168437224548748</v>
      </c>
      <c r="Q256" s="2" t="s">
        <v>22</v>
      </c>
    </row>
    <row r="257" spans="1:17" ht="13.5" thickBot="1" x14ac:dyDescent="0.25">
      <c r="A257" s="263"/>
      <c r="B257" s="266"/>
      <c r="C257" s="2" t="s">
        <v>23</v>
      </c>
      <c r="D257" s="29">
        <f t="shared" si="33"/>
        <v>29.218007202881154</v>
      </c>
      <c r="E257" s="52">
        <f t="shared" si="33"/>
        <v>12.94765906362545</v>
      </c>
      <c r="F257" s="29">
        <f t="shared" si="33"/>
        <v>72.718127250900366</v>
      </c>
      <c r="G257" s="29">
        <f t="shared" si="33"/>
        <v>0.43181272509003599</v>
      </c>
      <c r="H257" s="52">
        <f t="shared" si="33"/>
        <v>15.173829531812727</v>
      </c>
      <c r="I257" s="52">
        <f t="shared" si="33"/>
        <v>9.4379351740696276</v>
      </c>
      <c r="J257" s="29">
        <f t="shared" si="33"/>
        <v>19.753301320528212</v>
      </c>
      <c r="K257" s="54">
        <f t="shared" si="33"/>
        <v>159.68067226890756</v>
      </c>
      <c r="M257" s="30">
        <f t="shared" si="34"/>
        <v>37.559423769507802</v>
      </c>
      <c r="N257" s="31">
        <f t="shared" si="35"/>
        <v>122.12124849939977</v>
      </c>
      <c r="O257" s="55">
        <f t="shared" si="36"/>
        <v>0.23521584194144979</v>
      </c>
      <c r="P257" s="55">
        <f t="shared" si="37"/>
        <v>0.76478415805855027</v>
      </c>
      <c r="Q257" s="2" t="s">
        <v>23</v>
      </c>
    </row>
    <row r="258" spans="1:17" ht="13.5" thickBot="1" x14ac:dyDescent="0.25">
      <c r="A258" s="263"/>
      <c r="B258" s="266"/>
      <c r="C258" s="2" t="s">
        <v>24</v>
      </c>
      <c r="D258" s="29">
        <f t="shared" ref="D258:K264" si="38">SUM(D14+D31+D48+D65+D82+D99+D116)/7</f>
        <v>29.391116446578632</v>
      </c>
      <c r="E258" s="52">
        <f t="shared" si="38"/>
        <v>16.115726290516204</v>
      </c>
      <c r="F258" s="29">
        <f t="shared" si="38"/>
        <v>57.482713085234096</v>
      </c>
      <c r="G258" s="29">
        <f t="shared" si="38"/>
        <v>0.38355342136854748</v>
      </c>
      <c r="H258" s="52">
        <f t="shared" si="38"/>
        <v>17.531452581032415</v>
      </c>
      <c r="I258" s="52">
        <f t="shared" si="38"/>
        <v>10.766746698679471</v>
      </c>
      <c r="J258" s="29">
        <f t="shared" si="38"/>
        <v>17.553421368547419</v>
      </c>
      <c r="K258" s="54">
        <f t="shared" si="38"/>
        <v>149.22472989195677</v>
      </c>
      <c r="M258" s="30">
        <f t="shared" si="34"/>
        <v>44.413925570228088</v>
      </c>
      <c r="N258" s="31">
        <f t="shared" si="35"/>
        <v>104.8108043217287</v>
      </c>
      <c r="O258" s="55">
        <f t="shared" si="36"/>
        <v>0.29763113394398583</v>
      </c>
      <c r="P258" s="55">
        <f t="shared" si="37"/>
        <v>0.70236886605601434</v>
      </c>
      <c r="Q258" s="2" t="s">
        <v>24</v>
      </c>
    </row>
    <row r="259" spans="1:17" ht="13.5" thickBot="1" x14ac:dyDescent="0.25">
      <c r="A259" s="263"/>
      <c r="B259" s="266"/>
      <c r="C259" s="2" t="s">
        <v>25</v>
      </c>
      <c r="D259" s="29">
        <f t="shared" si="38"/>
        <v>25.340936374549816</v>
      </c>
      <c r="E259" s="52">
        <f t="shared" si="38"/>
        <v>14.703601440576232</v>
      </c>
      <c r="F259" s="29">
        <f t="shared" si="38"/>
        <v>47.679111644657858</v>
      </c>
      <c r="G259" s="29">
        <f t="shared" si="38"/>
        <v>0.18835534213685473</v>
      </c>
      <c r="H259" s="52">
        <f t="shared" si="38"/>
        <v>13.181992797118848</v>
      </c>
      <c r="I259" s="52">
        <f t="shared" si="38"/>
        <v>10.20828331332533</v>
      </c>
      <c r="J259" s="29">
        <f t="shared" si="38"/>
        <v>14.23577430972389</v>
      </c>
      <c r="K259" s="54">
        <f t="shared" si="38"/>
        <v>125.5421368547419</v>
      </c>
      <c r="M259" s="30">
        <f t="shared" si="34"/>
        <v>38.093877551020412</v>
      </c>
      <c r="N259" s="31">
        <f t="shared" si="35"/>
        <v>87.444177671068431</v>
      </c>
      <c r="O259" s="55">
        <f t="shared" si="36"/>
        <v>0.3034349940617691</v>
      </c>
      <c r="P259" s="55">
        <f t="shared" si="37"/>
        <v>0.69653249388486527</v>
      </c>
      <c r="Q259" s="2" t="s">
        <v>25</v>
      </c>
    </row>
    <row r="260" spans="1:17" ht="13.5" thickBot="1" x14ac:dyDescent="0.25">
      <c r="A260" s="263"/>
      <c r="B260" s="266"/>
      <c r="C260" s="2" t="s">
        <v>26</v>
      </c>
      <c r="D260" s="29">
        <f t="shared" si="38"/>
        <v>18.208643457382955</v>
      </c>
      <c r="E260" s="52">
        <f t="shared" si="38"/>
        <v>10.778031212484994</v>
      </c>
      <c r="F260" s="29">
        <f t="shared" si="38"/>
        <v>34.403601440576232</v>
      </c>
      <c r="G260" s="29">
        <f t="shared" si="38"/>
        <v>0.1190876350540216</v>
      </c>
      <c r="H260" s="52">
        <f t="shared" si="38"/>
        <v>5.0492196878751505</v>
      </c>
      <c r="I260" s="52">
        <f t="shared" si="38"/>
        <v>8.5815126050420165</v>
      </c>
      <c r="J260" s="29">
        <f t="shared" si="38"/>
        <v>10.948499399759905</v>
      </c>
      <c r="K260" s="54">
        <f t="shared" si="38"/>
        <v>88.088595438175275</v>
      </c>
      <c r="M260" s="30">
        <f t="shared" si="34"/>
        <v>24.408763505402163</v>
      </c>
      <c r="N260" s="31">
        <f t="shared" si="35"/>
        <v>63.679831932773112</v>
      </c>
      <c r="O260" s="55">
        <f t="shared" si="36"/>
        <v>0.27709334430849658</v>
      </c>
      <c r="P260" s="55">
        <f t="shared" si="37"/>
        <v>0.72290665569150336</v>
      </c>
      <c r="Q260" s="2" t="s">
        <v>26</v>
      </c>
    </row>
    <row r="261" spans="1:17" ht="13.5" thickBot="1" x14ac:dyDescent="0.25">
      <c r="A261" s="263"/>
      <c r="B261" s="266"/>
      <c r="C261" s="2" t="s">
        <v>27</v>
      </c>
      <c r="D261" s="29">
        <f t="shared" si="38"/>
        <v>10.213685474189676</v>
      </c>
      <c r="E261" s="52">
        <f t="shared" si="38"/>
        <v>6.1098439375750297</v>
      </c>
      <c r="F261" s="29">
        <f t="shared" si="38"/>
        <v>18.403721488595441</v>
      </c>
      <c r="G261" s="29">
        <f t="shared" si="38"/>
        <v>3.2653061224489799E-2</v>
      </c>
      <c r="H261" s="52">
        <f t="shared" si="38"/>
        <v>1.8127250900360146</v>
      </c>
      <c r="I261" s="52">
        <f t="shared" si="38"/>
        <v>5.633853541416566</v>
      </c>
      <c r="J261" s="29">
        <f t="shared" si="38"/>
        <v>6.0636254501800719</v>
      </c>
      <c r="K261" s="54">
        <f t="shared" si="38"/>
        <v>48.270108043217292</v>
      </c>
      <c r="M261" s="30">
        <f t="shared" si="34"/>
        <v>13.55642256902761</v>
      </c>
      <c r="N261" s="31">
        <f t="shared" si="35"/>
        <v>34.713685474189681</v>
      </c>
      <c r="O261" s="55">
        <f t="shared" si="36"/>
        <v>0.28084508443383316</v>
      </c>
      <c r="P261" s="55">
        <f t="shared" si="37"/>
        <v>0.71915491556616684</v>
      </c>
      <c r="Q261" s="2" t="s">
        <v>27</v>
      </c>
    </row>
    <row r="262" spans="1:17" ht="13.5" thickBot="1" x14ac:dyDescent="0.25">
      <c r="A262" s="263"/>
      <c r="B262" s="266"/>
      <c r="C262" s="2" t="s">
        <v>28</v>
      </c>
      <c r="D262" s="29">
        <f t="shared" si="38"/>
        <v>4.1104441776710683</v>
      </c>
      <c r="E262" s="52">
        <f t="shared" si="38"/>
        <v>2.5058823529411769</v>
      </c>
      <c r="F262" s="29">
        <f t="shared" si="38"/>
        <v>8.2050420168067237</v>
      </c>
      <c r="G262" s="29">
        <f t="shared" si="38"/>
        <v>2.0528211284513802E-2</v>
      </c>
      <c r="H262" s="52">
        <f t="shared" si="38"/>
        <v>0.61956782713085234</v>
      </c>
      <c r="I262" s="52">
        <f t="shared" si="38"/>
        <v>2.2584633853541418</v>
      </c>
      <c r="J262" s="29">
        <f t="shared" si="38"/>
        <v>2.2076830732292918</v>
      </c>
      <c r="K262" s="54">
        <f t="shared" si="38"/>
        <v>19.927611044417766</v>
      </c>
      <c r="M262" s="30">
        <f t="shared" si="34"/>
        <v>5.3839135654261714</v>
      </c>
      <c r="N262" s="31">
        <f t="shared" si="35"/>
        <v>14.543697478991598</v>
      </c>
      <c r="O262" s="55">
        <f t="shared" si="36"/>
        <v>0.27017355735344623</v>
      </c>
      <c r="P262" s="55">
        <f t="shared" si="37"/>
        <v>0.72982644264655394</v>
      </c>
      <c r="Q262" s="2" t="s">
        <v>28</v>
      </c>
    </row>
    <row r="263" spans="1:17" ht="13.5" thickBot="1" x14ac:dyDescent="0.25">
      <c r="A263" s="263"/>
      <c r="B263" s="266"/>
      <c r="C263" s="2" t="s">
        <v>29</v>
      </c>
      <c r="D263" s="29">
        <f t="shared" si="38"/>
        <v>0.89039615846338538</v>
      </c>
      <c r="E263" s="52">
        <f t="shared" si="38"/>
        <v>0</v>
      </c>
      <c r="F263" s="29">
        <f t="shared" si="38"/>
        <v>1.9386554621848739</v>
      </c>
      <c r="G263" s="29">
        <f t="shared" si="38"/>
        <v>0</v>
      </c>
      <c r="H263" s="52">
        <f t="shared" si="38"/>
        <v>1.3751500600240096</v>
      </c>
      <c r="I263" s="52">
        <f t="shared" si="38"/>
        <v>1.6326530612244896E-2</v>
      </c>
      <c r="J263" s="29">
        <f t="shared" si="38"/>
        <v>0.47166866746698677</v>
      </c>
      <c r="K263" s="54">
        <f t="shared" si="38"/>
        <v>4.6921968787515009</v>
      </c>
      <c r="M263" s="30">
        <f t="shared" si="34"/>
        <v>1.3914765906362545</v>
      </c>
      <c r="N263" s="31">
        <f t="shared" si="35"/>
        <v>3.300720288115246</v>
      </c>
      <c r="O263" s="55">
        <f t="shared" si="36"/>
        <v>0.29655119480120756</v>
      </c>
      <c r="P263" s="55">
        <f t="shared" si="37"/>
        <v>0.70344880519879238</v>
      </c>
      <c r="Q263" s="2" t="s">
        <v>29</v>
      </c>
    </row>
    <row r="264" spans="1:17" ht="13.5" thickBot="1" x14ac:dyDescent="0.25">
      <c r="A264" s="264"/>
      <c r="B264" s="267"/>
      <c r="C264" s="2" t="s">
        <v>10</v>
      </c>
      <c r="D264" s="50">
        <f t="shared" si="38"/>
        <v>188.23505402160865</v>
      </c>
      <c r="E264" s="53">
        <f t="shared" si="38"/>
        <v>89.591956782713083</v>
      </c>
      <c r="F264" s="50">
        <f t="shared" si="38"/>
        <v>595.67022809123648</v>
      </c>
      <c r="G264" s="50">
        <f t="shared" si="38"/>
        <v>2.4906362545018013</v>
      </c>
      <c r="H264" s="53">
        <f t="shared" si="38"/>
        <v>82.646458583433386</v>
      </c>
      <c r="I264" s="53">
        <f t="shared" si="38"/>
        <v>64.69639855942377</v>
      </c>
      <c r="J264" s="50">
        <f t="shared" si="38"/>
        <v>140.01020408163268</v>
      </c>
      <c r="K264" s="50">
        <f t="shared" si="38"/>
        <v>1163.3533013205281</v>
      </c>
      <c r="M264" s="17">
        <f>SUM(M248:M263)</f>
        <v>236.9265306122449</v>
      </c>
      <c r="N264" s="5">
        <f t="shared" si="35"/>
        <v>926.40612244897966</v>
      </c>
      <c r="O264" s="57">
        <f t="shared" si="36"/>
        <v>0.20365827848110152</v>
      </c>
      <c r="P264" s="57">
        <f t="shared" si="37"/>
        <v>0.79632397260351728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4"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A123:D123"/>
    <mergeCell ref="E123:H123"/>
    <mergeCell ref="I123:K123"/>
    <mergeCell ref="A124:C125"/>
    <mergeCell ref="D124:K124"/>
    <mergeCell ref="A248:A264"/>
    <mergeCell ref="B248:B264"/>
    <mergeCell ref="B126:B142"/>
    <mergeCell ref="B194:B210"/>
    <mergeCell ref="B211:B227"/>
    <mergeCell ref="B228:B244"/>
    <mergeCell ref="B143:B159"/>
    <mergeCell ref="B160:B176"/>
    <mergeCell ref="B177:B19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C76" workbookViewId="0">
      <selection activeCell="D248" sqref="D248:Q264"/>
    </sheetView>
  </sheetViews>
  <sheetFormatPr defaultRowHeight="12.75" customHeight="1" x14ac:dyDescent="0.2"/>
  <cols>
    <col min="1" max="1" width="11.1406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1" t="s">
        <v>83</v>
      </c>
      <c r="B2" s="272"/>
      <c r="C2" s="273"/>
      <c r="D2" s="260" t="s">
        <v>59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74"/>
      <c r="B3" s="275"/>
      <c r="C3" s="27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9" t="s">
        <v>84</v>
      </c>
      <c r="B4" s="248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29"/>
      <c r="B5" s="249"/>
      <c r="C5" s="2" t="s">
        <v>15</v>
      </c>
      <c r="D5" s="42">
        <f t="shared" ref="D5:K20" si="1">SUM(D127)/34</f>
        <v>4.2352941176470589</v>
      </c>
      <c r="E5" s="43">
        <f t="shared" si="1"/>
        <v>1.1176470588235294</v>
      </c>
      <c r="F5" s="42">
        <f t="shared" si="1"/>
        <v>34.176470588235297</v>
      </c>
      <c r="G5" s="42">
        <f t="shared" si="1"/>
        <v>0.97058823529411764</v>
      </c>
      <c r="H5" s="43">
        <f t="shared" si="1"/>
        <v>1.088235294117647</v>
      </c>
      <c r="I5" s="41">
        <f t="shared" si="1"/>
        <v>0.52941176470588236</v>
      </c>
      <c r="J5" s="42">
        <f t="shared" si="1"/>
        <v>5.382352941176471</v>
      </c>
      <c r="K5" s="44">
        <f t="shared" si="1"/>
        <v>47.529411764705884</v>
      </c>
      <c r="L5" s="48"/>
      <c r="M5" s="30">
        <f t="shared" si="0"/>
        <v>2.7352941176470589</v>
      </c>
      <c r="N5" s="31">
        <f t="shared" ref="N5:N68" si="2">SUM(D5+F5+G5+J5)</f>
        <v>44.764705882352942</v>
      </c>
      <c r="O5" s="55">
        <f t="shared" ref="O5:O20" si="3">SUM(M5/K5)</f>
        <v>5.7549504950495052E-2</v>
      </c>
      <c r="P5" s="55">
        <f t="shared" ref="P5:P20" si="4">SUM(N5/K5)</f>
        <v>0.94183168316831678</v>
      </c>
      <c r="Q5" s="2" t="s">
        <v>15</v>
      </c>
    </row>
    <row r="6" spans="1:17" ht="12.75" customHeight="1" thickBot="1" x14ac:dyDescent="0.25">
      <c r="A6" s="229"/>
      <c r="B6" s="249"/>
      <c r="C6" s="2" t="s">
        <v>16</v>
      </c>
      <c r="D6" s="42">
        <f t="shared" si="1"/>
        <v>3.5294117647058822</v>
      </c>
      <c r="E6" s="43">
        <f t="shared" si="1"/>
        <v>1.0294117647058822</v>
      </c>
      <c r="F6" s="42">
        <f t="shared" si="1"/>
        <v>34.911764705882355</v>
      </c>
      <c r="G6" s="42">
        <f t="shared" si="1"/>
        <v>0.58823529411764708</v>
      </c>
      <c r="H6" s="43">
        <f t="shared" si="1"/>
        <v>0.5</v>
      </c>
      <c r="I6" s="43">
        <f t="shared" si="1"/>
        <v>0.76470588235294112</v>
      </c>
      <c r="J6" s="42">
        <f t="shared" si="1"/>
        <v>5.1470588235294121</v>
      </c>
      <c r="K6" s="44">
        <f t="shared" si="1"/>
        <v>46.470588235294116</v>
      </c>
      <c r="L6" s="48"/>
      <c r="M6" s="30">
        <f t="shared" si="0"/>
        <v>2.2941176470588234</v>
      </c>
      <c r="N6" s="31">
        <f t="shared" si="2"/>
        <v>44.176470588235297</v>
      </c>
      <c r="O6" s="55">
        <f t="shared" si="3"/>
        <v>4.9367088607594936E-2</v>
      </c>
      <c r="P6" s="55">
        <f t="shared" si="4"/>
        <v>0.95063291139240513</v>
      </c>
      <c r="Q6" s="2" t="s">
        <v>16</v>
      </c>
    </row>
    <row r="7" spans="1:17" ht="12.75" customHeight="1" thickBot="1" x14ac:dyDescent="0.25">
      <c r="A7" s="229"/>
      <c r="B7" s="249"/>
      <c r="C7" s="2" t="s">
        <v>17</v>
      </c>
      <c r="D7" s="42">
        <f t="shared" si="1"/>
        <v>4.7352941176470589</v>
      </c>
      <c r="E7" s="43">
        <f t="shared" si="1"/>
        <v>1.0294117647058822</v>
      </c>
      <c r="F7" s="42">
        <f t="shared" si="1"/>
        <v>40.882352941176471</v>
      </c>
      <c r="G7" s="42">
        <f t="shared" si="1"/>
        <v>0.88235294117647056</v>
      </c>
      <c r="H7" s="43">
        <f t="shared" si="1"/>
        <v>1.4705882352941178</v>
      </c>
      <c r="I7" s="43">
        <f t="shared" si="1"/>
        <v>0.76470588235294112</v>
      </c>
      <c r="J7" s="42">
        <f t="shared" si="1"/>
        <v>6.7941176470588234</v>
      </c>
      <c r="K7" s="44">
        <f t="shared" si="1"/>
        <v>56.558823529411768</v>
      </c>
      <c r="L7" s="48"/>
      <c r="M7" s="30">
        <f t="shared" si="0"/>
        <v>3.2647058823529411</v>
      </c>
      <c r="N7" s="31">
        <f t="shared" si="2"/>
        <v>53.294117647058826</v>
      </c>
      <c r="O7" s="55">
        <f t="shared" si="3"/>
        <v>5.7722308892355689E-2</v>
      </c>
      <c r="P7" s="55">
        <f t="shared" si="4"/>
        <v>0.94227769110764426</v>
      </c>
      <c r="Q7" s="2" t="s">
        <v>17</v>
      </c>
    </row>
    <row r="8" spans="1:17" ht="12.75" customHeight="1" thickBot="1" x14ac:dyDescent="0.25">
      <c r="A8" s="229"/>
      <c r="B8" s="249"/>
      <c r="C8" s="2" t="s">
        <v>18</v>
      </c>
      <c r="D8" s="42">
        <f t="shared" si="1"/>
        <v>5.8235294117647056</v>
      </c>
      <c r="E8" s="43">
        <f t="shared" si="1"/>
        <v>1.2941176470588236</v>
      </c>
      <c r="F8" s="42">
        <f t="shared" si="1"/>
        <v>33.088235294117645</v>
      </c>
      <c r="G8" s="42">
        <f t="shared" si="1"/>
        <v>0.55882352941176472</v>
      </c>
      <c r="H8" s="43">
        <f t="shared" si="1"/>
        <v>1.8235294117647058</v>
      </c>
      <c r="I8" s="43">
        <f t="shared" si="1"/>
        <v>0.82352941176470584</v>
      </c>
      <c r="J8" s="42">
        <f t="shared" si="1"/>
        <v>6.7647058823529411</v>
      </c>
      <c r="K8" s="44">
        <f t="shared" si="1"/>
        <v>50.176470588235297</v>
      </c>
      <c r="L8" s="48"/>
      <c r="M8" s="30">
        <f t="shared" si="0"/>
        <v>3.9411764705882355</v>
      </c>
      <c r="N8" s="31">
        <f t="shared" si="2"/>
        <v>46.235294117647058</v>
      </c>
      <c r="O8" s="55">
        <f t="shared" si="3"/>
        <v>7.8546307151230954E-2</v>
      </c>
      <c r="P8" s="55">
        <f t="shared" si="4"/>
        <v>0.92145369284876899</v>
      </c>
      <c r="Q8" s="2" t="s">
        <v>18</v>
      </c>
    </row>
    <row r="9" spans="1:17" ht="12.75" customHeight="1" thickBot="1" x14ac:dyDescent="0.25">
      <c r="A9" s="229"/>
      <c r="B9" s="249"/>
      <c r="C9" s="2" t="s">
        <v>19</v>
      </c>
      <c r="D9" s="42">
        <f t="shared" si="1"/>
        <v>4.8235294117647056</v>
      </c>
      <c r="E9" s="43">
        <f t="shared" si="1"/>
        <v>1</v>
      </c>
      <c r="F9" s="42">
        <f t="shared" si="1"/>
        <v>31.264705882352942</v>
      </c>
      <c r="G9" s="42">
        <f t="shared" si="1"/>
        <v>0.6470588235294118</v>
      </c>
      <c r="H9" s="43">
        <f t="shared" si="1"/>
        <v>1.2647058823529411</v>
      </c>
      <c r="I9" s="43">
        <f t="shared" si="1"/>
        <v>0.82352941176470584</v>
      </c>
      <c r="J9" s="42">
        <f t="shared" si="1"/>
        <v>6.0588235294117645</v>
      </c>
      <c r="K9" s="44">
        <f t="shared" si="1"/>
        <v>45.882352941176471</v>
      </c>
      <c r="L9" s="48"/>
      <c r="M9" s="30">
        <f t="shared" si="0"/>
        <v>3.0882352941176467</v>
      </c>
      <c r="N9" s="31">
        <f t="shared" si="2"/>
        <v>42.794117647058826</v>
      </c>
      <c r="O9" s="55">
        <f t="shared" si="3"/>
        <v>6.7307692307692304E-2</v>
      </c>
      <c r="P9" s="55">
        <f t="shared" si="4"/>
        <v>0.93269230769230771</v>
      </c>
      <c r="Q9" s="2" t="s">
        <v>19</v>
      </c>
    </row>
    <row r="10" spans="1:17" ht="12.75" customHeight="1" thickBot="1" x14ac:dyDescent="0.25">
      <c r="A10" s="229"/>
      <c r="B10" s="249"/>
      <c r="C10" s="2" t="s">
        <v>20</v>
      </c>
      <c r="D10" s="42">
        <f t="shared" si="1"/>
        <v>5.2352941176470589</v>
      </c>
      <c r="E10" s="43">
        <f t="shared" si="1"/>
        <v>1.6176470588235294</v>
      </c>
      <c r="F10" s="42">
        <f t="shared" si="1"/>
        <v>30.617647058823529</v>
      </c>
      <c r="G10" s="42">
        <f t="shared" si="1"/>
        <v>0.35294117647058826</v>
      </c>
      <c r="H10" s="43">
        <f t="shared" si="1"/>
        <v>1.5588235294117647</v>
      </c>
      <c r="I10" s="43">
        <f t="shared" si="1"/>
        <v>0.94117647058823528</v>
      </c>
      <c r="J10" s="42">
        <f t="shared" si="1"/>
        <v>6.5294117647058822</v>
      </c>
      <c r="K10" s="44">
        <f t="shared" si="1"/>
        <v>46.852941176470587</v>
      </c>
      <c r="L10" s="48"/>
      <c r="M10" s="30">
        <f t="shared" si="0"/>
        <v>4.1176470588235299</v>
      </c>
      <c r="N10" s="31">
        <f t="shared" si="2"/>
        <v>42.735294117647058</v>
      </c>
      <c r="O10" s="55">
        <f t="shared" si="3"/>
        <v>8.7884494664155696E-2</v>
      </c>
      <c r="P10" s="55">
        <f t="shared" si="4"/>
        <v>0.91211550533584429</v>
      </c>
      <c r="Q10" s="2" t="s">
        <v>20</v>
      </c>
    </row>
    <row r="11" spans="1:17" ht="12.75" customHeight="1" thickBot="1" x14ac:dyDescent="0.25">
      <c r="A11" s="229"/>
      <c r="B11" s="249"/>
      <c r="C11" s="2" t="s">
        <v>21</v>
      </c>
      <c r="D11" s="42">
        <f t="shared" si="1"/>
        <v>7.3529411764705879</v>
      </c>
      <c r="E11" s="43">
        <f t="shared" si="1"/>
        <v>1.7941176470588236</v>
      </c>
      <c r="F11" s="42">
        <f t="shared" si="1"/>
        <v>37.941176470588232</v>
      </c>
      <c r="G11" s="42">
        <f t="shared" si="1"/>
        <v>0.52941176470588236</v>
      </c>
      <c r="H11" s="43">
        <f t="shared" si="1"/>
        <v>1.8823529411764706</v>
      </c>
      <c r="I11" s="43">
        <f t="shared" si="1"/>
        <v>1.7941176470588236</v>
      </c>
      <c r="J11" s="42">
        <f t="shared" si="1"/>
        <v>7.0882352941176467</v>
      </c>
      <c r="K11" s="44">
        <f t="shared" si="1"/>
        <v>58.382352941176471</v>
      </c>
      <c r="L11" s="48"/>
      <c r="M11" s="30">
        <f t="shared" si="0"/>
        <v>5.4705882352941178</v>
      </c>
      <c r="N11" s="31">
        <f t="shared" si="2"/>
        <v>52.911764705882348</v>
      </c>
      <c r="O11" s="55">
        <f t="shared" si="3"/>
        <v>9.3702770780856426E-2</v>
      </c>
      <c r="P11" s="55">
        <f t="shared" si="4"/>
        <v>0.90629722921914346</v>
      </c>
      <c r="Q11" s="2" t="s">
        <v>21</v>
      </c>
    </row>
    <row r="12" spans="1:17" ht="12.75" customHeight="1" thickBot="1" x14ac:dyDescent="0.25">
      <c r="A12" s="229"/>
      <c r="B12" s="249"/>
      <c r="C12" s="2" t="s">
        <v>22</v>
      </c>
      <c r="D12" s="42">
        <f t="shared" si="1"/>
        <v>19.5</v>
      </c>
      <c r="E12" s="43">
        <f t="shared" si="1"/>
        <v>4.8235294117647056</v>
      </c>
      <c r="F12" s="42">
        <f t="shared" si="1"/>
        <v>63.411764705882355</v>
      </c>
      <c r="G12" s="42">
        <f t="shared" si="1"/>
        <v>0.8529411764705882</v>
      </c>
      <c r="H12" s="43">
        <f t="shared" si="1"/>
        <v>5.4411764705882355</v>
      </c>
      <c r="I12" s="43">
        <f t="shared" si="1"/>
        <v>5.0588235294117645</v>
      </c>
      <c r="J12" s="42">
        <f t="shared" si="1"/>
        <v>16</v>
      </c>
      <c r="K12" s="44">
        <f t="shared" si="1"/>
        <v>115.08823529411765</v>
      </c>
      <c r="L12" s="48"/>
      <c r="M12" s="30">
        <f t="shared" si="0"/>
        <v>15.323529411764707</v>
      </c>
      <c r="N12" s="31">
        <f t="shared" si="2"/>
        <v>99.764705882352942</v>
      </c>
      <c r="O12" s="55">
        <f t="shared" si="3"/>
        <v>0.13314592384359827</v>
      </c>
      <c r="P12" s="55">
        <f t="shared" si="4"/>
        <v>0.86685407615640175</v>
      </c>
      <c r="Q12" s="2" t="s">
        <v>22</v>
      </c>
    </row>
    <row r="13" spans="1:17" ht="12.75" customHeight="1" thickBot="1" x14ac:dyDescent="0.25">
      <c r="A13" s="229"/>
      <c r="B13" s="249"/>
      <c r="C13" s="2" t="s">
        <v>23</v>
      </c>
      <c r="D13" s="42">
        <f t="shared" si="1"/>
        <v>20.5</v>
      </c>
      <c r="E13" s="43">
        <f t="shared" si="1"/>
        <v>4.9117647058823533</v>
      </c>
      <c r="F13" s="42">
        <f t="shared" si="1"/>
        <v>71.294117647058826</v>
      </c>
      <c r="G13" s="42">
        <f t="shared" si="1"/>
        <v>1.588235294117647</v>
      </c>
      <c r="H13" s="43">
        <f t="shared" si="1"/>
        <v>5.2941176470588234</v>
      </c>
      <c r="I13" s="43">
        <f t="shared" si="1"/>
        <v>6.882352941176471</v>
      </c>
      <c r="J13" s="42">
        <f t="shared" si="1"/>
        <v>18.676470588235293</v>
      </c>
      <c r="K13" s="44">
        <f t="shared" si="1"/>
        <v>129.14705882352942</v>
      </c>
      <c r="L13" s="48"/>
      <c r="M13" s="30">
        <f t="shared" si="0"/>
        <v>17.088235294117649</v>
      </c>
      <c r="N13" s="31">
        <f t="shared" si="2"/>
        <v>112.05882352941177</v>
      </c>
      <c r="O13" s="55">
        <f t="shared" si="3"/>
        <v>0.13231610111591893</v>
      </c>
      <c r="P13" s="55">
        <f t="shared" si="4"/>
        <v>0.86768389888408104</v>
      </c>
      <c r="Q13" s="2" t="s">
        <v>23</v>
      </c>
    </row>
    <row r="14" spans="1:17" ht="12.75" customHeight="1" thickBot="1" x14ac:dyDescent="0.25">
      <c r="A14" s="229"/>
      <c r="B14" s="249"/>
      <c r="C14" s="2" t="s">
        <v>24</v>
      </c>
      <c r="D14" s="42">
        <f t="shared" si="1"/>
        <v>14.852941176470589</v>
      </c>
      <c r="E14" s="43">
        <f t="shared" si="1"/>
        <v>4.117647058823529</v>
      </c>
      <c r="F14" s="42">
        <f t="shared" si="1"/>
        <v>43.558823529411768</v>
      </c>
      <c r="G14" s="42">
        <f t="shared" si="1"/>
        <v>1.3235294117647058</v>
      </c>
      <c r="H14" s="43">
        <f t="shared" si="1"/>
        <v>4.2941176470588234</v>
      </c>
      <c r="I14" s="43">
        <f t="shared" si="1"/>
        <v>5.0882352941176467</v>
      </c>
      <c r="J14" s="42">
        <f t="shared" si="1"/>
        <v>11.411764705882353</v>
      </c>
      <c r="K14" s="44">
        <f t="shared" si="1"/>
        <v>84.647058823529406</v>
      </c>
      <c r="L14" s="48"/>
      <c r="M14" s="30">
        <f t="shared" si="0"/>
        <v>13.499999999999998</v>
      </c>
      <c r="N14" s="31">
        <f t="shared" si="2"/>
        <v>71.147058823529406</v>
      </c>
      <c r="O14" s="55">
        <f t="shared" si="3"/>
        <v>0.15948575399583043</v>
      </c>
      <c r="P14" s="55">
        <f t="shared" si="4"/>
        <v>0.84051424600416957</v>
      </c>
      <c r="Q14" s="2" t="s">
        <v>24</v>
      </c>
    </row>
    <row r="15" spans="1:17" ht="12.75" customHeight="1" thickBot="1" x14ac:dyDescent="0.25">
      <c r="A15" s="229"/>
      <c r="B15" s="249"/>
      <c r="C15" s="2" t="s">
        <v>25</v>
      </c>
      <c r="D15" s="42">
        <f t="shared" si="1"/>
        <v>12.323529411764707</v>
      </c>
      <c r="E15" s="43">
        <f t="shared" si="1"/>
        <v>3.8529411764705883</v>
      </c>
      <c r="F15" s="42">
        <f t="shared" si="1"/>
        <v>37.029411764705884</v>
      </c>
      <c r="G15" s="42">
        <f t="shared" si="1"/>
        <v>0.76470588235294112</v>
      </c>
      <c r="H15" s="43">
        <f t="shared" si="1"/>
        <v>2.6470588235294117</v>
      </c>
      <c r="I15" s="43">
        <f t="shared" si="1"/>
        <v>4.9705882352941178</v>
      </c>
      <c r="J15" s="42">
        <f t="shared" si="1"/>
        <v>9.882352941176471</v>
      </c>
      <c r="K15" s="44">
        <f t="shared" si="1"/>
        <v>71.470588235294116</v>
      </c>
      <c r="L15" s="48"/>
      <c r="M15" s="30">
        <f t="shared" si="0"/>
        <v>11.470588235294118</v>
      </c>
      <c r="N15" s="31">
        <f t="shared" si="2"/>
        <v>60.000000000000007</v>
      </c>
      <c r="O15" s="55">
        <f t="shared" si="3"/>
        <v>0.16049382716049385</v>
      </c>
      <c r="P15" s="55">
        <f t="shared" si="4"/>
        <v>0.83950617283950624</v>
      </c>
      <c r="Q15" s="2" t="s">
        <v>25</v>
      </c>
    </row>
    <row r="16" spans="1:17" ht="12.75" customHeight="1" thickBot="1" x14ac:dyDescent="0.25">
      <c r="A16" s="229"/>
      <c r="B16" s="249"/>
      <c r="C16" s="2" t="s">
        <v>26</v>
      </c>
      <c r="D16" s="42">
        <f t="shared" si="1"/>
        <v>8.264705882352942</v>
      </c>
      <c r="E16" s="43">
        <f t="shared" si="1"/>
        <v>2.3529411764705883</v>
      </c>
      <c r="F16" s="42">
        <f t="shared" si="1"/>
        <v>28.470588235294116</v>
      </c>
      <c r="G16" s="42">
        <f t="shared" si="1"/>
        <v>0.38235294117647056</v>
      </c>
      <c r="H16" s="43">
        <f t="shared" si="1"/>
        <v>2.2352941176470589</v>
      </c>
      <c r="I16" s="43">
        <f t="shared" si="1"/>
        <v>3.9705882352941178</v>
      </c>
      <c r="J16" s="42">
        <f t="shared" si="1"/>
        <v>6.4117647058823533</v>
      </c>
      <c r="K16" s="44">
        <f t="shared" si="1"/>
        <v>52.088235294117645</v>
      </c>
      <c r="L16" s="48"/>
      <c r="M16" s="30">
        <f t="shared" si="0"/>
        <v>8.5588235294117645</v>
      </c>
      <c r="N16" s="31">
        <f t="shared" si="2"/>
        <v>43.529411764705884</v>
      </c>
      <c r="O16" s="55">
        <f t="shared" si="3"/>
        <v>0.16431394692264259</v>
      </c>
      <c r="P16" s="55">
        <f t="shared" si="4"/>
        <v>0.83568605307735744</v>
      </c>
      <c r="Q16" s="2" t="s">
        <v>26</v>
      </c>
    </row>
    <row r="17" spans="1:17" ht="12.75" customHeight="1" thickBot="1" x14ac:dyDescent="0.25">
      <c r="A17" s="229"/>
      <c r="B17" s="249"/>
      <c r="C17" s="2" t="s">
        <v>27</v>
      </c>
      <c r="D17" s="42">
        <f t="shared" si="1"/>
        <v>4.0588235294117645</v>
      </c>
      <c r="E17" s="43">
        <f t="shared" si="1"/>
        <v>1.4411764705882353</v>
      </c>
      <c r="F17" s="42">
        <f t="shared" si="1"/>
        <v>14.705882352941176</v>
      </c>
      <c r="G17" s="42">
        <f t="shared" si="1"/>
        <v>5.8823529411764705E-2</v>
      </c>
      <c r="H17" s="43">
        <f t="shared" si="1"/>
        <v>1.4705882352941178</v>
      </c>
      <c r="I17" s="43">
        <f t="shared" si="1"/>
        <v>2.3235294117647061</v>
      </c>
      <c r="J17" s="42">
        <f t="shared" si="1"/>
        <v>3.8823529411764706</v>
      </c>
      <c r="K17" s="44">
        <f t="shared" si="1"/>
        <v>27.941176470588236</v>
      </c>
      <c r="L17" s="48"/>
      <c r="M17" s="30">
        <f t="shared" si="0"/>
        <v>5.2352941176470598</v>
      </c>
      <c r="N17" s="31">
        <f t="shared" si="2"/>
        <v>22.705882352941178</v>
      </c>
      <c r="O17" s="55">
        <f t="shared" si="3"/>
        <v>0.1873684210526316</v>
      </c>
      <c r="P17" s="55">
        <f t="shared" si="4"/>
        <v>0.81263157894736848</v>
      </c>
      <c r="Q17" s="2" t="s">
        <v>27</v>
      </c>
    </row>
    <row r="18" spans="1:17" ht="12.75" customHeight="1" thickBot="1" x14ac:dyDescent="0.25">
      <c r="A18" s="229"/>
      <c r="B18" s="249"/>
      <c r="C18" s="2" t="s">
        <v>28</v>
      </c>
      <c r="D18" s="42">
        <f t="shared" si="1"/>
        <v>2.3529411764705883</v>
      </c>
      <c r="E18" s="43">
        <f t="shared" si="1"/>
        <v>0.88235294117647056</v>
      </c>
      <c r="F18" s="42">
        <f t="shared" si="1"/>
        <v>3.9117647058823528</v>
      </c>
      <c r="G18" s="42">
        <f t="shared" si="1"/>
        <v>2.9411764705882353E-2</v>
      </c>
      <c r="H18" s="43">
        <f t="shared" si="1"/>
        <v>0.29411764705882354</v>
      </c>
      <c r="I18" s="43">
        <f t="shared" si="1"/>
        <v>1.3235294117647058</v>
      </c>
      <c r="J18" s="42">
        <f t="shared" si="1"/>
        <v>1.911764705882353</v>
      </c>
      <c r="K18" s="44">
        <f t="shared" si="1"/>
        <v>10.705882352941176</v>
      </c>
      <c r="L18" s="48"/>
      <c r="M18" s="30">
        <f t="shared" si="0"/>
        <v>2.5</v>
      </c>
      <c r="N18" s="31">
        <f t="shared" si="2"/>
        <v>8.2058823529411757</v>
      </c>
      <c r="O18" s="55">
        <f t="shared" si="3"/>
        <v>0.23351648351648352</v>
      </c>
      <c r="P18" s="55">
        <f t="shared" si="4"/>
        <v>0.76648351648351642</v>
      </c>
      <c r="Q18" s="2" t="s">
        <v>28</v>
      </c>
    </row>
    <row r="19" spans="1:17" ht="12.75" customHeight="1" thickBot="1" x14ac:dyDescent="0.25">
      <c r="A19" s="229"/>
      <c r="B19" s="249"/>
      <c r="C19" s="2" t="s">
        <v>29</v>
      </c>
      <c r="D19" s="42">
        <f t="shared" si="1"/>
        <v>0.47058823529411764</v>
      </c>
      <c r="E19" s="41">
        <f t="shared" si="1"/>
        <v>0</v>
      </c>
      <c r="F19" s="42">
        <f t="shared" si="1"/>
        <v>0.88235294117647056</v>
      </c>
      <c r="G19" s="42">
        <f t="shared" si="1"/>
        <v>0</v>
      </c>
      <c r="H19" s="43">
        <f t="shared" si="1"/>
        <v>0.70588235294117652</v>
      </c>
      <c r="I19" s="43">
        <f t="shared" si="1"/>
        <v>0</v>
      </c>
      <c r="J19" s="42">
        <f t="shared" si="1"/>
        <v>0.52941176470588236</v>
      </c>
      <c r="K19" s="44">
        <f t="shared" si="1"/>
        <v>2.5882352941176472</v>
      </c>
      <c r="L19" s="48"/>
      <c r="M19" s="30">
        <f t="shared" si="0"/>
        <v>0.70588235294117652</v>
      </c>
      <c r="N19" s="31">
        <f t="shared" si="2"/>
        <v>1.8823529411764706</v>
      </c>
      <c r="O19" s="55">
        <f t="shared" si="3"/>
        <v>0.27272727272727271</v>
      </c>
      <c r="P19" s="55">
        <f t="shared" si="4"/>
        <v>0.72727272727272718</v>
      </c>
      <c r="Q19" s="2" t="s">
        <v>29</v>
      </c>
    </row>
    <row r="20" spans="1:17" ht="12.75" customHeight="1" thickBot="1" x14ac:dyDescent="0.25">
      <c r="A20" s="229"/>
      <c r="B20" s="250"/>
      <c r="C20" s="2" t="s">
        <v>10</v>
      </c>
      <c r="D20" s="45">
        <f t="shared" si="1"/>
        <v>118.14705882352941</v>
      </c>
      <c r="E20" s="46">
        <f t="shared" si="1"/>
        <v>31.264705882352942</v>
      </c>
      <c r="F20" s="45">
        <f t="shared" si="1"/>
        <v>507.08823529411762</v>
      </c>
      <c r="G20" s="45">
        <f t="shared" si="1"/>
        <v>9.5882352941176467</v>
      </c>
      <c r="H20" s="46">
        <f t="shared" si="1"/>
        <v>32</v>
      </c>
      <c r="I20" s="46">
        <f t="shared" si="1"/>
        <v>36.058823529411768</v>
      </c>
      <c r="J20" s="45">
        <f t="shared" si="1"/>
        <v>112.67647058823529</v>
      </c>
      <c r="K20" s="47">
        <f t="shared" si="1"/>
        <v>846.85294117647061</v>
      </c>
      <c r="L20" s="48"/>
      <c r="M20" s="32">
        <f t="shared" si="0"/>
        <v>99.32352941176471</v>
      </c>
      <c r="N20" s="32">
        <f t="shared" si="2"/>
        <v>747.5</v>
      </c>
      <c r="O20" s="57">
        <f t="shared" si="3"/>
        <v>0.11728545132497482</v>
      </c>
      <c r="P20" s="57">
        <f t="shared" si="4"/>
        <v>0.88267981801132223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>SUM(D143)/34</f>
        <v>0.14705882352941177</v>
      </c>
      <c r="E21" s="27">
        <f t="shared" ref="E21:K21" si="5">SUM(E143)/34</f>
        <v>0</v>
      </c>
      <c r="F21" s="25">
        <f t="shared" si="5"/>
        <v>0.26470588235294118</v>
      </c>
      <c r="G21" s="25">
        <f t="shared" si="5"/>
        <v>0.14705882352941177</v>
      </c>
      <c r="H21" s="27">
        <f t="shared" si="5"/>
        <v>0</v>
      </c>
      <c r="I21" s="27">
        <f t="shared" si="5"/>
        <v>0</v>
      </c>
      <c r="J21" s="25">
        <f t="shared" si="5"/>
        <v>8.8235294117647065E-2</v>
      </c>
      <c r="K21" s="25">
        <f t="shared" si="5"/>
        <v>0.6470588235294118</v>
      </c>
      <c r="L21" s="48"/>
      <c r="M21" s="30">
        <f t="shared" si="0"/>
        <v>0</v>
      </c>
      <c r="N21" s="31">
        <f t="shared" si="2"/>
        <v>0.6470588235294118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37" si="6">SUM(D144)/34</f>
        <v>3.2647058823529411</v>
      </c>
      <c r="E22" s="27">
        <f t="shared" si="6"/>
        <v>0.8529411764705882</v>
      </c>
      <c r="F22" s="25">
        <f t="shared" si="6"/>
        <v>29.558823529411764</v>
      </c>
      <c r="G22" s="25">
        <f t="shared" si="6"/>
        <v>1.3823529411764706</v>
      </c>
      <c r="H22" s="27">
        <f t="shared" si="6"/>
        <v>0.79411764705882348</v>
      </c>
      <c r="I22" s="27">
        <f t="shared" si="6"/>
        <v>0.52941176470588236</v>
      </c>
      <c r="J22" s="25">
        <f t="shared" si="6"/>
        <v>5.6764705882352944</v>
      </c>
      <c r="K22" s="25">
        <f t="shared" si="6"/>
        <v>42.058823529411768</v>
      </c>
      <c r="L22" s="48"/>
      <c r="M22" s="30">
        <f t="shared" si="0"/>
        <v>2.1764705882352939</v>
      </c>
      <c r="N22" s="31">
        <f t="shared" si="2"/>
        <v>39.882352941176471</v>
      </c>
      <c r="O22" s="59">
        <f t="shared" ref="O22:O37" si="7">SUM(M22/K22)</f>
        <v>5.174825174825174E-2</v>
      </c>
      <c r="P22" s="59">
        <f t="shared" ref="P22:P37" si="8">SUM(N22/K22)</f>
        <v>0.94825174825174818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si="6"/>
        <v>3.6176470588235294</v>
      </c>
      <c r="E23" s="27">
        <f t="shared" si="6"/>
        <v>0.88235294117647056</v>
      </c>
      <c r="F23" s="25">
        <f t="shared" si="6"/>
        <v>24.823529411764707</v>
      </c>
      <c r="G23" s="25">
        <f t="shared" si="6"/>
        <v>0.38235294117647056</v>
      </c>
      <c r="H23" s="27">
        <f t="shared" si="6"/>
        <v>0.67647058823529416</v>
      </c>
      <c r="I23" s="27">
        <f t="shared" si="6"/>
        <v>0.52941176470588236</v>
      </c>
      <c r="J23" s="25">
        <f t="shared" si="6"/>
        <v>4.1764705882352944</v>
      </c>
      <c r="K23" s="25">
        <f t="shared" si="6"/>
        <v>35.088235294117645</v>
      </c>
      <c r="L23" s="48"/>
      <c r="M23" s="30">
        <f t="shared" si="0"/>
        <v>2.0882352941176472</v>
      </c>
      <c r="N23" s="31">
        <f t="shared" si="2"/>
        <v>33</v>
      </c>
      <c r="O23" s="59">
        <f t="shared" si="7"/>
        <v>5.9513830678960614E-2</v>
      </c>
      <c r="P23" s="59">
        <f t="shared" si="8"/>
        <v>0.94048616932103946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si="6"/>
        <v>4.382352941176471</v>
      </c>
      <c r="E24" s="27">
        <f t="shared" si="6"/>
        <v>0.8529411764705882</v>
      </c>
      <c r="F24" s="25">
        <f t="shared" si="6"/>
        <v>26.176470588235293</v>
      </c>
      <c r="G24" s="25">
        <f t="shared" si="6"/>
        <v>0.55882352941176472</v>
      </c>
      <c r="H24" s="27">
        <f t="shared" si="6"/>
        <v>0.82352941176470584</v>
      </c>
      <c r="I24" s="27">
        <f t="shared" si="6"/>
        <v>0.79411764705882348</v>
      </c>
      <c r="J24" s="25">
        <f t="shared" si="6"/>
        <v>4.7941176470588234</v>
      </c>
      <c r="K24" s="25">
        <f t="shared" si="6"/>
        <v>38.382352941176471</v>
      </c>
      <c r="L24" s="48"/>
      <c r="M24" s="30">
        <f t="shared" si="0"/>
        <v>2.4705882352941173</v>
      </c>
      <c r="N24" s="31">
        <f t="shared" si="2"/>
        <v>35.911764705882355</v>
      </c>
      <c r="O24" s="59">
        <f t="shared" si="7"/>
        <v>6.4367816091954008E-2</v>
      </c>
      <c r="P24" s="59">
        <f t="shared" si="8"/>
        <v>0.93563218390804603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si="6"/>
        <v>3.8235294117647061</v>
      </c>
      <c r="E25" s="27">
        <f t="shared" si="6"/>
        <v>1.3235294117647058</v>
      </c>
      <c r="F25" s="25">
        <f t="shared" si="6"/>
        <v>26.529411764705884</v>
      </c>
      <c r="G25" s="25">
        <f t="shared" si="6"/>
        <v>0.29411764705882354</v>
      </c>
      <c r="H25" s="27">
        <f t="shared" si="6"/>
        <v>0.91176470588235292</v>
      </c>
      <c r="I25" s="27">
        <f t="shared" si="6"/>
        <v>0.79411764705882348</v>
      </c>
      <c r="J25" s="25">
        <f t="shared" si="6"/>
        <v>5.2058823529411766</v>
      </c>
      <c r="K25" s="25">
        <f t="shared" si="6"/>
        <v>38.882352941176471</v>
      </c>
      <c r="L25" s="48"/>
      <c r="M25" s="30">
        <f t="shared" si="0"/>
        <v>3.0294117647058822</v>
      </c>
      <c r="N25" s="31">
        <f t="shared" si="2"/>
        <v>35.852941176470587</v>
      </c>
      <c r="O25" s="59">
        <f t="shared" si="7"/>
        <v>7.7912254160363084E-2</v>
      </c>
      <c r="P25" s="59">
        <f t="shared" si="8"/>
        <v>0.92208774583963682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si="6"/>
        <v>3.1470588235294117</v>
      </c>
      <c r="E26" s="27">
        <f t="shared" si="6"/>
        <v>1.0294117647058822</v>
      </c>
      <c r="F26" s="25">
        <f t="shared" si="6"/>
        <v>24.352941176470587</v>
      </c>
      <c r="G26" s="25">
        <f t="shared" si="6"/>
        <v>0.44117647058823528</v>
      </c>
      <c r="H26" s="27">
        <f t="shared" si="6"/>
        <v>0.94117647058823528</v>
      </c>
      <c r="I26" s="27">
        <f t="shared" si="6"/>
        <v>0.76470588235294112</v>
      </c>
      <c r="J26" s="25">
        <f t="shared" si="6"/>
        <v>3.8235294117647061</v>
      </c>
      <c r="K26" s="25">
        <f t="shared" si="6"/>
        <v>34.5</v>
      </c>
      <c r="L26" s="48"/>
      <c r="M26" s="30">
        <f t="shared" si="0"/>
        <v>2.7352941176470589</v>
      </c>
      <c r="N26" s="31">
        <f t="shared" si="2"/>
        <v>31.764705882352942</v>
      </c>
      <c r="O26" s="59">
        <f t="shared" si="7"/>
        <v>7.9283887468030695E-2</v>
      </c>
      <c r="P26" s="59">
        <f t="shared" si="8"/>
        <v>0.92071611253196939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si="6"/>
        <v>3.9117647058823528</v>
      </c>
      <c r="E27" s="27">
        <f t="shared" si="6"/>
        <v>0.94117647058823528</v>
      </c>
      <c r="F27" s="25">
        <f t="shared" si="6"/>
        <v>27.058823529411764</v>
      </c>
      <c r="G27" s="25">
        <f t="shared" si="6"/>
        <v>0.58823529411764708</v>
      </c>
      <c r="H27" s="27">
        <f t="shared" si="6"/>
        <v>0.79411764705882348</v>
      </c>
      <c r="I27" s="27">
        <f t="shared" si="6"/>
        <v>1.2058823529411764</v>
      </c>
      <c r="J27" s="25">
        <f t="shared" si="6"/>
        <v>4.7647058823529411</v>
      </c>
      <c r="K27" s="25">
        <f t="shared" si="6"/>
        <v>39.264705882352942</v>
      </c>
      <c r="L27" s="48"/>
      <c r="M27" s="30">
        <f t="shared" si="0"/>
        <v>2.9411764705882355</v>
      </c>
      <c r="N27" s="31">
        <f t="shared" si="2"/>
        <v>36.323529411764703</v>
      </c>
      <c r="O27" s="59">
        <f t="shared" si="7"/>
        <v>7.4906367041198504E-2</v>
      </c>
      <c r="P27" s="59">
        <f t="shared" si="8"/>
        <v>0.92509363295880143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si="6"/>
        <v>6.5</v>
      </c>
      <c r="E28" s="27">
        <f t="shared" si="6"/>
        <v>1.6764705882352942</v>
      </c>
      <c r="F28" s="25">
        <f t="shared" si="6"/>
        <v>37.5</v>
      </c>
      <c r="G28" s="25">
        <f t="shared" si="6"/>
        <v>0.23529411764705882</v>
      </c>
      <c r="H28" s="27">
        <f t="shared" si="6"/>
        <v>2.2058823529411766</v>
      </c>
      <c r="I28" s="27">
        <f t="shared" si="6"/>
        <v>1.3529411764705883</v>
      </c>
      <c r="J28" s="25">
        <f t="shared" si="6"/>
        <v>6.7941176470588234</v>
      </c>
      <c r="K28" s="25">
        <f t="shared" si="6"/>
        <v>56.264705882352942</v>
      </c>
      <c r="L28" s="48"/>
      <c r="M28" s="30">
        <f t="shared" si="0"/>
        <v>5.2352941176470598</v>
      </c>
      <c r="N28" s="31">
        <f t="shared" si="2"/>
        <v>51.029411764705884</v>
      </c>
      <c r="O28" s="59">
        <f t="shared" si="7"/>
        <v>9.3047569262937807E-2</v>
      </c>
      <c r="P28" s="59">
        <f t="shared" si="8"/>
        <v>0.90695243073706222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si="6"/>
        <v>14.323529411764707</v>
      </c>
      <c r="E29" s="27">
        <f t="shared" si="6"/>
        <v>2.7941176470588234</v>
      </c>
      <c r="F29" s="25">
        <f t="shared" si="6"/>
        <v>66.235294117647058</v>
      </c>
      <c r="G29" s="25">
        <f t="shared" si="6"/>
        <v>0.97058823529411764</v>
      </c>
      <c r="H29" s="27">
        <f t="shared" si="6"/>
        <v>3.8823529411764706</v>
      </c>
      <c r="I29" s="27">
        <f t="shared" si="6"/>
        <v>3.7058823529411766</v>
      </c>
      <c r="J29" s="25">
        <f t="shared" si="6"/>
        <v>14.735294117647058</v>
      </c>
      <c r="K29" s="25">
        <f t="shared" si="6"/>
        <v>106.64705882352941</v>
      </c>
      <c r="L29" s="48"/>
      <c r="M29" s="30">
        <f t="shared" si="0"/>
        <v>10.382352941176471</v>
      </c>
      <c r="N29" s="31">
        <f t="shared" si="2"/>
        <v>96.264705882352942</v>
      </c>
      <c r="O29" s="59">
        <f t="shared" si="7"/>
        <v>9.7352454495311644E-2</v>
      </c>
      <c r="P29" s="59">
        <f t="shared" si="8"/>
        <v>0.9026475455046884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si="6"/>
        <v>17.735294117647058</v>
      </c>
      <c r="E30" s="27">
        <f t="shared" si="6"/>
        <v>3.9411764705882355</v>
      </c>
      <c r="F30" s="25">
        <f t="shared" si="6"/>
        <v>65.588235294117652</v>
      </c>
      <c r="G30" s="25">
        <f t="shared" si="6"/>
        <v>1.4705882352941178</v>
      </c>
      <c r="H30" s="27">
        <f t="shared" si="6"/>
        <v>4.6764705882352944</v>
      </c>
      <c r="I30" s="27">
        <f t="shared" si="6"/>
        <v>4.9117647058823533</v>
      </c>
      <c r="J30" s="25">
        <f t="shared" si="6"/>
        <v>17.058823529411764</v>
      </c>
      <c r="K30" s="25">
        <f t="shared" si="6"/>
        <v>115.38235294117646</v>
      </c>
      <c r="L30" s="48"/>
      <c r="M30" s="30">
        <f t="shared" si="0"/>
        <v>13.529411764705882</v>
      </c>
      <c r="N30" s="31">
        <f t="shared" si="2"/>
        <v>101.85294117647059</v>
      </c>
      <c r="O30" s="59">
        <f t="shared" si="7"/>
        <v>0.11725720112159063</v>
      </c>
      <c r="P30" s="59">
        <f t="shared" si="8"/>
        <v>0.88274279887840945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si="6"/>
        <v>11.088235294117647</v>
      </c>
      <c r="E31" s="27">
        <f t="shared" si="6"/>
        <v>3.6470588235294117</v>
      </c>
      <c r="F31" s="25">
        <f t="shared" si="6"/>
        <v>39.352941176470587</v>
      </c>
      <c r="G31" s="25">
        <f t="shared" si="6"/>
        <v>1.0588235294117647</v>
      </c>
      <c r="H31" s="27">
        <f t="shared" si="6"/>
        <v>3.0294117647058822</v>
      </c>
      <c r="I31" s="27">
        <f t="shared" si="6"/>
        <v>4.5882352941176467</v>
      </c>
      <c r="J31" s="25">
        <f t="shared" si="6"/>
        <v>10.323529411764707</v>
      </c>
      <c r="K31" s="25">
        <f t="shared" si="6"/>
        <v>73.088235294117652</v>
      </c>
      <c r="L31" s="48"/>
      <c r="M31" s="30">
        <f t="shared" si="0"/>
        <v>11.26470588235294</v>
      </c>
      <c r="N31" s="31">
        <f t="shared" si="2"/>
        <v>61.82352941176471</v>
      </c>
      <c r="O31" s="59">
        <f t="shared" si="7"/>
        <v>0.15412474849094565</v>
      </c>
      <c r="P31" s="59">
        <f t="shared" si="8"/>
        <v>0.84587525150905429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si="6"/>
        <v>8.8529411764705888</v>
      </c>
      <c r="E32" s="27">
        <f t="shared" si="6"/>
        <v>2.7647058823529411</v>
      </c>
      <c r="F32" s="25">
        <f t="shared" si="6"/>
        <v>31.882352941176471</v>
      </c>
      <c r="G32" s="25">
        <f t="shared" si="6"/>
        <v>0.58823529411764708</v>
      </c>
      <c r="H32" s="27">
        <f t="shared" si="6"/>
        <v>2.2647058823529411</v>
      </c>
      <c r="I32" s="27">
        <f t="shared" si="6"/>
        <v>3.4705882352941178</v>
      </c>
      <c r="J32" s="25">
        <f t="shared" si="6"/>
        <v>7.9117647058823533</v>
      </c>
      <c r="K32" s="25">
        <f t="shared" si="6"/>
        <v>57.735294117647058</v>
      </c>
      <c r="L32" s="48"/>
      <c r="M32" s="30">
        <f t="shared" si="0"/>
        <v>8.5</v>
      </c>
      <c r="N32" s="31">
        <f t="shared" si="2"/>
        <v>49.235294117647058</v>
      </c>
      <c r="O32" s="59">
        <f t="shared" si="7"/>
        <v>0.14722363728986246</v>
      </c>
      <c r="P32" s="59">
        <f t="shared" si="8"/>
        <v>0.85277636271013757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si="6"/>
        <v>7.4117647058823533</v>
      </c>
      <c r="E33" s="27">
        <f t="shared" si="6"/>
        <v>2.7352941176470589</v>
      </c>
      <c r="F33" s="25">
        <f t="shared" si="6"/>
        <v>27.5</v>
      </c>
      <c r="G33" s="25">
        <f t="shared" si="6"/>
        <v>0.38235294117647056</v>
      </c>
      <c r="H33" s="27">
        <f t="shared" si="6"/>
        <v>1.7352941176470589</v>
      </c>
      <c r="I33" s="27">
        <f t="shared" si="6"/>
        <v>2.9705882352941178</v>
      </c>
      <c r="J33" s="25">
        <f t="shared" si="6"/>
        <v>6.6470588235294121</v>
      </c>
      <c r="K33" s="25">
        <f t="shared" si="6"/>
        <v>49.382352941176471</v>
      </c>
      <c r="L33" s="48"/>
      <c r="M33" s="30">
        <f t="shared" si="0"/>
        <v>7.4411764705882355</v>
      </c>
      <c r="N33" s="31">
        <f t="shared" si="2"/>
        <v>41.941176470588239</v>
      </c>
      <c r="O33" s="59">
        <f t="shared" si="7"/>
        <v>0.15068493150684931</v>
      </c>
      <c r="P33" s="59">
        <f t="shared" si="8"/>
        <v>0.84931506849315075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si="6"/>
        <v>3.1764705882352939</v>
      </c>
      <c r="E34" s="27">
        <f t="shared" si="6"/>
        <v>1.4705882352941178</v>
      </c>
      <c r="F34" s="25">
        <f t="shared" si="6"/>
        <v>12.470588235294118</v>
      </c>
      <c r="G34" s="25">
        <f t="shared" si="6"/>
        <v>0.11764705882352941</v>
      </c>
      <c r="H34" s="27">
        <f t="shared" si="6"/>
        <v>0.94117647058823528</v>
      </c>
      <c r="I34" s="27">
        <f t="shared" si="6"/>
        <v>1.6176470588235294</v>
      </c>
      <c r="J34" s="25">
        <f t="shared" si="6"/>
        <v>3.6764705882352939</v>
      </c>
      <c r="K34" s="25">
        <f t="shared" si="6"/>
        <v>23.470588235294116</v>
      </c>
      <c r="L34" s="48"/>
      <c r="M34" s="30">
        <f t="shared" si="0"/>
        <v>4.0294117647058822</v>
      </c>
      <c r="N34" s="31">
        <f t="shared" si="2"/>
        <v>19.441176470588236</v>
      </c>
      <c r="O34" s="59">
        <f t="shared" si="7"/>
        <v>0.17167919799498749</v>
      </c>
      <c r="P34" s="59">
        <f t="shared" si="8"/>
        <v>0.82832080200501257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si="6"/>
        <v>1.8529411764705883</v>
      </c>
      <c r="E35" s="27">
        <f t="shared" si="6"/>
        <v>1.0294117647058822</v>
      </c>
      <c r="F35" s="25">
        <f t="shared" si="6"/>
        <v>4.7941176470588234</v>
      </c>
      <c r="G35" s="25">
        <f t="shared" si="6"/>
        <v>0.11764705882352941</v>
      </c>
      <c r="H35" s="27">
        <f t="shared" si="6"/>
        <v>0.47058823529411764</v>
      </c>
      <c r="I35" s="27">
        <f t="shared" si="6"/>
        <v>0.88235294117647056</v>
      </c>
      <c r="J35" s="25">
        <f t="shared" si="6"/>
        <v>1.5294117647058822</v>
      </c>
      <c r="K35" s="25">
        <f t="shared" si="6"/>
        <v>10.676470588235293</v>
      </c>
      <c r="L35" s="48"/>
      <c r="M35" s="30">
        <f t="shared" si="0"/>
        <v>2.3823529411764706</v>
      </c>
      <c r="N35" s="31">
        <f t="shared" si="2"/>
        <v>8.2941176470588225</v>
      </c>
      <c r="O35" s="59">
        <f t="shared" si="7"/>
        <v>0.2231404958677686</v>
      </c>
      <c r="P35" s="59">
        <f t="shared" si="8"/>
        <v>0.77685950413223137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si="6"/>
        <v>0.23529411764705882</v>
      </c>
      <c r="E36" s="27">
        <f t="shared" si="6"/>
        <v>0</v>
      </c>
      <c r="F36" s="25">
        <f t="shared" si="6"/>
        <v>0.67647058823529416</v>
      </c>
      <c r="G36" s="25">
        <f t="shared" si="6"/>
        <v>0</v>
      </c>
      <c r="H36" s="27">
        <f t="shared" si="6"/>
        <v>0.58823529411764708</v>
      </c>
      <c r="I36" s="27">
        <f t="shared" si="6"/>
        <v>0</v>
      </c>
      <c r="J36" s="25">
        <f t="shared" si="6"/>
        <v>0.23529411764705882</v>
      </c>
      <c r="K36" s="25">
        <f t="shared" si="6"/>
        <v>1.7352941176470589</v>
      </c>
      <c r="L36" s="48"/>
      <c r="M36" s="30">
        <f t="shared" si="0"/>
        <v>0.58823529411764708</v>
      </c>
      <c r="N36" s="31">
        <f t="shared" si="2"/>
        <v>1.1470588235294119</v>
      </c>
      <c r="O36" s="59">
        <f t="shared" si="7"/>
        <v>0.33898305084745761</v>
      </c>
      <c r="P36" s="59">
        <f t="shared" si="8"/>
        <v>0.66101694915254239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si="6"/>
        <v>93.470588235294116</v>
      </c>
      <c r="E37" s="28">
        <f t="shared" si="6"/>
        <v>25.941176470588236</v>
      </c>
      <c r="F37" s="26">
        <f t="shared" si="6"/>
        <v>444.76470588235293</v>
      </c>
      <c r="G37" s="26">
        <f t="shared" si="6"/>
        <v>8.735294117647058</v>
      </c>
      <c r="H37" s="28">
        <f t="shared" si="6"/>
        <v>24.735294117647058</v>
      </c>
      <c r="I37" s="28">
        <f t="shared" si="6"/>
        <v>28.117647058823529</v>
      </c>
      <c r="J37" s="26">
        <f t="shared" si="6"/>
        <v>97.441176470588232</v>
      </c>
      <c r="K37" s="26">
        <f t="shared" si="6"/>
        <v>723.20588235294122</v>
      </c>
      <c r="L37" s="48"/>
      <c r="M37" s="28">
        <f>SUM(M21:M36)</f>
        <v>78.794117647058826</v>
      </c>
      <c r="N37" s="26">
        <f t="shared" si="2"/>
        <v>644.41176470588243</v>
      </c>
      <c r="O37" s="59">
        <f t="shared" si="7"/>
        <v>0.10895115702143235</v>
      </c>
      <c r="P37" s="59">
        <f t="shared" si="8"/>
        <v>0.89104884297856768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31">
        <f>SUM(D160)/35</f>
        <v>0</v>
      </c>
      <c r="E38" s="30">
        <f t="shared" ref="E38:K38" si="9">SUM(E160)/35</f>
        <v>0</v>
      </c>
      <c r="F38" s="45">
        <f t="shared" si="9"/>
        <v>0.37142857142857144</v>
      </c>
      <c r="G38" s="31">
        <f t="shared" si="9"/>
        <v>0.17142857142857143</v>
      </c>
      <c r="H38" s="46">
        <f t="shared" si="9"/>
        <v>0</v>
      </c>
      <c r="I38" s="30">
        <f t="shared" si="9"/>
        <v>0</v>
      </c>
      <c r="J38" s="31">
        <f t="shared" si="9"/>
        <v>8.5714285714285715E-2</v>
      </c>
      <c r="K38" s="47">
        <f t="shared" si="9"/>
        <v>0.62857142857142856</v>
      </c>
      <c r="L38" s="48"/>
      <c r="M38" s="30">
        <f t="shared" ref="M38:M53" si="10">SUM(E38+H38+I38)</f>
        <v>0</v>
      </c>
      <c r="N38" s="31">
        <f t="shared" si="2"/>
        <v>0.62857142857142867</v>
      </c>
      <c r="O38" s="55">
        <v>0</v>
      </c>
      <c r="P38" s="55">
        <v>0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45">
        <f t="shared" ref="D39:K54" si="11">SUM(D161)/35</f>
        <v>2.6857142857142855</v>
      </c>
      <c r="E39" s="30">
        <f t="shared" si="11"/>
        <v>0.68571428571428572</v>
      </c>
      <c r="F39" s="45">
        <f t="shared" si="11"/>
        <v>27.742857142857144</v>
      </c>
      <c r="G39" s="45">
        <f t="shared" si="11"/>
        <v>1.2571428571428571</v>
      </c>
      <c r="H39" s="46">
        <f t="shared" si="11"/>
        <v>0.88571428571428568</v>
      </c>
      <c r="I39" s="30">
        <f t="shared" si="11"/>
        <v>0.25714285714285712</v>
      </c>
      <c r="J39" s="45">
        <f t="shared" si="11"/>
        <v>3.6</v>
      </c>
      <c r="K39" s="47">
        <f t="shared" si="11"/>
        <v>37.114285714285714</v>
      </c>
      <c r="L39" s="48"/>
      <c r="M39" s="30">
        <f t="shared" si="10"/>
        <v>1.8285714285714285</v>
      </c>
      <c r="N39" s="31">
        <f t="shared" si="2"/>
        <v>35.285714285714285</v>
      </c>
      <c r="O39" s="55">
        <f t="shared" ref="O39:O54" si="12">SUM(M39/K39)</f>
        <v>4.9268668206312545E-2</v>
      </c>
      <c r="P39" s="55">
        <f t="shared" ref="P39:P54" si="13">SUM(N39/K39)</f>
        <v>0.95073133179368741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45">
        <f t="shared" si="11"/>
        <v>4.4857142857142858</v>
      </c>
      <c r="E40" s="46">
        <f t="shared" si="11"/>
        <v>0.6</v>
      </c>
      <c r="F40" s="45">
        <f t="shared" si="11"/>
        <v>25.37142857142857</v>
      </c>
      <c r="G40" s="45">
        <f t="shared" si="11"/>
        <v>0.45714285714285713</v>
      </c>
      <c r="H40" s="46">
        <f t="shared" si="11"/>
        <v>0.42857142857142855</v>
      </c>
      <c r="I40" s="46">
        <f t="shared" si="11"/>
        <v>0.5714285714285714</v>
      </c>
      <c r="J40" s="45">
        <f t="shared" si="11"/>
        <v>3.5714285714285716</v>
      </c>
      <c r="K40" s="47">
        <f t="shared" si="11"/>
        <v>35.485714285714288</v>
      </c>
      <c r="L40" s="48"/>
      <c r="M40" s="30">
        <f t="shared" si="10"/>
        <v>1.5999999999999999</v>
      </c>
      <c r="N40" s="31">
        <f t="shared" si="2"/>
        <v>33.885714285714279</v>
      </c>
      <c r="O40" s="55">
        <f t="shared" si="12"/>
        <v>4.5088566827697255E-2</v>
      </c>
      <c r="P40" s="55">
        <f t="shared" si="13"/>
        <v>0.95491143317230254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45">
        <f t="shared" si="11"/>
        <v>3.8571428571428572</v>
      </c>
      <c r="E41" s="46">
        <f t="shared" si="11"/>
        <v>0.77142857142857146</v>
      </c>
      <c r="F41" s="45">
        <f t="shared" si="11"/>
        <v>25.485714285714284</v>
      </c>
      <c r="G41" s="45">
        <f t="shared" si="11"/>
        <v>0.48571428571428571</v>
      </c>
      <c r="H41" s="46">
        <f t="shared" si="11"/>
        <v>0.77142857142857146</v>
      </c>
      <c r="I41" s="46">
        <f t="shared" si="11"/>
        <v>0.7142857142857143</v>
      </c>
      <c r="J41" s="45">
        <f t="shared" si="11"/>
        <v>5.7428571428571429</v>
      </c>
      <c r="K41" s="47">
        <f t="shared" si="11"/>
        <v>37.828571428571429</v>
      </c>
      <c r="L41" s="48"/>
      <c r="M41" s="30">
        <f t="shared" si="10"/>
        <v>2.2571428571428571</v>
      </c>
      <c r="N41" s="31">
        <f t="shared" si="2"/>
        <v>35.571428571428569</v>
      </c>
      <c r="O41" s="55">
        <f t="shared" si="12"/>
        <v>5.966767371601208E-2</v>
      </c>
      <c r="P41" s="55">
        <f t="shared" si="13"/>
        <v>0.94033232628398788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45">
        <f t="shared" si="11"/>
        <v>3.6857142857142855</v>
      </c>
      <c r="E42" s="46">
        <f t="shared" si="11"/>
        <v>1.3714285714285714</v>
      </c>
      <c r="F42" s="45">
        <f t="shared" si="11"/>
        <v>27.657142857142858</v>
      </c>
      <c r="G42" s="45">
        <f t="shared" si="11"/>
        <v>0.25714285714285712</v>
      </c>
      <c r="H42" s="46">
        <f t="shared" si="11"/>
        <v>0.7142857142857143</v>
      </c>
      <c r="I42" s="46">
        <f t="shared" si="11"/>
        <v>0.8</v>
      </c>
      <c r="J42" s="45">
        <f t="shared" si="11"/>
        <v>4.0285714285714285</v>
      </c>
      <c r="K42" s="47">
        <f t="shared" si="11"/>
        <v>38.514285714285712</v>
      </c>
      <c r="L42" s="48"/>
      <c r="M42" s="30">
        <f t="shared" si="10"/>
        <v>2.8857142857142861</v>
      </c>
      <c r="N42" s="31">
        <f t="shared" si="2"/>
        <v>35.628571428571433</v>
      </c>
      <c r="O42" s="55">
        <f t="shared" si="12"/>
        <v>7.4925816023738892E-2</v>
      </c>
      <c r="P42" s="55">
        <f t="shared" si="13"/>
        <v>0.92507418397626129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45">
        <f t="shared" si="11"/>
        <v>3.6</v>
      </c>
      <c r="E43" s="46">
        <f t="shared" si="11"/>
        <v>0.97142857142857142</v>
      </c>
      <c r="F43" s="45">
        <f t="shared" si="11"/>
        <v>24.714285714285715</v>
      </c>
      <c r="G43" s="45">
        <f t="shared" si="11"/>
        <v>0.54285714285714282</v>
      </c>
      <c r="H43" s="46">
        <f t="shared" si="11"/>
        <v>0.68571428571428572</v>
      </c>
      <c r="I43" s="46">
        <f t="shared" si="11"/>
        <v>0.68571428571428572</v>
      </c>
      <c r="J43" s="45">
        <f t="shared" si="11"/>
        <v>3.7142857142857144</v>
      </c>
      <c r="K43" s="47">
        <f t="shared" si="11"/>
        <v>34.914285714285711</v>
      </c>
      <c r="L43" s="48"/>
      <c r="M43" s="30">
        <f t="shared" si="10"/>
        <v>2.3428571428571425</v>
      </c>
      <c r="N43" s="31">
        <f t="shared" si="2"/>
        <v>32.571428571428577</v>
      </c>
      <c r="O43" s="55">
        <f t="shared" si="12"/>
        <v>6.7103109656301146E-2</v>
      </c>
      <c r="P43" s="55">
        <f t="shared" si="13"/>
        <v>0.93289689034369905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45">
        <f t="shared" si="11"/>
        <v>4.0857142857142854</v>
      </c>
      <c r="E44" s="46">
        <f t="shared" si="11"/>
        <v>0.97142857142857142</v>
      </c>
      <c r="F44" s="45">
        <f t="shared" si="11"/>
        <v>32.628571428571426</v>
      </c>
      <c r="G44" s="45">
        <f t="shared" si="11"/>
        <v>0.4</v>
      </c>
      <c r="H44" s="46">
        <f t="shared" si="11"/>
        <v>2.1428571428571428</v>
      </c>
      <c r="I44" s="46">
        <f t="shared" si="11"/>
        <v>0.74285714285714288</v>
      </c>
      <c r="J44" s="45">
        <f t="shared" si="11"/>
        <v>4.3142857142857141</v>
      </c>
      <c r="K44" s="47">
        <f t="shared" si="11"/>
        <v>45.285714285714285</v>
      </c>
      <c r="L44" s="48"/>
      <c r="M44" s="30">
        <f t="shared" si="10"/>
        <v>3.8571428571428572</v>
      </c>
      <c r="N44" s="31">
        <f t="shared" si="2"/>
        <v>41.428571428571423</v>
      </c>
      <c r="O44" s="55">
        <f t="shared" si="12"/>
        <v>8.5173501577287064E-2</v>
      </c>
      <c r="P44" s="55">
        <f t="shared" si="13"/>
        <v>0.9148264984227128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45">
        <f t="shared" si="11"/>
        <v>6.7428571428571429</v>
      </c>
      <c r="E45" s="46">
        <f t="shared" si="11"/>
        <v>1.2285714285714286</v>
      </c>
      <c r="F45" s="45">
        <f t="shared" si="11"/>
        <v>41.085714285714289</v>
      </c>
      <c r="G45" s="45">
        <f t="shared" si="11"/>
        <v>0.31428571428571428</v>
      </c>
      <c r="H45" s="46">
        <f t="shared" si="11"/>
        <v>3.6</v>
      </c>
      <c r="I45" s="46">
        <f t="shared" si="11"/>
        <v>1.3142857142857143</v>
      </c>
      <c r="J45" s="45">
        <f t="shared" si="11"/>
        <v>6.8857142857142861</v>
      </c>
      <c r="K45" s="47">
        <f t="shared" si="11"/>
        <v>61.171428571428571</v>
      </c>
      <c r="L45" s="48"/>
      <c r="M45" s="30">
        <f t="shared" si="10"/>
        <v>6.1428571428571432</v>
      </c>
      <c r="N45" s="31">
        <f t="shared" si="2"/>
        <v>55.028571428571432</v>
      </c>
      <c r="O45" s="55">
        <f t="shared" si="12"/>
        <v>0.10042036431574032</v>
      </c>
      <c r="P45" s="55">
        <f t="shared" si="13"/>
        <v>0.8995796356842598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45">
        <f t="shared" si="11"/>
        <v>12.628571428571428</v>
      </c>
      <c r="E46" s="46">
        <f t="shared" si="11"/>
        <v>2.4571428571428573</v>
      </c>
      <c r="F46" s="45">
        <f t="shared" si="11"/>
        <v>59.428571428571431</v>
      </c>
      <c r="G46" s="45">
        <f t="shared" si="11"/>
        <v>0.77142857142857146</v>
      </c>
      <c r="H46" s="46">
        <f t="shared" si="11"/>
        <v>3.1428571428571428</v>
      </c>
      <c r="I46" s="46">
        <f t="shared" si="11"/>
        <v>2.657142857142857</v>
      </c>
      <c r="J46" s="45">
        <f t="shared" si="11"/>
        <v>11.314285714285715</v>
      </c>
      <c r="K46" s="47">
        <f t="shared" si="11"/>
        <v>92.4</v>
      </c>
      <c r="L46" s="48"/>
      <c r="M46" s="30">
        <f t="shared" si="10"/>
        <v>8.2571428571428562</v>
      </c>
      <c r="N46" s="31">
        <f t="shared" si="2"/>
        <v>84.142857142857153</v>
      </c>
      <c r="O46" s="55">
        <f t="shared" si="12"/>
        <v>8.9363017934446495E-2</v>
      </c>
      <c r="P46" s="55">
        <f t="shared" si="13"/>
        <v>0.91063698206555355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45">
        <f t="shared" si="11"/>
        <v>17</v>
      </c>
      <c r="E47" s="46">
        <f t="shared" si="11"/>
        <v>3.7142857142857144</v>
      </c>
      <c r="F47" s="45">
        <f t="shared" si="11"/>
        <v>58.25714285714286</v>
      </c>
      <c r="G47" s="45">
        <f t="shared" si="11"/>
        <v>1.6857142857142857</v>
      </c>
      <c r="H47" s="46">
        <f t="shared" si="11"/>
        <v>5.0571428571428569</v>
      </c>
      <c r="I47" s="46">
        <f t="shared" si="11"/>
        <v>4.3428571428571425</v>
      </c>
      <c r="J47" s="45">
        <f t="shared" si="11"/>
        <v>13.628571428571428</v>
      </c>
      <c r="K47" s="47">
        <f t="shared" si="11"/>
        <v>103.68571428571428</v>
      </c>
      <c r="L47" s="48"/>
      <c r="M47" s="30">
        <f t="shared" si="10"/>
        <v>13.114285714285714</v>
      </c>
      <c r="N47" s="31">
        <f t="shared" si="2"/>
        <v>90.571428571428584</v>
      </c>
      <c r="O47" s="55">
        <f t="shared" si="12"/>
        <v>0.12648112427666022</v>
      </c>
      <c r="P47" s="55">
        <f t="shared" si="13"/>
        <v>0.87351887572333986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45">
        <f t="shared" si="11"/>
        <v>14.028571428571428</v>
      </c>
      <c r="E48" s="46">
        <f t="shared" si="11"/>
        <v>4.2571428571428571</v>
      </c>
      <c r="F48" s="45">
        <f t="shared" si="11"/>
        <v>40.200000000000003</v>
      </c>
      <c r="G48" s="45">
        <f t="shared" si="11"/>
        <v>1.1714285714285715</v>
      </c>
      <c r="H48" s="46">
        <f t="shared" si="11"/>
        <v>3.2285714285714286</v>
      </c>
      <c r="I48" s="46">
        <f t="shared" si="11"/>
        <v>4.1714285714285717</v>
      </c>
      <c r="J48" s="45">
        <f t="shared" si="11"/>
        <v>10.571428571428571</v>
      </c>
      <c r="K48" s="47">
        <f t="shared" si="11"/>
        <v>77.628571428571433</v>
      </c>
      <c r="L48" s="48"/>
      <c r="M48" s="30">
        <f t="shared" si="10"/>
        <v>11.657142857142858</v>
      </c>
      <c r="N48" s="31">
        <f t="shared" si="2"/>
        <v>65.971428571428575</v>
      </c>
      <c r="O48" s="55">
        <f t="shared" si="12"/>
        <v>0.1501656238498344</v>
      </c>
      <c r="P48" s="55">
        <f t="shared" si="13"/>
        <v>0.84983437615016566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45">
        <f t="shared" si="11"/>
        <v>10.285714285714286</v>
      </c>
      <c r="E49" s="46">
        <f t="shared" si="11"/>
        <v>2.6</v>
      </c>
      <c r="F49" s="45">
        <f t="shared" si="11"/>
        <v>34.771428571428572</v>
      </c>
      <c r="G49" s="45">
        <f t="shared" si="11"/>
        <v>0.68571428571428572</v>
      </c>
      <c r="H49" s="46">
        <f t="shared" si="11"/>
        <v>2.6285714285714286</v>
      </c>
      <c r="I49" s="46">
        <f t="shared" si="11"/>
        <v>4.371428571428571</v>
      </c>
      <c r="J49" s="45">
        <f t="shared" si="11"/>
        <v>7.628571428571429</v>
      </c>
      <c r="K49" s="47">
        <f t="shared" si="11"/>
        <v>62.971428571428568</v>
      </c>
      <c r="L49" s="48"/>
      <c r="M49" s="30">
        <f t="shared" si="10"/>
        <v>9.6</v>
      </c>
      <c r="N49" s="31">
        <f t="shared" si="2"/>
        <v>53.371428571428567</v>
      </c>
      <c r="O49" s="55">
        <f t="shared" si="12"/>
        <v>0.15245009074410162</v>
      </c>
      <c r="P49" s="55">
        <f t="shared" si="13"/>
        <v>0.84754990925589835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45">
        <f t="shared" si="11"/>
        <v>7.371428571428571</v>
      </c>
      <c r="E50" s="46">
        <f t="shared" si="11"/>
        <v>2.1142857142857143</v>
      </c>
      <c r="F50" s="45">
        <f t="shared" si="11"/>
        <v>28.771428571428572</v>
      </c>
      <c r="G50" s="45">
        <f t="shared" si="11"/>
        <v>0.31428571428571428</v>
      </c>
      <c r="H50" s="46">
        <f t="shared" si="11"/>
        <v>1.6857142857142857</v>
      </c>
      <c r="I50" s="46">
        <f t="shared" si="11"/>
        <v>2.6285714285714286</v>
      </c>
      <c r="J50" s="45">
        <f t="shared" si="11"/>
        <v>5.9714285714285715</v>
      </c>
      <c r="K50" s="47">
        <f t="shared" si="11"/>
        <v>48.857142857142854</v>
      </c>
      <c r="L50" s="48"/>
      <c r="M50" s="30">
        <f t="shared" si="10"/>
        <v>6.4285714285714288</v>
      </c>
      <c r="N50" s="31">
        <f t="shared" si="2"/>
        <v>42.428571428571431</v>
      </c>
      <c r="O50" s="55">
        <f t="shared" si="12"/>
        <v>0.13157894736842107</v>
      </c>
      <c r="P50" s="55">
        <f t="shared" si="13"/>
        <v>0.86842105263157909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45">
        <f t="shared" si="11"/>
        <v>5.0857142857142854</v>
      </c>
      <c r="E51" s="46">
        <f t="shared" si="11"/>
        <v>1.5428571428571429</v>
      </c>
      <c r="F51" s="45">
        <f t="shared" si="11"/>
        <v>14.4</v>
      </c>
      <c r="G51" s="45">
        <f t="shared" si="11"/>
        <v>5.7142857142857141E-2</v>
      </c>
      <c r="H51" s="46">
        <f t="shared" si="11"/>
        <v>1.5142857142857142</v>
      </c>
      <c r="I51" s="46">
        <f t="shared" si="11"/>
        <v>2.2857142857142856</v>
      </c>
      <c r="J51" s="45">
        <f t="shared" si="11"/>
        <v>4.1428571428571432</v>
      </c>
      <c r="K51" s="47">
        <f t="shared" si="11"/>
        <v>29.028571428571428</v>
      </c>
      <c r="L51" s="48"/>
      <c r="M51" s="30">
        <f t="shared" si="10"/>
        <v>5.3428571428571425</v>
      </c>
      <c r="N51" s="31">
        <f t="shared" si="2"/>
        <v>23.685714285714287</v>
      </c>
      <c r="O51" s="55">
        <f t="shared" si="12"/>
        <v>0.1840551181102362</v>
      </c>
      <c r="P51" s="55">
        <f t="shared" si="13"/>
        <v>0.81594488188976377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45">
        <f t="shared" si="11"/>
        <v>2.0285714285714285</v>
      </c>
      <c r="E52" s="46">
        <f t="shared" si="11"/>
        <v>0.62857142857142856</v>
      </c>
      <c r="F52" s="45">
        <f t="shared" si="11"/>
        <v>4.4857142857142858</v>
      </c>
      <c r="G52" s="45">
        <f t="shared" si="11"/>
        <v>2.8571428571428571E-2</v>
      </c>
      <c r="H52" s="46">
        <f t="shared" si="11"/>
        <v>0.65714285714285714</v>
      </c>
      <c r="I52" s="46">
        <f t="shared" si="11"/>
        <v>0.88571428571428568</v>
      </c>
      <c r="J52" s="45">
        <f t="shared" si="11"/>
        <v>1.6</v>
      </c>
      <c r="K52" s="47">
        <f t="shared" si="11"/>
        <v>10.314285714285715</v>
      </c>
      <c r="L52" s="48"/>
      <c r="M52" s="30">
        <f t="shared" si="10"/>
        <v>2.1714285714285713</v>
      </c>
      <c r="N52" s="31">
        <f t="shared" si="2"/>
        <v>8.1428571428571423</v>
      </c>
      <c r="O52" s="55">
        <f t="shared" si="12"/>
        <v>0.21052631578947364</v>
      </c>
      <c r="P52" s="55">
        <f t="shared" si="13"/>
        <v>0.78947368421052622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45">
        <f t="shared" si="11"/>
        <v>0.45714285714285713</v>
      </c>
      <c r="E53" s="46">
        <f t="shared" si="11"/>
        <v>0</v>
      </c>
      <c r="F53" s="45">
        <f t="shared" si="11"/>
        <v>0.51428571428571423</v>
      </c>
      <c r="G53" s="45">
        <f t="shared" si="11"/>
        <v>0</v>
      </c>
      <c r="H53" s="46">
        <f t="shared" si="11"/>
        <v>0.6</v>
      </c>
      <c r="I53" s="46">
        <f t="shared" si="11"/>
        <v>0</v>
      </c>
      <c r="J53" s="45">
        <f t="shared" si="11"/>
        <v>0.4</v>
      </c>
      <c r="K53" s="47">
        <f t="shared" si="11"/>
        <v>1.9714285714285715</v>
      </c>
      <c r="L53" s="48"/>
      <c r="M53" s="30">
        <f t="shared" si="10"/>
        <v>0.6</v>
      </c>
      <c r="N53" s="31">
        <f t="shared" si="2"/>
        <v>1.3714285714285714</v>
      </c>
      <c r="O53" s="55">
        <f t="shared" si="12"/>
        <v>0.30434782608695649</v>
      </c>
      <c r="P53" s="55">
        <f t="shared" si="13"/>
        <v>0.69565217391304346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45">
        <f t="shared" si="11"/>
        <v>98.028571428571425</v>
      </c>
      <c r="E54" s="46">
        <f t="shared" si="11"/>
        <v>23.914285714285715</v>
      </c>
      <c r="F54" s="45">
        <f t="shared" si="11"/>
        <v>445.8857142857143</v>
      </c>
      <c r="G54" s="45">
        <f t="shared" si="11"/>
        <v>8.6</v>
      </c>
      <c r="H54" s="46">
        <f t="shared" si="11"/>
        <v>27.742857142857144</v>
      </c>
      <c r="I54" s="46">
        <f t="shared" si="11"/>
        <v>26.428571428571427</v>
      </c>
      <c r="J54" s="45">
        <f t="shared" si="11"/>
        <v>87.2</v>
      </c>
      <c r="K54" s="47">
        <f t="shared" si="11"/>
        <v>717.8</v>
      </c>
      <c r="L54" s="48"/>
      <c r="M54" s="46">
        <f>SUM(M38:M53)</f>
        <v>78.085714285714289</v>
      </c>
      <c r="N54" s="45">
        <f t="shared" si="2"/>
        <v>639.71428571428578</v>
      </c>
      <c r="O54" s="57">
        <f t="shared" si="12"/>
        <v>0.10878477888787168</v>
      </c>
      <c r="P54" s="57">
        <f t="shared" si="13"/>
        <v>0.89121522111212848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5">
        <f t="shared" ref="D55:K70" si="14">SUM(D177)/35</f>
        <v>5.7142857142857141E-2</v>
      </c>
      <c r="E55" s="27">
        <f t="shared" si="14"/>
        <v>0</v>
      </c>
      <c r="F55" s="39">
        <f t="shared" si="14"/>
        <v>0.7142857142857143</v>
      </c>
      <c r="G55" s="25">
        <f t="shared" si="14"/>
        <v>0.11428571428571428</v>
      </c>
      <c r="H55" s="27">
        <f t="shared" si="14"/>
        <v>0</v>
      </c>
      <c r="I55" s="27">
        <f t="shared" si="14"/>
        <v>0</v>
      </c>
      <c r="J55" s="39">
        <f t="shared" si="14"/>
        <v>0.11428571428571428</v>
      </c>
      <c r="K55" s="39">
        <f t="shared" si="14"/>
        <v>1</v>
      </c>
      <c r="L55" s="48"/>
      <c r="M55" s="30">
        <f t="shared" ref="M55:M70" si="15">SUM(E55+H55+I55)</f>
        <v>0</v>
      </c>
      <c r="N55" s="31">
        <f t="shared" si="2"/>
        <v>1</v>
      </c>
      <c r="O55" s="59">
        <f>SUM(M55/K55)</f>
        <v>0</v>
      </c>
      <c r="P55" s="59">
        <v>0</v>
      </c>
      <c r="Q55" s="18">
        <v>0</v>
      </c>
    </row>
    <row r="56" spans="1:17" ht="13.5" thickBot="1" x14ac:dyDescent="0.25">
      <c r="A56" s="229"/>
      <c r="B56" s="235"/>
      <c r="C56" s="22" t="s">
        <v>15</v>
      </c>
      <c r="D56" s="39">
        <f t="shared" si="14"/>
        <v>3.6857142857142855</v>
      </c>
      <c r="E56" s="27">
        <f t="shared" si="14"/>
        <v>0.82857142857142863</v>
      </c>
      <c r="F56" s="39">
        <f t="shared" si="14"/>
        <v>25</v>
      </c>
      <c r="G56" s="39">
        <f t="shared" si="14"/>
        <v>0.88571428571428568</v>
      </c>
      <c r="H56" s="49">
        <f t="shared" si="14"/>
        <v>0.7142857142857143</v>
      </c>
      <c r="I56" s="27">
        <f t="shared" si="14"/>
        <v>0.65714285714285714</v>
      </c>
      <c r="J56" s="39">
        <f t="shared" si="14"/>
        <v>4.628571428571429</v>
      </c>
      <c r="K56" s="39">
        <f t="shared" si="14"/>
        <v>36.4</v>
      </c>
      <c r="L56" s="48"/>
      <c r="M56" s="30">
        <f t="shared" si="15"/>
        <v>2.2000000000000002</v>
      </c>
      <c r="N56" s="31">
        <f t="shared" si="2"/>
        <v>34.200000000000003</v>
      </c>
      <c r="O56" s="59">
        <f t="shared" ref="O56:O71" si="16">SUM(M56/K56)</f>
        <v>6.0439560439560447E-2</v>
      </c>
      <c r="P56" s="59">
        <f t="shared" ref="P56:P71" si="17">SUM(N56/K56)</f>
        <v>0.93956043956043966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39">
        <f t="shared" si="14"/>
        <v>3.7142857142857144</v>
      </c>
      <c r="E57" s="49">
        <f t="shared" si="14"/>
        <v>1.1428571428571428</v>
      </c>
      <c r="F57" s="39">
        <f t="shared" si="14"/>
        <v>25.771428571428572</v>
      </c>
      <c r="G57" s="39">
        <f t="shared" si="14"/>
        <v>0.65714285714285714</v>
      </c>
      <c r="H57" s="49">
        <f t="shared" si="14"/>
        <v>0.77142857142857146</v>
      </c>
      <c r="I57" s="49">
        <f t="shared" si="14"/>
        <v>0.25714285714285712</v>
      </c>
      <c r="J57" s="39">
        <f t="shared" si="14"/>
        <v>5.2857142857142856</v>
      </c>
      <c r="K57" s="39">
        <f t="shared" si="14"/>
        <v>37.6</v>
      </c>
      <c r="L57" s="48"/>
      <c r="M57" s="30">
        <f t="shared" si="15"/>
        <v>2.1714285714285713</v>
      </c>
      <c r="N57" s="31">
        <f t="shared" si="2"/>
        <v>35.428571428571431</v>
      </c>
      <c r="O57" s="59">
        <f t="shared" si="16"/>
        <v>5.7750759878419447E-2</v>
      </c>
      <c r="P57" s="59">
        <f t="shared" si="17"/>
        <v>0.94224924012158051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39">
        <f t="shared" si="14"/>
        <v>4.8</v>
      </c>
      <c r="E58" s="49">
        <f t="shared" si="14"/>
        <v>1.7142857142857142</v>
      </c>
      <c r="F58" s="39">
        <f t="shared" si="14"/>
        <v>31.62857142857143</v>
      </c>
      <c r="G58" s="39">
        <f t="shared" si="14"/>
        <v>0.8</v>
      </c>
      <c r="H58" s="49">
        <f t="shared" si="14"/>
        <v>1.0857142857142856</v>
      </c>
      <c r="I58" s="49">
        <f t="shared" si="14"/>
        <v>0.82857142857142863</v>
      </c>
      <c r="J58" s="39">
        <f t="shared" si="14"/>
        <v>7.2285714285714286</v>
      </c>
      <c r="K58" s="39">
        <f t="shared" si="14"/>
        <v>48.085714285714289</v>
      </c>
      <c r="L58" s="48"/>
      <c r="M58" s="30">
        <f t="shared" si="15"/>
        <v>3.6285714285714286</v>
      </c>
      <c r="N58" s="31">
        <f t="shared" si="2"/>
        <v>44.457142857142856</v>
      </c>
      <c r="O58" s="59">
        <f t="shared" si="16"/>
        <v>7.5460487225193107E-2</v>
      </c>
      <c r="P58" s="59">
        <f t="shared" si="17"/>
        <v>0.92453951277480684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39">
        <f t="shared" si="14"/>
        <v>5.0857142857142854</v>
      </c>
      <c r="E59" s="49">
        <f t="shared" si="14"/>
        <v>1.4857142857142858</v>
      </c>
      <c r="F59" s="39">
        <f t="shared" si="14"/>
        <v>32.771428571428572</v>
      </c>
      <c r="G59" s="39">
        <f t="shared" si="14"/>
        <v>0.45714285714285713</v>
      </c>
      <c r="H59" s="49">
        <f t="shared" si="14"/>
        <v>1.2857142857142858</v>
      </c>
      <c r="I59" s="49">
        <f t="shared" si="14"/>
        <v>0.91428571428571426</v>
      </c>
      <c r="J59" s="39">
        <f t="shared" si="14"/>
        <v>6.371428571428571</v>
      </c>
      <c r="K59" s="39">
        <f t="shared" si="14"/>
        <v>48.371428571428574</v>
      </c>
      <c r="L59" s="48"/>
      <c r="M59" s="30">
        <f t="shared" si="15"/>
        <v>3.6857142857142855</v>
      </c>
      <c r="N59" s="31">
        <f t="shared" si="2"/>
        <v>44.68571428571429</v>
      </c>
      <c r="O59" s="59">
        <f t="shared" si="16"/>
        <v>7.6196101594802113E-2</v>
      </c>
      <c r="P59" s="59">
        <f t="shared" si="17"/>
        <v>0.92380389840519794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39">
        <f t="shared" si="14"/>
        <v>5.1428571428571432</v>
      </c>
      <c r="E60" s="49">
        <f t="shared" si="14"/>
        <v>1.4857142857142858</v>
      </c>
      <c r="F60" s="39">
        <f t="shared" si="14"/>
        <v>31.6</v>
      </c>
      <c r="G60" s="39">
        <f t="shared" si="14"/>
        <v>0.2857142857142857</v>
      </c>
      <c r="H60" s="49">
        <f t="shared" si="14"/>
        <v>1.1714285714285715</v>
      </c>
      <c r="I60" s="49">
        <f t="shared" si="14"/>
        <v>0.91428571428571426</v>
      </c>
      <c r="J60" s="39">
        <f t="shared" si="14"/>
        <v>5</v>
      </c>
      <c r="K60" s="39">
        <f t="shared" si="14"/>
        <v>45.6</v>
      </c>
      <c r="L60" s="48"/>
      <c r="M60" s="30">
        <f t="shared" si="15"/>
        <v>3.5714285714285716</v>
      </c>
      <c r="N60" s="31">
        <f t="shared" si="2"/>
        <v>42.028571428571432</v>
      </c>
      <c r="O60" s="59">
        <f t="shared" si="16"/>
        <v>7.8320802005012527E-2</v>
      </c>
      <c r="P60" s="59">
        <f t="shared" si="17"/>
        <v>0.92167919799498754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39">
        <f t="shared" si="14"/>
        <v>5.0857142857142854</v>
      </c>
      <c r="E61" s="49">
        <f t="shared" si="14"/>
        <v>1.2</v>
      </c>
      <c r="F61" s="39">
        <f t="shared" si="14"/>
        <v>26</v>
      </c>
      <c r="G61" s="39">
        <f t="shared" si="14"/>
        <v>0.65714285714285714</v>
      </c>
      <c r="H61" s="49">
        <f t="shared" si="14"/>
        <v>1.1428571428571428</v>
      </c>
      <c r="I61" s="49">
        <f t="shared" si="14"/>
        <v>1.0285714285714285</v>
      </c>
      <c r="J61" s="39">
        <f t="shared" si="14"/>
        <v>4.7142857142857144</v>
      </c>
      <c r="K61" s="39">
        <f t="shared" si="14"/>
        <v>39.828571428571429</v>
      </c>
      <c r="L61" s="48"/>
      <c r="M61" s="30">
        <f t="shared" si="15"/>
        <v>3.371428571428571</v>
      </c>
      <c r="N61" s="31">
        <f t="shared" si="2"/>
        <v>36.457142857142856</v>
      </c>
      <c r="O61" s="59">
        <f t="shared" si="16"/>
        <v>8.464849354375896E-2</v>
      </c>
      <c r="P61" s="59">
        <f t="shared" si="17"/>
        <v>0.91535150645624097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39">
        <f t="shared" si="14"/>
        <v>8.5142857142857142</v>
      </c>
      <c r="E62" s="49">
        <f t="shared" si="14"/>
        <v>1.5714285714285714</v>
      </c>
      <c r="F62" s="39">
        <f t="shared" si="14"/>
        <v>38.857142857142854</v>
      </c>
      <c r="G62" s="39">
        <f t="shared" si="14"/>
        <v>0.51428571428571423</v>
      </c>
      <c r="H62" s="49">
        <f t="shared" si="14"/>
        <v>3.0571428571428569</v>
      </c>
      <c r="I62" s="49">
        <f t="shared" si="14"/>
        <v>2.1428571428571428</v>
      </c>
      <c r="J62" s="39">
        <f t="shared" si="14"/>
        <v>9.7142857142857135</v>
      </c>
      <c r="K62" s="39">
        <f t="shared" si="14"/>
        <v>64.371428571428567</v>
      </c>
      <c r="L62" s="48"/>
      <c r="M62" s="30">
        <f t="shared" si="15"/>
        <v>6.7714285714285705</v>
      </c>
      <c r="N62" s="31">
        <f t="shared" si="2"/>
        <v>57.599999999999994</v>
      </c>
      <c r="O62" s="59">
        <f t="shared" si="16"/>
        <v>0.10519307589880159</v>
      </c>
      <c r="P62" s="59">
        <f t="shared" si="17"/>
        <v>0.89480692410119833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39">
        <f t="shared" si="14"/>
        <v>17.399999999999999</v>
      </c>
      <c r="E63" s="49">
        <f t="shared" si="14"/>
        <v>3.3142857142857145</v>
      </c>
      <c r="F63" s="39">
        <f t="shared" si="14"/>
        <v>70.857142857142861</v>
      </c>
      <c r="G63" s="39">
        <f t="shared" si="14"/>
        <v>0.77142857142857146</v>
      </c>
      <c r="H63" s="49">
        <f t="shared" si="14"/>
        <v>6.6</v>
      </c>
      <c r="I63" s="49">
        <f t="shared" si="14"/>
        <v>4.4000000000000004</v>
      </c>
      <c r="J63" s="39">
        <f t="shared" si="14"/>
        <v>17.457142857142856</v>
      </c>
      <c r="K63" s="39">
        <f t="shared" si="14"/>
        <v>120.8</v>
      </c>
      <c r="L63" s="48"/>
      <c r="M63" s="30">
        <f t="shared" si="15"/>
        <v>14.314285714285715</v>
      </c>
      <c r="N63" s="31">
        <f t="shared" si="2"/>
        <v>106.48571428571429</v>
      </c>
      <c r="O63" s="59">
        <f t="shared" si="16"/>
        <v>0.1184957426679281</v>
      </c>
      <c r="P63" s="59">
        <f t="shared" si="17"/>
        <v>0.88150425733207205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39">
        <f t="shared" si="14"/>
        <v>21.742857142857144</v>
      </c>
      <c r="E64" s="49">
        <f t="shared" si="14"/>
        <v>3.8571428571428572</v>
      </c>
      <c r="F64" s="39">
        <f t="shared" si="14"/>
        <v>76.885714285714286</v>
      </c>
      <c r="G64" s="39">
        <f t="shared" si="14"/>
        <v>1.6571428571428573</v>
      </c>
      <c r="H64" s="49">
        <f t="shared" si="14"/>
        <v>6.8285714285714283</v>
      </c>
      <c r="I64" s="49">
        <f t="shared" si="14"/>
        <v>6.0285714285714285</v>
      </c>
      <c r="J64" s="39">
        <f t="shared" si="14"/>
        <v>19.114285714285714</v>
      </c>
      <c r="K64" s="39">
        <f t="shared" si="14"/>
        <v>136.11428571428573</v>
      </c>
      <c r="L64" s="48"/>
      <c r="M64" s="30">
        <f t="shared" si="15"/>
        <v>16.714285714285715</v>
      </c>
      <c r="N64" s="31">
        <f t="shared" si="2"/>
        <v>119.4</v>
      </c>
      <c r="O64" s="59">
        <f t="shared" si="16"/>
        <v>0.12279596977329975</v>
      </c>
      <c r="P64" s="59">
        <f t="shared" si="17"/>
        <v>0.87720403022670024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39">
        <f t="shared" si="14"/>
        <v>18.542857142857144</v>
      </c>
      <c r="E65" s="49">
        <f t="shared" si="14"/>
        <v>2.9714285714285715</v>
      </c>
      <c r="F65" s="39">
        <f t="shared" si="14"/>
        <v>54.714285714285715</v>
      </c>
      <c r="G65" s="39">
        <f t="shared" si="14"/>
        <v>0.97142857142857142</v>
      </c>
      <c r="H65" s="49">
        <f t="shared" si="14"/>
        <v>7.6571428571428575</v>
      </c>
      <c r="I65" s="49">
        <f t="shared" si="14"/>
        <v>4.8571428571428568</v>
      </c>
      <c r="J65" s="39">
        <f t="shared" si="14"/>
        <v>15.2</v>
      </c>
      <c r="K65" s="39">
        <f t="shared" si="14"/>
        <v>104.91428571428571</v>
      </c>
      <c r="L65" s="48"/>
      <c r="M65" s="30">
        <f t="shared" si="15"/>
        <v>15.485714285714288</v>
      </c>
      <c r="N65" s="31">
        <f t="shared" si="2"/>
        <v>89.428571428571445</v>
      </c>
      <c r="O65" s="59">
        <f t="shared" si="16"/>
        <v>0.14760348583877997</v>
      </c>
      <c r="P65" s="59">
        <f t="shared" si="17"/>
        <v>0.8523965141612202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39">
        <f t="shared" si="14"/>
        <v>11.571428571428571</v>
      </c>
      <c r="E66" s="49">
        <f t="shared" si="14"/>
        <v>3.1142857142857143</v>
      </c>
      <c r="F66" s="39">
        <f t="shared" si="14"/>
        <v>41.914285714285711</v>
      </c>
      <c r="G66" s="39">
        <f t="shared" si="14"/>
        <v>0.82857142857142863</v>
      </c>
      <c r="H66" s="49">
        <f t="shared" si="14"/>
        <v>4.5999999999999996</v>
      </c>
      <c r="I66" s="49">
        <f t="shared" si="14"/>
        <v>4.8</v>
      </c>
      <c r="J66" s="39">
        <f t="shared" si="14"/>
        <v>10.171428571428571</v>
      </c>
      <c r="K66" s="39">
        <f t="shared" si="14"/>
        <v>77</v>
      </c>
      <c r="L66" s="48"/>
      <c r="M66" s="30">
        <f t="shared" si="15"/>
        <v>12.514285714285712</v>
      </c>
      <c r="N66" s="31">
        <f t="shared" si="2"/>
        <v>64.48571428571428</v>
      </c>
      <c r="O66" s="59">
        <f t="shared" si="16"/>
        <v>0.16252319109461963</v>
      </c>
      <c r="P66" s="59">
        <f t="shared" si="17"/>
        <v>0.83747680890538023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39">
        <f t="shared" si="14"/>
        <v>8.4857142857142858</v>
      </c>
      <c r="E67" s="49">
        <f t="shared" si="14"/>
        <v>1.8285714285714285</v>
      </c>
      <c r="F67" s="39">
        <f t="shared" si="14"/>
        <v>29.4</v>
      </c>
      <c r="G67" s="39">
        <f t="shared" si="14"/>
        <v>0.62857142857142856</v>
      </c>
      <c r="H67" s="49">
        <f t="shared" si="14"/>
        <v>3.3714285714285714</v>
      </c>
      <c r="I67" s="49">
        <f t="shared" si="14"/>
        <v>3.2</v>
      </c>
      <c r="J67" s="39">
        <f t="shared" si="14"/>
        <v>6.6857142857142859</v>
      </c>
      <c r="K67" s="39">
        <f t="shared" si="14"/>
        <v>53.6</v>
      </c>
      <c r="L67" s="48"/>
      <c r="M67" s="30">
        <f t="shared" si="15"/>
        <v>8.4</v>
      </c>
      <c r="N67" s="31">
        <f t="shared" si="2"/>
        <v>45.199999999999996</v>
      </c>
      <c r="O67" s="59">
        <f t="shared" si="16"/>
        <v>0.15671641791044777</v>
      </c>
      <c r="P67" s="59">
        <f t="shared" si="17"/>
        <v>0.84328358208955212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39">
        <f t="shared" si="14"/>
        <v>6.5142857142857142</v>
      </c>
      <c r="E68" s="49">
        <f t="shared" si="14"/>
        <v>1.4571428571428571</v>
      </c>
      <c r="F68" s="39">
        <f t="shared" si="14"/>
        <v>16.685714285714287</v>
      </c>
      <c r="G68" s="39">
        <f t="shared" si="14"/>
        <v>5.7142857142857141E-2</v>
      </c>
      <c r="H68" s="49">
        <f t="shared" si="14"/>
        <v>1.8571428571428572</v>
      </c>
      <c r="I68" s="49">
        <f t="shared" si="14"/>
        <v>2.3142857142857145</v>
      </c>
      <c r="J68" s="39">
        <f t="shared" si="14"/>
        <v>4.5714285714285712</v>
      </c>
      <c r="K68" s="39">
        <f t="shared" si="14"/>
        <v>33.457142857142856</v>
      </c>
      <c r="L68" s="48"/>
      <c r="M68" s="30">
        <f t="shared" si="15"/>
        <v>5.6285714285714281</v>
      </c>
      <c r="N68" s="31">
        <f t="shared" si="2"/>
        <v>27.828571428571429</v>
      </c>
      <c r="O68" s="59">
        <f t="shared" si="16"/>
        <v>0.16823228010247651</v>
      </c>
      <c r="P68" s="59">
        <f t="shared" si="17"/>
        <v>0.83176771989752352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39">
        <f t="shared" si="14"/>
        <v>2.657142857142857</v>
      </c>
      <c r="E69" s="49">
        <f t="shared" si="14"/>
        <v>0.82857142857142863</v>
      </c>
      <c r="F69" s="39">
        <f t="shared" si="14"/>
        <v>4.5142857142857142</v>
      </c>
      <c r="G69" s="39">
        <f t="shared" si="14"/>
        <v>0</v>
      </c>
      <c r="H69" s="49">
        <f t="shared" si="14"/>
        <v>0.7142857142857143</v>
      </c>
      <c r="I69" s="49">
        <f t="shared" si="14"/>
        <v>1</v>
      </c>
      <c r="J69" s="39">
        <f t="shared" si="14"/>
        <v>1.9428571428571428</v>
      </c>
      <c r="K69" s="39">
        <f t="shared" si="14"/>
        <v>11.657142857142857</v>
      </c>
      <c r="L69" s="48"/>
      <c r="M69" s="30">
        <f t="shared" si="15"/>
        <v>2.5428571428571427</v>
      </c>
      <c r="N69" s="31">
        <f t="shared" ref="N69:N122" si="18">SUM(D69+F69+G69+J69)</f>
        <v>9.1142857142857139</v>
      </c>
      <c r="O69" s="59">
        <f t="shared" si="16"/>
        <v>0.21813725490196079</v>
      </c>
      <c r="P69" s="59">
        <f t="shared" si="17"/>
        <v>0.78186274509803921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39">
        <f t="shared" si="14"/>
        <v>0.54285714285714282</v>
      </c>
      <c r="E70" s="27">
        <f t="shared" si="14"/>
        <v>0</v>
      </c>
      <c r="F70" s="39">
        <f t="shared" si="14"/>
        <v>0.82857142857142863</v>
      </c>
      <c r="G70" s="39">
        <f t="shared" si="14"/>
        <v>0</v>
      </c>
      <c r="H70" s="49">
        <f t="shared" si="14"/>
        <v>1.0285714285714285</v>
      </c>
      <c r="I70" s="27">
        <f t="shared" si="14"/>
        <v>2.8571428571428571E-2</v>
      </c>
      <c r="J70" s="39">
        <f t="shared" si="14"/>
        <v>0.48571428571428571</v>
      </c>
      <c r="K70" s="39">
        <f t="shared" si="14"/>
        <v>2.9142857142857141</v>
      </c>
      <c r="L70" s="48"/>
      <c r="M70" s="30">
        <f t="shared" si="15"/>
        <v>1.0571428571428569</v>
      </c>
      <c r="N70" s="31">
        <f t="shared" si="18"/>
        <v>1.8571428571428572</v>
      </c>
      <c r="O70" s="59">
        <f t="shared" si="16"/>
        <v>0.36274509803921562</v>
      </c>
      <c r="P70" s="59">
        <f t="shared" si="17"/>
        <v>0.63725490196078438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39">
        <f t="shared" ref="D71:K86" si="19">SUM(D193)/35</f>
        <v>123.54285714285714</v>
      </c>
      <c r="E71" s="49">
        <f t="shared" si="19"/>
        <v>26.8</v>
      </c>
      <c r="F71" s="39">
        <f t="shared" si="19"/>
        <v>508.17142857142858</v>
      </c>
      <c r="G71" s="39">
        <f t="shared" si="19"/>
        <v>9.2857142857142865</v>
      </c>
      <c r="H71" s="49">
        <f t="shared" si="19"/>
        <v>41.885714285714286</v>
      </c>
      <c r="I71" s="49">
        <f t="shared" si="19"/>
        <v>33.371428571428574</v>
      </c>
      <c r="J71" s="39">
        <f t="shared" si="19"/>
        <v>118.68571428571428</v>
      </c>
      <c r="K71" s="39">
        <f t="shared" si="19"/>
        <v>861.74285714285713</v>
      </c>
      <c r="L71" s="48"/>
      <c r="M71" s="39">
        <f>SUM(M55:M70)</f>
        <v>102.05714285714285</v>
      </c>
      <c r="N71" s="39">
        <f t="shared" si="18"/>
        <v>759.68571428571443</v>
      </c>
      <c r="O71" s="59">
        <f t="shared" si="16"/>
        <v>0.11843108650243692</v>
      </c>
      <c r="P71" s="59">
        <f t="shared" si="17"/>
        <v>0.88156891349756328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31">
        <f t="shared" si="19"/>
        <v>5.7142857142857141E-2</v>
      </c>
      <c r="E72" s="30">
        <f t="shared" si="19"/>
        <v>2.8571428571428571E-2</v>
      </c>
      <c r="F72" s="45">
        <f t="shared" si="19"/>
        <v>0.6</v>
      </c>
      <c r="G72" s="31">
        <f t="shared" si="19"/>
        <v>0.14285714285714285</v>
      </c>
      <c r="H72" s="46">
        <f t="shared" si="19"/>
        <v>2.8571428571428571E-2</v>
      </c>
      <c r="I72" s="30">
        <f t="shared" si="19"/>
        <v>0</v>
      </c>
      <c r="J72" s="45">
        <f t="shared" si="19"/>
        <v>0.11428571428571428</v>
      </c>
      <c r="K72" s="47">
        <f t="shared" si="19"/>
        <v>0.97142857142857142</v>
      </c>
      <c r="L72" s="48"/>
      <c r="M72" s="30">
        <f t="shared" ref="M72:M87" si="20">SUM(E72+H72+I72)</f>
        <v>5.7142857142857141E-2</v>
      </c>
      <c r="N72" s="31">
        <f t="shared" si="18"/>
        <v>0.91428571428571437</v>
      </c>
      <c r="O72" s="55">
        <v>0</v>
      </c>
      <c r="P72" s="55">
        <v>0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45">
        <f t="shared" si="19"/>
        <v>3.8</v>
      </c>
      <c r="E73" s="30">
        <f t="shared" si="19"/>
        <v>0.97142857142857142</v>
      </c>
      <c r="F73" s="45">
        <f t="shared" si="19"/>
        <v>26.37142857142857</v>
      </c>
      <c r="G73" s="45">
        <f t="shared" si="19"/>
        <v>1.5714285714285714</v>
      </c>
      <c r="H73" s="46">
        <f t="shared" si="19"/>
        <v>1.0285714285714285</v>
      </c>
      <c r="I73" s="30">
        <f t="shared" si="19"/>
        <v>0.42857142857142855</v>
      </c>
      <c r="J73" s="45">
        <f t="shared" si="19"/>
        <v>4.4000000000000004</v>
      </c>
      <c r="K73" s="47">
        <f t="shared" si="19"/>
        <v>38.571428571428569</v>
      </c>
      <c r="L73" s="48"/>
      <c r="M73" s="30">
        <f t="shared" si="20"/>
        <v>2.4285714285714284</v>
      </c>
      <c r="N73" s="31">
        <f t="shared" si="18"/>
        <v>36.142857142857146</v>
      </c>
      <c r="O73" s="55">
        <f t="shared" ref="O73:O88" si="21">SUM(M73/K73)</f>
        <v>6.2962962962962957E-2</v>
      </c>
      <c r="P73" s="55">
        <f t="shared" ref="P73:P88" si="22">SUM(N73/K73)</f>
        <v>0.93703703703703711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45">
        <f t="shared" si="19"/>
        <v>4.2</v>
      </c>
      <c r="E74" s="46">
        <f t="shared" si="19"/>
        <v>0.7142857142857143</v>
      </c>
      <c r="F74" s="45">
        <f t="shared" si="19"/>
        <v>26.6</v>
      </c>
      <c r="G74" s="45">
        <f t="shared" si="19"/>
        <v>0.37142857142857144</v>
      </c>
      <c r="H74" s="46">
        <f t="shared" si="19"/>
        <v>1.2</v>
      </c>
      <c r="I74" s="46">
        <f t="shared" si="19"/>
        <v>0.65714285714285714</v>
      </c>
      <c r="J74" s="45">
        <f t="shared" si="19"/>
        <v>4.9714285714285715</v>
      </c>
      <c r="K74" s="47">
        <f t="shared" si="19"/>
        <v>38.714285714285715</v>
      </c>
      <c r="L74" s="48"/>
      <c r="M74" s="30">
        <f t="shared" si="20"/>
        <v>2.5714285714285712</v>
      </c>
      <c r="N74" s="31">
        <f t="shared" si="18"/>
        <v>36.142857142857139</v>
      </c>
      <c r="O74" s="55">
        <f t="shared" si="21"/>
        <v>6.6420664206642055E-2</v>
      </c>
      <c r="P74" s="55">
        <f t="shared" si="22"/>
        <v>0.93357933579335783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45">
        <f t="shared" si="19"/>
        <v>4.9714285714285715</v>
      </c>
      <c r="E75" s="46">
        <f t="shared" si="19"/>
        <v>0.8571428571428571</v>
      </c>
      <c r="F75" s="45">
        <f t="shared" si="19"/>
        <v>32.228571428571428</v>
      </c>
      <c r="G75" s="45">
        <f t="shared" si="19"/>
        <v>0.48571428571428571</v>
      </c>
      <c r="H75" s="46">
        <f t="shared" si="19"/>
        <v>1.7428571428571429</v>
      </c>
      <c r="I75" s="46">
        <f t="shared" si="19"/>
        <v>1.2285714285714286</v>
      </c>
      <c r="J75" s="45">
        <f t="shared" si="19"/>
        <v>6.7428571428571429</v>
      </c>
      <c r="K75" s="47">
        <f t="shared" si="19"/>
        <v>48.25714285714286</v>
      </c>
      <c r="L75" s="48"/>
      <c r="M75" s="30">
        <f t="shared" si="20"/>
        <v>3.8285714285714287</v>
      </c>
      <c r="N75" s="31">
        <f t="shared" si="18"/>
        <v>44.428571428571431</v>
      </c>
      <c r="O75" s="55">
        <f t="shared" si="21"/>
        <v>7.93368857312019E-2</v>
      </c>
      <c r="P75" s="55">
        <f t="shared" si="22"/>
        <v>0.9206631142687981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45">
        <f t="shared" si="19"/>
        <v>5.8285714285714283</v>
      </c>
      <c r="E76" s="46">
        <f t="shared" si="19"/>
        <v>0.97142857142857142</v>
      </c>
      <c r="F76" s="45">
        <f t="shared" si="19"/>
        <v>34.828571428571429</v>
      </c>
      <c r="G76" s="45">
        <f t="shared" si="19"/>
        <v>0.51428571428571423</v>
      </c>
      <c r="H76" s="46">
        <f t="shared" si="19"/>
        <v>1.9142857142857144</v>
      </c>
      <c r="I76" s="46">
        <f t="shared" si="19"/>
        <v>1.0571428571428572</v>
      </c>
      <c r="J76" s="45">
        <f t="shared" si="19"/>
        <v>7</v>
      </c>
      <c r="K76" s="47">
        <f t="shared" si="19"/>
        <v>52.114285714285714</v>
      </c>
      <c r="L76" s="48"/>
      <c r="M76" s="30">
        <f t="shared" si="20"/>
        <v>3.9428571428571431</v>
      </c>
      <c r="N76" s="31">
        <f t="shared" si="18"/>
        <v>48.171428571428571</v>
      </c>
      <c r="O76" s="55">
        <f t="shared" si="21"/>
        <v>7.5657894736842105E-2</v>
      </c>
      <c r="P76" s="55">
        <f t="shared" si="22"/>
        <v>0.92434210526315785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45">
        <f t="shared" si="19"/>
        <v>5.2857142857142856</v>
      </c>
      <c r="E77" s="46">
        <f t="shared" si="19"/>
        <v>1</v>
      </c>
      <c r="F77" s="45">
        <f t="shared" si="19"/>
        <v>31.828571428571429</v>
      </c>
      <c r="G77" s="45">
        <f t="shared" si="19"/>
        <v>0.77142857142857146</v>
      </c>
      <c r="H77" s="46">
        <f t="shared" si="19"/>
        <v>2.3142857142857145</v>
      </c>
      <c r="I77" s="46">
        <f t="shared" si="19"/>
        <v>0.8571428571428571</v>
      </c>
      <c r="J77" s="45">
        <f t="shared" si="19"/>
        <v>5.8285714285714283</v>
      </c>
      <c r="K77" s="47">
        <f t="shared" si="19"/>
        <v>47.885714285714286</v>
      </c>
      <c r="L77" s="48"/>
      <c r="M77" s="30">
        <f t="shared" si="20"/>
        <v>4.1714285714285717</v>
      </c>
      <c r="N77" s="31">
        <f t="shared" si="18"/>
        <v>43.714285714285715</v>
      </c>
      <c r="O77" s="55">
        <f t="shared" si="21"/>
        <v>8.7112171837708835E-2</v>
      </c>
      <c r="P77" s="55">
        <f t="shared" si="22"/>
        <v>0.91288782816229119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45">
        <f t="shared" si="19"/>
        <v>6.8</v>
      </c>
      <c r="E78" s="46">
        <f t="shared" si="19"/>
        <v>1.2285714285714286</v>
      </c>
      <c r="F78" s="45">
        <f t="shared" si="19"/>
        <v>33.74285714285714</v>
      </c>
      <c r="G78" s="45">
        <f t="shared" si="19"/>
        <v>0.51428571428571423</v>
      </c>
      <c r="H78" s="46">
        <f t="shared" si="19"/>
        <v>2.5428571428571427</v>
      </c>
      <c r="I78" s="46">
        <f t="shared" si="19"/>
        <v>1.3142857142857143</v>
      </c>
      <c r="J78" s="45">
        <f t="shared" si="19"/>
        <v>6.2857142857142856</v>
      </c>
      <c r="K78" s="47">
        <f t="shared" si="19"/>
        <v>52.428571428571431</v>
      </c>
      <c r="L78" s="48"/>
      <c r="M78" s="30">
        <f t="shared" si="20"/>
        <v>5.0857142857142854</v>
      </c>
      <c r="N78" s="31">
        <f t="shared" si="18"/>
        <v>47.342857142857135</v>
      </c>
      <c r="O78" s="55">
        <f t="shared" si="21"/>
        <v>9.7002724795640316E-2</v>
      </c>
      <c r="P78" s="55">
        <f t="shared" si="22"/>
        <v>0.90299727520435946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45">
        <f t="shared" si="19"/>
        <v>10.114285714285714</v>
      </c>
      <c r="E79" s="46">
        <f t="shared" si="19"/>
        <v>3.1714285714285713</v>
      </c>
      <c r="F79" s="45">
        <f t="shared" si="19"/>
        <v>47.342857142857142</v>
      </c>
      <c r="G79" s="45">
        <f t="shared" si="19"/>
        <v>0.51428571428571423</v>
      </c>
      <c r="H79" s="46">
        <f t="shared" si="19"/>
        <v>4.7714285714285714</v>
      </c>
      <c r="I79" s="46">
        <f t="shared" si="19"/>
        <v>3.0285714285714285</v>
      </c>
      <c r="J79" s="45">
        <f t="shared" si="19"/>
        <v>10.6</v>
      </c>
      <c r="K79" s="47">
        <f t="shared" si="19"/>
        <v>79.542857142857144</v>
      </c>
      <c r="L79" s="48"/>
      <c r="M79" s="30">
        <f t="shared" si="20"/>
        <v>10.971428571428572</v>
      </c>
      <c r="N79" s="31">
        <f t="shared" si="18"/>
        <v>68.571428571428569</v>
      </c>
      <c r="O79" s="55">
        <f t="shared" si="21"/>
        <v>0.13793103448275862</v>
      </c>
      <c r="P79" s="55">
        <f t="shared" si="22"/>
        <v>0.86206896551724133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45">
        <f t="shared" si="19"/>
        <v>24.885714285714286</v>
      </c>
      <c r="E80" s="46">
        <f t="shared" si="19"/>
        <v>8.0857142857142854</v>
      </c>
      <c r="F80" s="45">
        <f t="shared" si="19"/>
        <v>93.057142857142864</v>
      </c>
      <c r="G80" s="45">
        <f t="shared" si="19"/>
        <v>0.77142857142857146</v>
      </c>
      <c r="H80" s="46">
        <f t="shared" si="19"/>
        <v>12.485714285714286</v>
      </c>
      <c r="I80" s="46">
        <f t="shared" si="19"/>
        <v>6.0285714285714285</v>
      </c>
      <c r="J80" s="45">
        <f t="shared" si="19"/>
        <v>22.37142857142857</v>
      </c>
      <c r="K80" s="47">
        <f t="shared" si="19"/>
        <v>167.68571428571428</v>
      </c>
      <c r="L80" s="48"/>
      <c r="M80" s="30">
        <f t="shared" si="20"/>
        <v>26.599999999999998</v>
      </c>
      <c r="N80" s="31">
        <f t="shared" si="18"/>
        <v>141.08571428571429</v>
      </c>
      <c r="O80" s="55">
        <f t="shared" si="21"/>
        <v>0.15863009030499231</v>
      </c>
      <c r="P80" s="55">
        <f t="shared" si="22"/>
        <v>0.84136990969500769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45">
        <f t="shared" si="19"/>
        <v>40.571428571428569</v>
      </c>
      <c r="E81" s="46">
        <f t="shared" si="19"/>
        <v>11.085714285714285</v>
      </c>
      <c r="F81" s="45">
        <f t="shared" si="19"/>
        <v>102.31428571428572</v>
      </c>
      <c r="G81" s="45">
        <f t="shared" si="19"/>
        <v>1.6285714285714286</v>
      </c>
      <c r="H81" s="46">
        <f t="shared" si="19"/>
        <v>15.8</v>
      </c>
      <c r="I81" s="46">
        <f t="shared" si="19"/>
        <v>11.6</v>
      </c>
      <c r="J81" s="45">
        <f t="shared" si="19"/>
        <v>29.114285714285714</v>
      </c>
      <c r="K81" s="47">
        <f t="shared" si="19"/>
        <v>212.11428571428573</v>
      </c>
      <c r="L81" s="48"/>
      <c r="M81" s="30">
        <f t="shared" si="20"/>
        <v>38.485714285714288</v>
      </c>
      <c r="N81" s="31">
        <f t="shared" si="18"/>
        <v>173.62857142857143</v>
      </c>
      <c r="O81" s="55">
        <f t="shared" si="21"/>
        <v>0.18143857758620691</v>
      </c>
      <c r="P81" s="55">
        <f t="shared" si="22"/>
        <v>0.81856142241379304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45">
        <f t="shared" si="19"/>
        <v>45.171428571428571</v>
      </c>
      <c r="E82" s="46">
        <f t="shared" si="19"/>
        <v>13.742857142857142</v>
      </c>
      <c r="F82" s="45">
        <f t="shared" si="19"/>
        <v>76.057142857142864</v>
      </c>
      <c r="G82" s="45">
        <f t="shared" si="19"/>
        <v>1.9428571428571428</v>
      </c>
      <c r="H82" s="46">
        <f t="shared" si="19"/>
        <v>17.2</v>
      </c>
      <c r="I82" s="46">
        <f t="shared" si="19"/>
        <v>12.114285714285714</v>
      </c>
      <c r="J82" s="45">
        <f t="shared" si="19"/>
        <v>28.457142857142856</v>
      </c>
      <c r="K82" s="47">
        <f t="shared" si="19"/>
        <v>194.68571428571428</v>
      </c>
      <c r="L82" s="48"/>
      <c r="M82" s="30">
        <f t="shared" si="20"/>
        <v>43.057142857142857</v>
      </c>
      <c r="N82" s="31">
        <f t="shared" si="18"/>
        <v>151.62857142857143</v>
      </c>
      <c r="O82" s="55">
        <f t="shared" si="21"/>
        <v>0.22116231288523627</v>
      </c>
      <c r="P82" s="55">
        <f t="shared" si="22"/>
        <v>0.77883768711476375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45">
        <f t="shared" si="19"/>
        <v>36.171428571428571</v>
      </c>
      <c r="E83" s="46">
        <f t="shared" si="19"/>
        <v>11.257142857142858</v>
      </c>
      <c r="F83" s="45">
        <f t="shared" si="19"/>
        <v>64.742857142857147</v>
      </c>
      <c r="G83" s="45">
        <f t="shared" si="19"/>
        <v>0.91428571428571426</v>
      </c>
      <c r="H83" s="46">
        <f t="shared" si="19"/>
        <v>16.257142857142856</v>
      </c>
      <c r="I83" s="46">
        <f t="shared" si="19"/>
        <v>11.228571428571428</v>
      </c>
      <c r="J83" s="45">
        <f t="shared" si="19"/>
        <v>21.428571428571427</v>
      </c>
      <c r="K83" s="47">
        <f t="shared" si="19"/>
        <v>162</v>
      </c>
      <c r="L83" s="48"/>
      <c r="M83" s="30">
        <f t="shared" si="20"/>
        <v>38.74285714285714</v>
      </c>
      <c r="N83" s="31">
        <f t="shared" si="18"/>
        <v>123.25714285714285</v>
      </c>
      <c r="O83" s="55">
        <f t="shared" si="21"/>
        <v>0.23915343915343915</v>
      </c>
      <c r="P83" s="55">
        <f t="shared" si="22"/>
        <v>0.76084656084656077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45">
        <f t="shared" si="19"/>
        <v>21.857142857142858</v>
      </c>
      <c r="E84" s="46">
        <f t="shared" si="19"/>
        <v>6.9142857142857146</v>
      </c>
      <c r="F84" s="45">
        <f t="shared" si="19"/>
        <v>45</v>
      </c>
      <c r="G84" s="45">
        <f t="shared" si="19"/>
        <v>0.42857142857142855</v>
      </c>
      <c r="H84" s="46">
        <f t="shared" si="19"/>
        <v>9.7714285714285722</v>
      </c>
      <c r="I84" s="46">
        <f t="shared" si="19"/>
        <v>7.7428571428571429</v>
      </c>
      <c r="J84" s="45">
        <f t="shared" si="19"/>
        <v>13.114285714285714</v>
      </c>
      <c r="K84" s="47">
        <f t="shared" si="19"/>
        <v>104.82857142857142</v>
      </c>
      <c r="L84" s="48"/>
      <c r="M84" s="30">
        <f t="shared" si="20"/>
        <v>24.428571428571431</v>
      </c>
      <c r="N84" s="31">
        <f t="shared" si="18"/>
        <v>80.400000000000006</v>
      </c>
      <c r="O84" s="55">
        <f t="shared" si="21"/>
        <v>0.23303352412101394</v>
      </c>
      <c r="P84" s="55">
        <f t="shared" si="22"/>
        <v>0.76696647587898625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45">
        <f t="shared" si="19"/>
        <v>10.6</v>
      </c>
      <c r="E85" s="46">
        <f t="shared" si="19"/>
        <v>2.9714285714285715</v>
      </c>
      <c r="F85" s="45">
        <f t="shared" si="19"/>
        <v>20.085714285714285</v>
      </c>
      <c r="G85" s="45">
        <f t="shared" si="19"/>
        <v>0.14285714285714285</v>
      </c>
      <c r="H85" s="46">
        <f t="shared" si="19"/>
        <v>4.628571428571429</v>
      </c>
      <c r="I85" s="46">
        <f t="shared" si="19"/>
        <v>4.5428571428571427</v>
      </c>
      <c r="J85" s="45">
        <f t="shared" si="19"/>
        <v>7.5714285714285712</v>
      </c>
      <c r="K85" s="47">
        <f t="shared" si="19"/>
        <v>50.542857142857144</v>
      </c>
      <c r="L85" s="48"/>
      <c r="M85" s="30">
        <f t="shared" si="20"/>
        <v>12.142857142857142</v>
      </c>
      <c r="N85" s="31">
        <f t="shared" si="18"/>
        <v>38.4</v>
      </c>
      <c r="O85" s="55">
        <f t="shared" si="21"/>
        <v>0.24024872809496889</v>
      </c>
      <c r="P85" s="55">
        <f t="shared" si="22"/>
        <v>0.759751271905031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45">
        <f t="shared" si="19"/>
        <v>4.2571428571428571</v>
      </c>
      <c r="E86" s="46">
        <f t="shared" si="19"/>
        <v>1.0571428571428572</v>
      </c>
      <c r="F86" s="45">
        <f t="shared" si="19"/>
        <v>6.1142857142857139</v>
      </c>
      <c r="G86" s="45">
        <f t="shared" si="19"/>
        <v>0.17142857142857143</v>
      </c>
      <c r="H86" s="46">
        <f t="shared" si="19"/>
        <v>2.2571428571428571</v>
      </c>
      <c r="I86" s="46">
        <f t="shared" si="19"/>
        <v>1.8</v>
      </c>
      <c r="J86" s="45">
        <f t="shared" si="19"/>
        <v>2.9142857142857141</v>
      </c>
      <c r="K86" s="47">
        <f t="shared" si="19"/>
        <v>18.571428571428573</v>
      </c>
      <c r="L86" s="48"/>
      <c r="M86" s="30">
        <f t="shared" si="20"/>
        <v>5.1142857142857139</v>
      </c>
      <c r="N86" s="31">
        <f t="shared" si="18"/>
        <v>13.457142857142856</v>
      </c>
      <c r="O86" s="55">
        <f t="shared" si="21"/>
        <v>0.27538461538461534</v>
      </c>
      <c r="P86" s="55">
        <f t="shared" si="22"/>
        <v>0.72461538461538444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45">
        <f t="shared" ref="D87:K102" si="23">SUM(D209)/35</f>
        <v>0.91428571428571426</v>
      </c>
      <c r="E87" s="46">
        <f t="shared" si="23"/>
        <v>0</v>
      </c>
      <c r="F87" s="45">
        <f t="shared" si="23"/>
        <v>1.3714285714285714</v>
      </c>
      <c r="G87" s="45">
        <f t="shared" si="23"/>
        <v>0</v>
      </c>
      <c r="H87" s="46">
        <f t="shared" si="23"/>
        <v>1.3714285714285714</v>
      </c>
      <c r="I87" s="46">
        <f t="shared" si="23"/>
        <v>2.8571428571428571E-2</v>
      </c>
      <c r="J87" s="45">
        <f t="shared" si="23"/>
        <v>0.8</v>
      </c>
      <c r="K87" s="47">
        <f t="shared" si="23"/>
        <v>4.4857142857142858</v>
      </c>
      <c r="L87" s="48"/>
      <c r="M87" s="30">
        <f t="shared" si="20"/>
        <v>1.4</v>
      </c>
      <c r="N87" s="31">
        <f t="shared" si="18"/>
        <v>3.0857142857142854</v>
      </c>
      <c r="O87" s="55">
        <f t="shared" si="21"/>
        <v>0.31210191082802546</v>
      </c>
      <c r="P87" s="55">
        <f t="shared" si="22"/>
        <v>0.68789808917197448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45">
        <f t="shared" si="23"/>
        <v>225.48571428571429</v>
      </c>
      <c r="E88" s="46">
        <f t="shared" si="23"/>
        <v>64.057142857142864</v>
      </c>
      <c r="F88" s="45">
        <f t="shared" si="23"/>
        <v>642.28571428571433</v>
      </c>
      <c r="G88" s="45">
        <f t="shared" si="23"/>
        <v>10.885714285714286</v>
      </c>
      <c r="H88" s="46">
        <f t="shared" si="23"/>
        <v>95.314285714285717</v>
      </c>
      <c r="I88" s="46">
        <f t="shared" si="23"/>
        <v>63.657142857142858</v>
      </c>
      <c r="J88" s="45">
        <f t="shared" si="23"/>
        <v>171.71428571428572</v>
      </c>
      <c r="K88" s="47">
        <f t="shared" si="23"/>
        <v>1273.4000000000001</v>
      </c>
      <c r="L88" s="48"/>
      <c r="M88" s="46">
        <f>SUM(M72:M87)</f>
        <v>223.02857142857144</v>
      </c>
      <c r="N88" s="45">
        <f t="shared" si="18"/>
        <v>1050.3714285714286</v>
      </c>
      <c r="O88" s="57">
        <f t="shared" si="21"/>
        <v>0.17514415849581547</v>
      </c>
      <c r="P88" s="57">
        <f t="shared" si="22"/>
        <v>0.82485584150418445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5">
        <f t="shared" si="23"/>
        <v>2.8571428571428571E-2</v>
      </c>
      <c r="E89" s="25">
        <f t="shared" si="23"/>
        <v>2.8571428571428571E-2</v>
      </c>
      <c r="F89" s="39">
        <f t="shared" si="23"/>
        <v>0.25714285714285712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0.31428571428571428</v>
      </c>
      <c r="L89" s="48"/>
      <c r="M89" s="30">
        <f t="shared" ref="M89:M104" si="24">SUM(E89+H89+I89)</f>
        <v>2.8571428571428571E-2</v>
      </c>
      <c r="N89" s="31">
        <f t="shared" si="18"/>
        <v>0.2857142857142857</v>
      </c>
      <c r="O89" s="59">
        <v>0</v>
      </c>
      <c r="P89" s="59">
        <v>0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39">
        <f t="shared" si="23"/>
        <v>5</v>
      </c>
      <c r="E90" s="25">
        <f t="shared" si="23"/>
        <v>0.5714285714285714</v>
      </c>
      <c r="F90" s="39">
        <f t="shared" si="23"/>
        <v>35.371428571428574</v>
      </c>
      <c r="G90" s="39">
        <f t="shared" si="23"/>
        <v>1.2857142857142858</v>
      </c>
      <c r="H90" s="39">
        <f t="shared" si="23"/>
        <v>1.1714285714285715</v>
      </c>
      <c r="I90" s="39">
        <f t="shared" si="23"/>
        <v>0.5714285714285714</v>
      </c>
      <c r="J90" s="39">
        <f t="shared" si="23"/>
        <v>7.4285714285714288</v>
      </c>
      <c r="K90" s="39">
        <f t="shared" si="23"/>
        <v>51.4</v>
      </c>
      <c r="L90" s="48"/>
      <c r="M90" s="30">
        <f t="shared" si="24"/>
        <v>2.3142857142857141</v>
      </c>
      <c r="N90" s="31">
        <f t="shared" si="18"/>
        <v>49.085714285714289</v>
      </c>
      <c r="O90" s="59">
        <f t="shared" ref="O90:O105" si="25">SUM(M90/K90)</f>
        <v>4.5025013896609227E-2</v>
      </c>
      <c r="P90" s="59">
        <f t="shared" ref="P90:P105" si="26">SUM(N90/K90)</f>
        <v>0.95497498610339082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39">
        <f t="shared" si="23"/>
        <v>5.7142857142857144</v>
      </c>
      <c r="E91" s="39">
        <f t="shared" si="23"/>
        <v>1.1142857142857143</v>
      </c>
      <c r="F91" s="39">
        <f t="shared" si="23"/>
        <v>37.828571428571429</v>
      </c>
      <c r="G91" s="39">
        <f t="shared" si="23"/>
        <v>1.0857142857142856</v>
      </c>
      <c r="H91" s="39">
        <f t="shared" si="23"/>
        <v>1.6571428571428573</v>
      </c>
      <c r="I91" s="39">
        <f t="shared" si="23"/>
        <v>0.68571428571428572</v>
      </c>
      <c r="J91" s="39">
        <f t="shared" si="23"/>
        <v>7</v>
      </c>
      <c r="K91" s="39">
        <f t="shared" si="23"/>
        <v>55.085714285714289</v>
      </c>
      <c r="L91" s="48"/>
      <c r="M91" s="30">
        <f t="shared" si="24"/>
        <v>3.4571428571428573</v>
      </c>
      <c r="N91" s="31">
        <f t="shared" si="18"/>
        <v>51.628571428571433</v>
      </c>
      <c r="O91" s="59">
        <f t="shared" si="25"/>
        <v>6.2759336099585061E-2</v>
      </c>
      <c r="P91" s="59">
        <f t="shared" si="26"/>
        <v>0.93724066390041494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39">
        <f t="shared" si="23"/>
        <v>6.7714285714285714</v>
      </c>
      <c r="E92" s="39">
        <f t="shared" si="23"/>
        <v>1</v>
      </c>
      <c r="F92" s="39">
        <f t="shared" si="23"/>
        <v>43.857142857142854</v>
      </c>
      <c r="G92" s="39">
        <f t="shared" si="23"/>
        <v>0.2857142857142857</v>
      </c>
      <c r="H92" s="39">
        <f t="shared" si="23"/>
        <v>1.6857142857142857</v>
      </c>
      <c r="I92" s="39">
        <f t="shared" si="23"/>
        <v>0.91428571428571426</v>
      </c>
      <c r="J92" s="39">
        <f t="shared" si="23"/>
        <v>7.7142857142857144</v>
      </c>
      <c r="K92" s="39">
        <f t="shared" si="23"/>
        <v>62.228571428571428</v>
      </c>
      <c r="L92" s="48"/>
      <c r="M92" s="30">
        <f t="shared" si="24"/>
        <v>3.6</v>
      </c>
      <c r="N92" s="31">
        <f t="shared" si="18"/>
        <v>58.628571428571426</v>
      </c>
      <c r="O92" s="59">
        <f t="shared" si="25"/>
        <v>5.7851239669421489E-2</v>
      </c>
      <c r="P92" s="59">
        <f t="shared" si="26"/>
        <v>0.94214876033057848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39">
        <f t="shared" si="23"/>
        <v>7.9714285714285715</v>
      </c>
      <c r="E93" s="39">
        <f t="shared" si="23"/>
        <v>1.8</v>
      </c>
      <c r="F93" s="39">
        <f t="shared" si="23"/>
        <v>43.25714285714286</v>
      </c>
      <c r="G93" s="39">
        <f t="shared" si="23"/>
        <v>1.0285714285714285</v>
      </c>
      <c r="H93" s="39">
        <f t="shared" si="23"/>
        <v>2.4857142857142858</v>
      </c>
      <c r="I93" s="39">
        <f t="shared" si="23"/>
        <v>1.8</v>
      </c>
      <c r="J93" s="39">
        <f t="shared" si="23"/>
        <v>8.5142857142857142</v>
      </c>
      <c r="K93" s="39">
        <f t="shared" si="23"/>
        <v>66.857142857142861</v>
      </c>
      <c r="L93" s="48"/>
      <c r="M93" s="30">
        <f t="shared" si="24"/>
        <v>6.0857142857142854</v>
      </c>
      <c r="N93" s="31">
        <f t="shared" si="18"/>
        <v>60.771428571428565</v>
      </c>
      <c r="O93" s="59">
        <f t="shared" si="25"/>
        <v>9.1025641025641021E-2</v>
      </c>
      <c r="P93" s="59">
        <f t="shared" si="26"/>
        <v>0.90897435897435885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39">
        <f t="shared" si="23"/>
        <v>8.4285714285714288</v>
      </c>
      <c r="E94" s="39">
        <f t="shared" si="23"/>
        <v>2.4571428571428573</v>
      </c>
      <c r="F94" s="39">
        <f t="shared" si="23"/>
        <v>41.828571428571429</v>
      </c>
      <c r="G94" s="39">
        <f t="shared" si="23"/>
        <v>0.62857142857142856</v>
      </c>
      <c r="H94" s="39">
        <f t="shared" si="23"/>
        <v>2.0857142857142859</v>
      </c>
      <c r="I94" s="39">
        <f t="shared" si="23"/>
        <v>1.5714285714285714</v>
      </c>
      <c r="J94" s="39">
        <f t="shared" si="23"/>
        <v>8.6571428571428566</v>
      </c>
      <c r="K94" s="39">
        <f t="shared" si="23"/>
        <v>65.657142857142858</v>
      </c>
      <c r="L94" s="48"/>
      <c r="M94" s="30">
        <f t="shared" si="24"/>
        <v>6.1142857142857139</v>
      </c>
      <c r="N94" s="31">
        <f t="shared" si="18"/>
        <v>59.542857142857144</v>
      </c>
      <c r="O94" s="59">
        <f t="shared" si="25"/>
        <v>9.3124456048738022E-2</v>
      </c>
      <c r="P94" s="59">
        <f t="shared" si="26"/>
        <v>0.90687554395126202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39">
        <f t="shared" si="23"/>
        <v>9.3142857142857149</v>
      </c>
      <c r="E95" s="39">
        <f t="shared" si="23"/>
        <v>2</v>
      </c>
      <c r="F95" s="39">
        <f t="shared" si="23"/>
        <v>38.971428571428568</v>
      </c>
      <c r="G95" s="39">
        <f t="shared" si="23"/>
        <v>0.48571428571428571</v>
      </c>
      <c r="H95" s="39">
        <f t="shared" si="23"/>
        <v>3.1142857142857143</v>
      </c>
      <c r="I95" s="39">
        <f t="shared" si="23"/>
        <v>2.1142857142857143</v>
      </c>
      <c r="J95" s="39">
        <f t="shared" si="23"/>
        <v>9.3714285714285719</v>
      </c>
      <c r="K95" s="39">
        <f t="shared" si="23"/>
        <v>65.371428571428567</v>
      </c>
      <c r="L95" s="48"/>
      <c r="M95" s="30">
        <f t="shared" si="24"/>
        <v>7.2285714285714278</v>
      </c>
      <c r="N95" s="31">
        <f t="shared" si="18"/>
        <v>58.142857142857146</v>
      </c>
      <c r="O95" s="59">
        <f t="shared" si="25"/>
        <v>0.11057692307692307</v>
      </c>
      <c r="P95" s="59">
        <f t="shared" si="26"/>
        <v>0.88942307692307698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39">
        <f t="shared" si="23"/>
        <v>14.828571428571429</v>
      </c>
      <c r="E96" s="39">
        <f t="shared" si="23"/>
        <v>3.6285714285714286</v>
      </c>
      <c r="F96" s="39">
        <f t="shared" si="23"/>
        <v>51.885714285714286</v>
      </c>
      <c r="G96" s="39">
        <f t="shared" si="23"/>
        <v>0.62857142857142856</v>
      </c>
      <c r="H96" s="39">
        <f t="shared" si="23"/>
        <v>5.7142857142857144</v>
      </c>
      <c r="I96" s="39">
        <f t="shared" si="23"/>
        <v>3.3142857142857145</v>
      </c>
      <c r="J96" s="39">
        <f t="shared" si="23"/>
        <v>12.857142857142858</v>
      </c>
      <c r="K96" s="39">
        <f t="shared" si="23"/>
        <v>92.857142857142861</v>
      </c>
      <c r="L96" s="48"/>
      <c r="M96" s="30">
        <f t="shared" si="24"/>
        <v>12.657142857142858</v>
      </c>
      <c r="N96" s="31">
        <f t="shared" si="18"/>
        <v>80.200000000000017</v>
      </c>
      <c r="O96" s="59">
        <f t="shared" si="25"/>
        <v>0.13630769230769232</v>
      </c>
      <c r="P96" s="59">
        <f t="shared" si="26"/>
        <v>0.86369230769230787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39">
        <f t="shared" si="23"/>
        <v>29.857142857142858</v>
      </c>
      <c r="E97" s="39">
        <f t="shared" si="23"/>
        <v>8.8000000000000007</v>
      </c>
      <c r="F97" s="39">
        <f t="shared" si="23"/>
        <v>88.914285714285711</v>
      </c>
      <c r="G97" s="39">
        <f t="shared" si="23"/>
        <v>0.8</v>
      </c>
      <c r="H97" s="39">
        <f t="shared" si="23"/>
        <v>11.742857142857142</v>
      </c>
      <c r="I97" s="39">
        <f t="shared" si="23"/>
        <v>6.5428571428571427</v>
      </c>
      <c r="J97" s="39">
        <f t="shared" si="23"/>
        <v>24.171428571428571</v>
      </c>
      <c r="K97" s="39">
        <f t="shared" si="23"/>
        <v>170.82857142857142</v>
      </c>
      <c r="L97" s="48"/>
      <c r="M97" s="30">
        <f t="shared" si="24"/>
        <v>27.085714285714289</v>
      </c>
      <c r="N97" s="31">
        <f t="shared" si="18"/>
        <v>143.74285714285713</v>
      </c>
      <c r="O97" s="59">
        <f t="shared" si="25"/>
        <v>0.15855494229804318</v>
      </c>
      <c r="P97" s="59">
        <f t="shared" si="26"/>
        <v>0.84144505770195688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39">
        <f t="shared" si="23"/>
        <v>50.4</v>
      </c>
      <c r="E98" s="39">
        <f t="shared" si="23"/>
        <v>15.485714285714286</v>
      </c>
      <c r="F98" s="39">
        <f t="shared" si="23"/>
        <v>93.342857142857142</v>
      </c>
      <c r="G98" s="39">
        <f t="shared" si="23"/>
        <v>1.8285714285714285</v>
      </c>
      <c r="H98" s="39">
        <f t="shared" si="23"/>
        <v>23.228571428571428</v>
      </c>
      <c r="I98" s="39">
        <f t="shared" si="23"/>
        <v>11.942857142857143</v>
      </c>
      <c r="J98" s="39">
        <f t="shared" si="23"/>
        <v>31.314285714285713</v>
      </c>
      <c r="K98" s="39">
        <f t="shared" si="23"/>
        <v>227.54285714285714</v>
      </c>
      <c r="L98" s="48"/>
      <c r="M98" s="30">
        <f t="shared" si="24"/>
        <v>50.657142857142858</v>
      </c>
      <c r="N98" s="31">
        <f t="shared" si="18"/>
        <v>176.88571428571427</v>
      </c>
      <c r="O98" s="59">
        <f t="shared" si="25"/>
        <v>0.22262682069311904</v>
      </c>
      <c r="P98" s="59">
        <f t="shared" si="26"/>
        <v>0.77737317930688088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39">
        <f t="shared" si="23"/>
        <v>67.057142857142864</v>
      </c>
      <c r="E99" s="39">
        <f t="shared" si="23"/>
        <v>20.62857142857143</v>
      </c>
      <c r="F99" s="39">
        <f t="shared" si="23"/>
        <v>84.857142857142861</v>
      </c>
      <c r="G99" s="39">
        <f t="shared" si="23"/>
        <v>1.5428571428571429</v>
      </c>
      <c r="H99" s="39">
        <f t="shared" si="23"/>
        <v>35.542857142857144</v>
      </c>
      <c r="I99" s="39">
        <f t="shared" si="23"/>
        <v>18.742857142857144</v>
      </c>
      <c r="J99" s="39">
        <f t="shared" si="23"/>
        <v>35.371428571428574</v>
      </c>
      <c r="K99" s="39">
        <f t="shared" si="23"/>
        <v>263.74285714285713</v>
      </c>
      <c r="L99" s="48"/>
      <c r="M99" s="30">
        <f t="shared" si="24"/>
        <v>74.914285714285725</v>
      </c>
      <c r="N99" s="31">
        <f t="shared" si="18"/>
        <v>188.82857142857142</v>
      </c>
      <c r="O99" s="59">
        <f t="shared" si="25"/>
        <v>0.28404289892752688</v>
      </c>
      <c r="P99" s="59">
        <f t="shared" si="26"/>
        <v>0.71595710107247323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39">
        <f t="shared" si="23"/>
        <v>50.228571428571428</v>
      </c>
      <c r="E100" s="39">
        <f t="shared" si="23"/>
        <v>18.457142857142856</v>
      </c>
      <c r="F100" s="39">
        <f t="shared" si="23"/>
        <v>69.428571428571431</v>
      </c>
      <c r="G100" s="39">
        <f t="shared" si="23"/>
        <v>0.8</v>
      </c>
      <c r="H100" s="39">
        <f t="shared" si="23"/>
        <v>24.571428571428573</v>
      </c>
      <c r="I100" s="39">
        <f t="shared" si="23"/>
        <v>15.571428571428571</v>
      </c>
      <c r="J100" s="39">
        <f t="shared" si="23"/>
        <v>24.8</v>
      </c>
      <c r="K100" s="39">
        <f t="shared" si="23"/>
        <v>203.85714285714286</v>
      </c>
      <c r="L100" s="48"/>
      <c r="M100" s="30">
        <f t="shared" si="24"/>
        <v>58.599999999999994</v>
      </c>
      <c r="N100" s="31">
        <f t="shared" si="18"/>
        <v>145.25714285714287</v>
      </c>
      <c r="O100" s="59">
        <f t="shared" si="25"/>
        <v>0.28745620182200415</v>
      </c>
      <c r="P100" s="59">
        <f t="shared" si="26"/>
        <v>0.71254379817799585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39">
        <f t="shared" si="23"/>
        <v>26.971428571428572</v>
      </c>
      <c r="E101" s="39">
        <f t="shared" si="23"/>
        <v>9.5428571428571427</v>
      </c>
      <c r="F101" s="39">
        <f t="shared" si="23"/>
        <v>49.371428571428574</v>
      </c>
      <c r="G101" s="39">
        <f t="shared" si="23"/>
        <v>0.2857142857142857</v>
      </c>
      <c r="H101" s="39">
        <f t="shared" si="23"/>
        <v>14.542857142857143</v>
      </c>
      <c r="I101" s="39">
        <f t="shared" si="23"/>
        <v>10.542857142857143</v>
      </c>
      <c r="J101" s="39">
        <f t="shared" si="23"/>
        <v>16.142857142857142</v>
      </c>
      <c r="K101" s="39">
        <f t="shared" si="23"/>
        <v>127.4</v>
      </c>
      <c r="L101" s="48"/>
      <c r="M101" s="30">
        <f t="shared" si="24"/>
        <v>34.628571428571426</v>
      </c>
      <c r="N101" s="31">
        <f t="shared" si="18"/>
        <v>92.771428571428572</v>
      </c>
      <c r="O101" s="59">
        <f t="shared" si="25"/>
        <v>0.27180982283023097</v>
      </c>
      <c r="P101" s="59">
        <f t="shared" si="26"/>
        <v>0.72819017716976897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39">
        <f t="shared" si="23"/>
        <v>14.028571428571428</v>
      </c>
      <c r="E102" s="39">
        <f t="shared" si="23"/>
        <v>6.1428571428571432</v>
      </c>
      <c r="F102" s="39">
        <f t="shared" si="23"/>
        <v>23.914285714285715</v>
      </c>
      <c r="G102" s="39">
        <f t="shared" si="23"/>
        <v>0.17142857142857143</v>
      </c>
      <c r="H102" s="39">
        <f t="shared" si="23"/>
        <v>5.1142857142857139</v>
      </c>
      <c r="I102" s="39">
        <f t="shared" si="23"/>
        <v>5.8857142857142861</v>
      </c>
      <c r="J102" s="39">
        <f t="shared" si="23"/>
        <v>9.7142857142857135</v>
      </c>
      <c r="K102" s="39">
        <f t="shared" si="23"/>
        <v>64.971428571428575</v>
      </c>
      <c r="L102" s="48"/>
      <c r="M102" s="30">
        <f t="shared" si="24"/>
        <v>17.142857142857142</v>
      </c>
      <c r="N102" s="31">
        <f t="shared" si="18"/>
        <v>47.828571428571429</v>
      </c>
      <c r="O102" s="59">
        <f t="shared" si="25"/>
        <v>0.26385224274406333</v>
      </c>
      <c r="P102" s="59">
        <f t="shared" si="26"/>
        <v>0.73614775725593662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39">
        <f t="shared" ref="D103:K118" si="27">SUM(D225)/35</f>
        <v>5.2857142857142856</v>
      </c>
      <c r="E103" s="39">
        <f t="shared" si="27"/>
        <v>2.4571428571428573</v>
      </c>
      <c r="F103" s="39">
        <f t="shared" si="27"/>
        <v>7.7142857142857144</v>
      </c>
      <c r="G103" s="39">
        <f t="shared" si="27"/>
        <v>5.7142857142857141E-2</v>
      </c>
      <c r="H103" s="39">
        <f t="shared" si="27"/>
        <v>1.9714285714285715</v>
      </c>
      <c r="I103" s="39">
        <f t="shared" si="27"/>
        <v>2.342857142857143</v>
      </c>
      <c r="J103" s="39">
        <f t="shared" si="27"/>
        <v>3.4285714285714284</v>
      </c>
      <c r="K103" s="39">
        <f t="shared" si="27"/>
        <v>23.257142857142856</v>
      </c>
      <c r="L103" s="48"/>
      <c r="M103" s="30">
        <f t="shared" si="24"/>
        <v>6.7714285714285722</v>
      </c>
      <c r="N103" s="31">
        <f t="shared" si="18"/>
        <v>16.485714285714284</v>
      </c>
      <c r="O103" s="59">
        <f t="shared" si="25"/>
        <v>0.2911547911547912</v>
      </c>
      <c r="P103" s="59">
        <f t="shared" si="26"/>
        <v>0.70884520884520885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39">
        <f t="shared" si="27"/>
        <v>1.1142857142857143</v>
      </c>
      <c r="E104" s="25">
        <f t="shared" si="27"/>
        <v>0</v>
      </c>
      <c r="F104" s="39">
        <f t="shared" si="27"/>
        <v>1.1142857142857143</v>
      </c>
      <c r="G104" s="25">
        <f t="shared" si="27"/>
        <v>2.8571428571428571E-2</v>
      </c>
      <c r="H104" s="39">
        <f t="shared" si="27"/>
        <v>1.4</v>
      </c>
      <c r="I104" s="39">
        <f t="shared" si="27"/>
        <v>2.8571428571428571E-2</v>
      </c>
      <c r="J104" s="39">
        <f t="shared" si="27"/>
        <v>0.45714285714285713</v>
      </c>
      <c r="K104" s="39">
        <f t="shared" si="27"/>
        <v>4.1428571428571432</v>
      </c>
      <c r="L104" s="48"/>
      <c r="M104" s="30">
        <f t="shared" si="24"/>
        <v>1.4285714285714284</v>
      </c>
      <c r="N104" s="31">
        <f t="shared" si="18"/>
        <v>2.7142857142857144</v>
      </c>
      <c r="O104" s="59">
        <f t="shared" si="25"/>
        <v>0.34482758620689646</v>
      </c>
      <c r="P104" s="59">
        <f t="shared" si="26"/>
        <v>0.65517241379310343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39">
        <f t="shared" si="27"/>
        <v>303.02857142857141</v>
      </c>
      <c r="E105" s="39">
        <f t="shared" si="27"/>
        <v>94.114285714285714</v>
      </c>
      <c r="F105" s="39">
        <f t="shared" si="27"/>
        <v>711.91428571428571</v>
      </c>
      <c r="G105" s="39">
        <f t="shared" si="27"/>
        <v>10.942857142857143</v>
      </c>
      <c r="H105" s="39">
        <f t="shared" si="27"/>
        <v>136.05714285714285</v>
      </c>
      <c r="I105" s="39">
        <f t="shared" si="27"/>
        <v>82.571428571428569</v>
      </c>
      <c r="J105" s="39">
        <f t="shared" si="27"/>
        <v>207</v>
      </c>
      <c r="K105" s="39">
        <f t="shared" si="27"/>
        <v>1545.6285714285714</v>
      </c>
      <c r="L105" s="48"/>
      <c r="M105" s="32">
        <f>SUM(M89:M104)</f>
        <v>312.71428571428578</v>
      </c>
      <c r="N105" s="32">
        <f t="shared" si="18"/>
        <v>1232.8857142857141</v>
      </c>
      <c r="O105" s="59">
        <f t="shared" si="25"/>
        <v>0.20232175536536226</v>
      </c>
      <c r="P105" s="59">
        <f t="shared" si="26"/>
        <v>0.79765975932121924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31">
        <f t="shared" si="27"/>
        <v>0.2</v>
      </c>
      <c r="E106" s="30">
        <f t="shared" si="27"/>
        <v>5.7142857142857141E-2</v>
      </c>
      <c r="F106" s="45">
        <f t="shared" si="27"/>
        <v>1.1714285714285715</v>
      </c>
      <c r="G106" s="31">
        <f t="shared" si="27"/>
        <v>8.5714285714285715E-2</v>
      </c>
      <c r="H106" s="30">
        <f t="shared" si="27"/>
        <v>2.8571428571428571E-2</v>
      </c>
      <c r="I106" s="30">
        <f t="shared" si="27"/>
        <v>0</v>
      </c>
      <c r="J106" s="31">
        <f t="shared" si="27"/>
        <v>0.22857142857142856</v>
      </c>
      <c r="K106" s="47">
        <f t="shared" si="27"/>
        <v>1.7714285714285714</v>
      </c>
      <c r="L106" s="48"/>
      <c r="M106" s="30">
        <f t="shared" ref="M106:M121" si="28">SUM(E106+H106+I106)</f>
        <v>8.5714285714285715E-2</v>
      </c>
      <c r="N106" s="31">
        <f t="shared" si="18"/>
        <v>1.6857142857142857</v>
      </c>
      <c r="O106" s="55">
        <v>0</v>
      </c>
      <c r="P106" s="55">
        <v>0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45">
        <f t="shared" si="27"/>
        <v>7.4857142857142858</v>
      </c>
      <c r="E107" s="30">
        <f t="shared" si="27"/>
        <v>0.62857142857142856</v>
      </c>
      <c r="F107" s="45">
        <f t="shared" si="27"/>
        <v>52.942857142857143</v>
      </c>
      <c r="G107" s="45">
        <f t="shared" si="27"/>
        <v>2.0571428571428569</v>
      </c>
      <c r="H107" s="46">
        <f t="shared" si="27"/>
        <v>0.94285714285714284</v>
      </c>
      <c r="I107" s="46">
        <f t="shared" si="27"/>
        <v>0.77142857142857146</v>
      </c>
      <c r="J107" s="45">
        <f t="shared" si="27"/>
        <v>8.6571428571428566</v>
      </c>
      <c r="K107" s="47">
        <f t="shared" si="27"/>
        <v>73.48571428571428</v>
      </c>
      <c r="L107" s="48"/>
      <c r="M107" s="30">
        <f t="shared" si="28"/>
        <v>2.342857142857143</v>
      </c>
      <c r="N107" s="31">
        <f t="shared" si="18"/>
        <v>71.142857142857139</v>
      </c>
      <c r="O107" s="55">
        <f t="shared" ref="O107:O122" si="29">SUM(M107/K107)</f>
        <v>3.1881804043545882E-2</v>
      </c>
      <c r="P107" s="55">
        <f t="shared" ref="P107:P122" si="30">SUM(N107/K107)</f>
        <v>0.9681181959564541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45">
        <f t="shared" si="27"/>
        <v>9.3142857142857149</v>
      </c>
      <c r="E108" s="46">
        <f t="shared" si="27"/>
        <v>1.7142857142857142</v>
      </c>
      <c r="F108" s="45">
        <f t="shared" si="27"/>
        <v>57.25714285714286</v>
      </c>
      <c r="G108" s="45">
        <f t="shared" si="27"/>
        <v>0.5714285714285714</v>
      </c>
      <c r="H108" s="46">
        <f t="shared" si="27"/>
        <v>2.2285714285714286</v>
      </c>
      <c r="I108" s="46">
        <f t="shared" si="27"/>
        <v>1.3142857142857143</v>
      </c>
      <c r="J108" s="45">
        <f t="shared" si="27"/>
        <v>10.371428571428572</v>
      </c>
      <c r="K108" s="47">
        <f t="shared" si="27"/>
        <v>82.771428571428572</v>
      </c>
      <c r="L108" s="48"/>
      <c r="M108" s="30">
        <f t="shared" si="28"/>
        <v>5.2571428571428571</v>
      </c>
      <c r="N108" s="31">
        <f t="shared" si="18"/>
        <v>77.514285714285705</v>
      </c>
      <c r="O108" s="55">
        <f t="shared" si="29"/>
        <v>6.3513979979288912E-2</v>
      </c>
      <c r="P108" s="55">
        <f t="shared" si="30"/>
        <v>0.93648602002071102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45">
        <f t="shared" si="27"/>
        <v>12.085714285714285</v>
      </c>
      <c r="E109" s="46">
        <f t="shared" si="27"/>
        <v>2.3714285714285714</v>
      </c>
      <c r="F109" s="45">
        <f t="shared" si="27"/>
        <v>73.8</v>
      </c>
      <c r="G109" s="45">
        <f t="shared" si="27"/>
        <v>0.48571428571428571</v>
      </c>
      <c r="H109" s="46">
        <f t="shared" si="27"/>
        <v>2.1714285714285713</v>
      </c>
      <c r="I109" s="46">
        <f t="shared" si="27"/>
        <v>2.1428571428571428</v>
      </c>
      <c r="J109" s="45">
        <f t="shared" si="27"/>
        <v>14.914285714285715</v>
      </c>
      <c r="K109" s="47">
        <f t="shared" si="27"/>
        <v>107.97142857142858</v>
      </c>
      <c r="L109" s="48"/>
      <c r="M109" s="30">
        <f t="shared" si="28"/>
        <v>6.6857142857142851</v>
      </c>
      <c r="N109" s="31">
        <f t="shared" si="18"/>
        <v>101.28571428571428</v>
      </c>
      <c r="O109" s="55">
        <f t="shared" si="29"/>
        <v>6.1921143159566011E-2</v>
      </c>
      <c r="P109" s="55">
        <f t="shared" si="30"/>
        <v>0.93807885684043391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45">
        <f t="shared" si="27"/>
        <v>14.057142857142857</v>
      </c>
      <c r="E110" s="46">
        <f t="shared" si="27"/>
        <v>2.7142857142857144</v>
      </c>
      <c r="F110" s="45">
        <f t="shared" si="27"/>
        <v>80.2</v>
      </c>
      <c r="G110" s="45">
        <f t="shared" si="27"/>
        <v>1.0857142857142856</v>
      </c>
      <c r="H110" s="46">
        <f t="shared" si="27"/>
        <v>3.0571428571428569</v>
      </c>
      <c r="I110" s="46">
        <f t="shared" si="27"/>
        <v>2.0571428571428569</v>
      </c>
      <c r="J110" s="45">
        <f t="shared" si="27"/>
        <v>18.485714285714284</v>
      </c>
      <c r="K110" s="47">
        <f t="shared" si="27"/>
        <v>121.65714285714286</v>
      </c>
      <c r="L110" s="48"/>
      <c r="M110" s="30">
        <f t="shared" si="28"/>
        <v>7.8285714285714283</v>
      </c>
      <c r="N110" s="31">
        <f t="shared" si="18"/>
        <v>113.82857142857144</v>
      </c>
      <c r="O110" s="55">
        <f t="shared" si="29"/>
        <v>6.4349459840300605E-2</v>
      </c>
      <c r="P110" s="55">
        <f t="shared" si="30"/>
        <v>0.9356505401596994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45">
        <f t="shared" si="27"/>
        <v>14.171428571428571</v>
      </c>
      <c r="E111" s="46">
        <f t="shared" si="27"/>
        <v>2.3142857142857145</v>
      </c>
      <c r="F111" s="45">
        <f t="shared" si="27"/>
        <v>73.342857142857142</v>
      </c>
      <c r="G111" s="45">
        <f t="shared" si="27"/>
        <v>1</v>
      </c>
      <c r="H111" s="46">
        <f t="shared" si="27"/>
        <v>3.8285714285714287</v>
      </c>
      <c r="I111" s="46">
        <f t="shared" si="27"/>
        <v>3.1428571428571428</v>
      </c>
      <c r="J111" s="45">
        <f t="shared" si="27"/>
        <v>17.2</v>
      </c>
      <c r="K111" s="47">
        <f t="shared" si="27"/>
        <v>115</v>
      </c>
      <c r="L111" s="48"/>
      <c r="M111" s="30">
        <f t="shared" si="28"/>
        <v>9.2857142857142865</v>
      </c>
      <c r="N111" s="31">
        <f t="shared" si="18"/>
        <v>105.71428571428571</v>
      </c>
      <c r="O111" s="55">
        <f t="shared" si="29"/>
        <v>8.0745341614906832E-2</v>
      </c>
      <c r="P111" s="55">
        <f t="shared" si="30"/>
        <v>0.91925465838509313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45">
        <f t="shared" si="27"/>
        <v>11.8</v>
      </c>
      <c r="E112" s="46">
        <f t="shared" si="27"/>
        <v>2.7714285714285714</v>
      </c>
      <c r="F112" s="45">
        <f t="shared" si="27"/>
        <v>66.885714285714286</v>
      </c>
      <c r="G112" s="45">
        <f t="shared" si="27"/>
        <v>0.6</v>
      </c>
      <c r="H112" s="46">
        <f t="shared" si="27"/>
        <v>3.1142857142857143</v>
      </c>
      <c r="I112" s="46">
        <f t="shared" si="27"/>
        <v>2.5714285714285716</v>
      </c>
      <c r="J112" s="45">
        <f t="shared" si="27"/>
        <v>13.171428571428571</v>
      </c>
      <c r="K112" s="47">
        <f t="shared" si="27"/>
        <v>100.91428571428571</v>
      </c>
      <c r="L112" s="48"/>
      <c r="M112" s="30">
        <f t="shared" si="28"/>
        <v>8.4571428571428573</v>
      </c>
      <c r="N112" s="31">
        <f t="shared" si="18"/>
        <v>92.457142857142856</v>
      </c>
      <c r="O112" s="55">
        <f t="shared" si="29"/>
        <v>8.3805209513023782E-2</v>
      </c>
      <c r="P112" s="55">
        <f t="shared" si="30"/>
        <v>0.91619479048697627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45">
        <f t="shared" si="27"/>
        <v>15.085714285714285</v>
      </c>
      <c r="E113" s="46">
        <f t="shared" si="27"/>
        <v>3.7714285714285714</v>
      </c>
      <c r="F113" s="45">
        <f t="shared" si="27"/>
        <v>62.2</v>
      </c>
      <c r="G113" s="45">
        <f t="shared" si="27"/>
        <v>1</v>
      </c>
      <c r="H113" s="46">
        <f t="shared" si="27"/>
        <v>3.8285714285714287</v>
      </c>
      <c r="I113" s="46">
        <f t="shared" si="27"/>
        <v>3.4</v>
      </c>
      <c r="J113" s="45">
        <f t="shared" si="27"/>
        <v>12.857142857142858</v>
      </c>
      <c r="K113" s="47">
        <f t="shared" si="27"/>
        <v>102.14285714285714</v>
      </c>
      <c r="L113" s="48"/>
      <c r="M113" s="30">
        <f t="shared" si="28"/>
        <v>11</v>
      </c>
      <c r="N113" s="31">
        <f t="shared" si="18"/>
        <v>91.142857142857153</v>
      </c>
      <c r="O113" s="55">
        <f t="shared" si="29"/>
        <v>0.1076923076923077</v>
      </c>
      <c r="P113" s="55">
        <f t="shared" si="30"/>
        <v>0.89230769230769247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45">
        <f t="shared" si="27"/>
        <v>20.285714285714285</v>
      </c>
      <c r="E114" s="46">
        <f t="shared" si="27"/>
        <v>3.8571428571428572</v>
      </c>
      <c r="F114" s="45">
        <f t="shared" si="27"/>
        <v>74.885714285714286</v>
      </c>
      <c r="G114" s="45">
        <f t="shared" si="27"/>
        <v>0.8</v>
      </c>
      <c r="H114" s="46">
        <f t="shared" si="27"/>
        <v>6.628571428571429</v>
      </c>
      <c r="I114" s="46">
        <f t="shared" si="27"/>
        <v>5.371428571428571</v>
      </c>
      <c r="J114" s="45">
        <f t="shared" si="27"/>
        <v>16.571428571428573</v>
      </c>
      <c r="K114" s="47">
        <f t="shared" si="27"/>
        <v>128.4</v>
      </c>
      <c r="L114" s="48"/>
      <c r="M114" s="30">
        <f t="shared" si="28"/>
        <v>15.857142857142858</v>
      </c>
      <c r="N114" s="31">
        <f t="shared" si="18"/>
        <v>112.54285714285714</v>
      </c>
      <c r="O114" s="55">
        <f t="shared" si="29"/>
        <v>0.12349799732977303</v>
      </c>
      <c r="P114" s="55">
        <f t="shared" si="30"/>
        <v>0.87650200267022693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45">
        <f t="shared" si="27"/>
        <v>23.828571428571429</v>
      </c>
      <c r="E115" s="46">
        <f t="shared" si="27"/>
        <v>5.0285714285714285</v>
      </c>
      <c r="F115" s="45">
        <f t="shared" si="27"/>
        <v>75.457142857142856</v>
      </c>
      <c r="G115" s="45">
        <f t="shared" si="27"/>
        <v>1.2285714285714286</v>
      </c>
      <c r="H115" s="46">
        <f t="shared" si="27"/>
        <v>8.6571428571428566</v>
      </c>
      <c r="I115" s="46">
        <f t="shared" si="27"/>
        <v>6.6</v>
      </c>
      <c r="J115" s="45">
        <f t="shared" si="27"/>
        <v>19.542857142857144</v>
      </c>
      <c r="K115" s="47">
        <f t="shared" si="27"/>
        <v>140.34285714285716</v>
      </c>
      <c r="L115" s="48"/>
      <c r="M115" s="30">
        <f t="shared" si="28"/>
        <v>20.285714285714285</v>
      </c>
      <c r="N115" s="31">
        <f t="shared" si="18"/>
        <v>120.05714285714285</v>
      </c>
      <c r="O115" s="55">
        <f t="shared" si="29"/>
        <v>0.14454397394136806</v>
      </c>
      <c r="P115" s="55">
        <f t="shared" si="30"/>
        <v>0.8554560260586318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45">
        <f t="shared" si="27"/>
        <v>19.600000000000001</v>
      </c>
      <c r="E116" s="46">
        <f t="shared" si="27"/>
        <v>4.2571428571428571</v>
      </c>
      <c r="F116" s="45">
        <f t="shared" si="27"/>
        <v>53.142857142857146</v>
      </c>
      <c r="G116" s="45">
        <f t="shared" si="27"/>
        <v>1.3428571428571427</v>
      </c>
      <c r="H116" s="46">
        <f t="shared" si="27"/>
        <v>7.1714285714285717</v>
      </c>
      <c r="I116" s="46">
        <f t="shared" si="27"/>
        <v>5.7142857142857144</v>
      </c>
      <c r="J116" s="45">
        <f t="shared" si="27"/>
        <v>15.057142857142857</v>
      </c>
      <c r="K116" s="47">
        <f t="shared" si="27"/>
        <v>106.28571428571429</v>
      </c>
      <c r="L116" s="48"/>
      <c r="M116" s="30">
        <f t="shared" si="28"/>
        <v>17.142857142857142</v>
      </c>
      <c r="N116" s="31">
        <f t="shared" si="18"/>
        <v>89.142857142857139</v>
      </c>
      <c r="O116" s="55">
        <f t="shared" si="29"/>
        <v>0.16129032258064516</v>
      </c>
      <c r="P116" s="55">
        <f t="shared" si="30"/>
        <v>0.83870967741935476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45">
        <f t="shared" si="27"/>
        <v>13.342857142857143</v>
      </c>
      <c r="E117" s="46">
        <f t="shared" si="27"/>
        <v>2.8285714285714287</v>
      </c>
      <c r="F117" s="45">
        <f t="shared" si="27"/>
        <v>41.228571428571428</v>
      </c>
      <c r="G117" s="45">
        <f t="shared" si="27"/>
        <v>0.6</v>
      </c>
      <c r="H117" s="46">
        <f t="shared" si="27"/>
        <v>4.8857142857142861</v>
      </c>
      <c r="I117" s="46">
        <f t="shared" si="27"/>
        <v>3.8</v>
      </c>
      <c r="J117" s="45">
        <f t="shared" si="27"/>
        <v>9.6571428571428566</v>
      </c>
      <c r="K117" s="47">
        <f t="shared" si="27"/>
        <v>76.342857142857142</v>
      </c>
      <c r="L117" s="48"/>
      <c r="M117" s="30">
        <f t="shared" si="28"/>
        <v>11.514285714285716</v>
      </c>
      <c r="N117" s="31">
        <f t="shared" si="18"/>
        <v>64.828571428571422</v>
      </c>
      <c r="O117" s="55">
        <f t="shared" si="29"/>
        <v>0.1508233532934132</v>
      </c>
      <c r="P117" s="55">
        <f t="shared" si="30"/>
        <v>0.84917664670658677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45">
        <f t="shared" si="27"/>
        <v>9.6285714285714281</v>
      </c>
      <c r="E118" s="46">
        <f t="shared" si="27"/>
        <v>2.6</v>
      </c>
      <c r="F118" s="45">
        <f t="shared" si="27"/>
        <v>37.971428571428568</v>
      </c>
      <c r="G118" s="45">
        <f t="shared" si="27"/>
        <v>0.22857142857142856</v>
      </c>
      <c r="H118" s="46">
        <f t="shared" si="27"/>
        <v>2.657142857142857</v>
      </c>
      <c r="I118" s="46">
        <f t="shared" si="27"/>
        <v>3.4571428571428573</v>
      </c>
      <c r="J118" s="45">
        <f t="shared" si="27"/>
        <v>8.8285714285714292</v>
      </c>
      <c r="K118" s="47">
        <f t="shared" si="27"/>
        <v>65.371428571428567</v>
      </c>
      <c r="L118" s="48"/>
      <c r="M118" s="30">
        <f t="shared" si="28"/>
        <v>8.7142857142857153</v>
      </c>
      <c r="N118" s="31">
        <f t="shared" si="18"/>
        <v>56.657142857142851</v>
      </c>
      <c r="O118" s="55">
        <f t="shared" si="29"/>
        <v>0.13330419580419584</v>
      </c>
      <c r="P118" s="55">
        <f t="shared" si="30"/>
        <v>0.86669580419580416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45">
        <f t="shared" ref="D119:K121" si="31">SUM(D241)/35</f>
        <v>6.7714285714285714</v>
      </c>
      <c r="E119" s="46">
        <f t="shared" si="31"/>
        <v>1.5428571428571429</v>
      </c>
      <c r="F119" s="45">
        <f t="shared" si="31"/>
        <v>16.37142857142857</v>
      </c>
      <c r="G119" s="45">
        <f t="shared" si="31"/>
        <v>0.14285714285714285</v>
      </c>
      <c r="H119" s="46">
        <f t="shared" si="31"/>
        <v>1.7142857142857142</v>
      </c>
      <c r="I119" s="46">
        <f t="shared" si="31"/>
        <v>2.0285714285714285</v>
      </c>
      <c r="J119" s="45">
        <f t="shared" si="31"/>
        <v>4</v>
      </c>
      <c r="K119" s="47">
        <f t="shared" si="31"/>
        <v>32.571428571428569</v>
      </c>
      <c r="L119" s="48"/>
      <c r="M119" s="30">
        <f t="shared" si="28"/>
        <v>5.2857142857142856</v>
      </c>
      <c r="N119" s="31">
        <f t="shared" si="18"/>
        <v>27.285714285714285</v>
      </c>
      <c r="O119" s="55">
        <f t="shared" si="29"/>
        <v>0.16228070175438597</v>
      </c>
      <c r="P119" s="55">
        <f t="shared" si="30"/>
        <v>0.83771929824561409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45">
        <f t="shared" si="31"/>
        <v>1.8857142857142857</v>
      </c>
      <c r="E120" s="46">
        <f t="shared" si="31"/>
        <v>0.65714285714285714</v>
      </c>
      <c r="F120" s="45">
        <f t="shared" si="31"/>
        <v>6.5714285714285712</v>
      </c>
      <c r="G120" s="45">
        <f t="shared" si="31"/>
        <v>0</v>
      </c>
      <c r="H120" s="46">
        <f t="shared" si="31"/>
        <v>1.1714285714285715</v>
      </c>
      <c r="I120" s="46">
        <f t="shared" si="31"/>
        <v>0.88571428571428568</v>
      </c>
      <c r="J120" s="45">
        <f t="shared" si="31"/>
        <v>1.9142857142857144</v>
      </c>
      <c r="K120" s="47">
        <f t="shared" si="31"/>
        <v>13.085714285714285</v>
      </c>
      <c r="L120" s="48"/>
      <c r="M120" s="30">
        <f t="shared" si="28"/>
        <v>2.7142857142857144</v>
      </c>
      <c r="N120" s="31">
        <f t="shared" si="18"/>
        <v>10.371428571428572</v>
      </c>
      <c r="O120" s="55">
        <f t="shared" si="29"/>
        <v>0.20742358078602621</v>
      </c>
      <c r="P120" s="55">
        <f t="shared" si="30"/>
        <v>0.79257641921397382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45">
        <f t="shared" si="31"/>
        <v>0.54285714285714282</v>
      </c>
      <c r="E121" s="46">
        <f t="shared" si="31"/>
        <v>0</v>
      </c>
      <c r="F121" s="45">
        <f t="shared" si="31"/>
        <v>0.6</v>
      </c>
      <c r="G121" s="31">
        <f t="shared" si="31"/>
        <v>0</v>
      </c>
      <c r="H121" s="46">
        <f t="shared" si="31"/>
        <v>0.94285714285714284</v>
      </c>
      <c r="I121" s="46">
        <f t="shared" si="31"/>
        <v>0</v>
      </c>
      <c r="J121" s="45">
        <f t="shared" si="31"/>
        <v>0.2857142857142857</v>
      </c>
      <c r="K121" s="47">
        <f t="shared" si="31"/>
        <v>2.3714285714285714</v>
      </c>
      <c r="L121" s="48"/>
      <c r="M121" s="30">
        <f t="shared" si="28"/>
        <v>0.94285714285714284</v>
      </c>
      <c r="N121" s="31">
        <f t="shared" si="18"/>
        <v>1.4285714285714284</v>
      </c>
      <c r="O121" s="55">
        <f t="shared" si="29"/>
        <v>0.39759036144578314</v>
      </c>
      <c r="P121" s="55">
        <f t="shared" si="30"/>
        <v>0.60240963855421681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45">
        <f>SUM(D106:D121)</f>
        <v>180.08571428571429</v>
      </c>
      <c r="E122" s="46">
        <f t="shared" ref="E122:K122" si="32">SUM(E106:E121)</f>
        <v>37.114285714285721</v>
      </c>
      <c r="F122" s="45">
        <f t="shared" si="32"/>
        <v>774.02857142857135</v>
      </c>
      <c r="G122" s="45">
        <f t="shared" si="32"/>
        <v>11.228571428571428</v>
      </c>
      <c r="H122" s="46">
        <f t="shared" si="32"/>
        <v>53.028571428571432</v>
      </c>
      <c r="I122" s="46">
        <f t="shared" si="32"/>
        <v>43.257142857142853</v>
      </c>
      <c r="J122" s="45">
        <f t="shared" si="32"/>
        <v>171.7428571428571</v>
      </c>
      <c r="K122" s="47">
        <f t="shared" si="32"/>
        <v>1270.4857142857143</v>
      </c>
      <c r="L122" s="48"/>
      <c r="M122" s="46">
        <f>SUM(M106:M121)</f>
        <v>133.4</v>
      </c>
      <c r="N122" s="45">
        <f t="shared" si="18"/>
        <v>1137.0857142857142</v>
      </c>
      <c r="O122" s="57">
        <f t="shared" si="29"/>
        <v>0.10499921289945353</v>
      </c>
      <c r="P122" s="57">
        <f t="shared" si="30"/>
        <v>0.89500078710054642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hidden="1" customHeight="1" thickBot="1" x14ac:dyDescent="0.25">
      <c r="A124" s="240" t="s">
        <v>1</v>
      </c>
      <c r="B124" s="241"/>
      <c r="C124" s="242"/>
      <c r="D124" s="246"/>
      <c r="E124" s="246"/>
      <c r="F124" s="246"/>
      <c r="G124" s="246"/>
      <c r="H124" s="246"/>
      <c r="I124" s="246"/>
      <c r="J124" s="246"/>
      <c r="K124" s="247"/>
      <c r="M124"/>
    </row>
    <row r="125" spans="1:17" ht="12.75" hidden="1" customHeight="1" thickBot="1" x14ac:dyDescent="0.25">
      <c r="A125" s="243"/>
      <c r="B125" s="244"/>
      <c r="C125" s="245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228" t="s">
        <v>85</v>
      </c>
      <c r="B126" s="228" t="s">
        <v>12</v>
      </c>
      <c r="C126" s="2" t="s">
        <v>14</v>
      </c>
      <c r="D126" s="5">
        <v>3</v>
      </c>
      <c r="E126" s="4"/>
      <c r="F126" s="5">
        <v>32</v>
      </c>
      <c r="G126" s="5">
        <v>2</v>
      </c>
      <c r="H126" s="5">
        <v>1</v>
      </c>
      <c r="I126" s="4"/>
      <c r="J126" s="5">
        <v>7</v>
      </c>
      <c r="K126" s="5">
        <v>45</v>
      </c>
      <c r="M126"/>
    </row>
    <row r="127" spans="1:17" ht="12.75" hidden="1" customHeight="1" thickBot="1" x14ac:dyDescent="0.25">
      <c r="A127" s="229"/>
      <c r="B127" s="229"/>
      <c r="C127" s="2" t="s">
        <v>15</v>
      </c>
      <c r="D127" s="5">
        <v>144</v>
      </c>
      <c r="E127" s="5">
        <v>38</v>
      </c>
      <c r="F127" s="5">
        <v>1162</v>
      </c>
      <c r="G127" s="5">
        <v>33</v>
      </c>
      <c r="H127" s="5">
        <v>37</v>
      </c>
      <c r="I127" s="5">
        <v>18</v>
      </c>
      <c r="J127" s="5">
        <v>183</v>
      </c>
      <c r="K127" s="5">
        <v>1616</v>
      </c>
      <c r="M127"/>
    </row>
    <row r="128" spans="1:17" ht="12.75" hidden="1" customHeight="1" thickBot="1" x14ac:dyDescent="0.25">
      <c r="A128" s="229"/>
      <c r="B128" s="229"/>
      <c r="C128" s="2" t="s">
        <v>16</v>
      </c>
      <c r="D128" s="5">
        <v>120</v>
      </c>
      <c r="E128" s="5">
        <v>35</v>
      </c>
      <c r="F128" s="5">
        <v>1187</v>
      </c>
      <c r="G128" s="5">
        <v>20</v>
      </c>
      <c r="H128" s="5">
        <v>17</v>
      </c>
      <c r="I128" s="5">
        <v>26</v>
      </c>
      <c r="J128" s="5">
        <v>175</v>
      </c>
      <c r="K128" s="5">
        <v>1580</v>
      </c>
      <c r="M128"/>
    </row>
    <row r="129" spans="1:13" ht="12.75" hidden="1" customHeight="1" thickBot="1" x14ac:dyDescent="0.25">
      <c r="A129" s="229"/>
      <c r="B129" s="229"/>
      <c r="C129" s="2" t="s">
        <v>17</v>
      </c>
      <c r="D129" s="5">
        <v>161</v>
      </c>
      <c r="E129" s="5">
        <v>35</v>
      </c>
      <c r="F129" s="5">
        <v>1390</v>
      </c>
      <c r="G129" s="5">
        <v>30</v>
      </c>
      <c r="H129" s="5">
        <v>50</v>
      </c>
      <c r="I129" s="5">
        <v>26</v>
      </c>
      <c r="J129" s="5">
        <v>231</v>
      </c>
      <c r="K129" s="5">
        <v>1923</v>
      </c>
      <c r="M129"/>
    </row>
    <row r="130" spans="1:13" ht="12.75" hidden="1" customHeight="1" thickBot="1" x14ac:dyDescent="0.25">
      <c r="A130" s="229"/>
      <c r="B130" s="229"/>
      <c r="C130" s="2" t="s">
        <v>18</v>
      </c>
      <c r="D130" s="5">
        <v>198</v>
      </c>
      <c r="E130" s="5">
        <v>44</v>
      </c>
      <c r="F130" s="5">
        <v>1125</v>
      </c>
      <c r="G130" s="5">
        <v>19</v>
      </c>
      <c r="H130" s="5">
        <v>62</v>
      </c>
      <c r="I130" s="5">
        <v>28</v>
      </c>
      <c r="J130" s="5">
        <v>230</v>
      </c>
      <c r="K130" s="5">
        <v>1706</v>
      </c>
      <c r="M130"/>
    </row>
    <row r="131" spans="1:13" ht="12.75" hidden="1" customHeight="1" thickBot="1" x14ac:dyDescent="0.25">
      <c r="A131" s="229"/>
      <c r="B131" s="229"/>
      <c r="C131" s="2" t="s">
        <v>19</v>
      </c>
      <c r="D131" s="5">
        <v>164</v>
      </c>
      <c r="E131" s="5">
        <v>34</v>
      </c>
      <c r="F131" s="5">
        <v>1063</v>
      </c>
      <c r="G131" s="5">
        <v>22</v>
      </c>
      <c r="H131" s="5">
        <v>43</v>
      </c>
      <c r="I131" s="5">
        <v>28</v>
      </c>
      <c r="J131" s="5">
        <v>206</v>
      </c>
      <c r="K131" s="5">
        <v>1560</v>
      </c>
      <c r="M131"/>
    </row>
    <row r="132" spans="1:13" ht="12.75" hidden="1" customHeight="1" thickBot="1" x14ac:dyDescent="0.25">
      <c r="A132" s="229"/>
      <c r="B132" s="229"/>
      <c r="C132" s="2" t="s">
        <v>20</v>
      </c>
      <c r="D132" s="5">
        <v>178</v>
      </c>
      <c r="E132" s="5">
        <v>55</v>
      </c>
      <c r="F132" s="5">
        <v>1041</v>
      </c>
      <c r="G132" s="5">
        <v>12</v>
      </c>
      <c r="H132" s="5">
        <v>53</v>
      </c>
      <c r="I132" s="5">
        <v>32</v>
      </c>
      <c r="J132" s="5">
        <v>222</v>
      </c>
      <c r="K132" s="5">
        <v>1593</v>
      </c>
      <c r="M132"/>
    </row>
    <row r="133" spans="1:13" ht="12.75" hidden="1" customHeight="1" thickBot="1" x14ac:dyDescent="0.25">
      <c r="A133" s="229"/>
      <c r="B133" s="229"/>
      <c r="C133" s="2" t="s">
        <v>21</v>
      </c>
      <c r="D133" s="5">
        <v>250</v>
      </c>
      <c r="E133" s="5">
        <v>61</v>
      </c>
      <c r="F133" s="5">
        <v>1290</v>
      </c>
      <c r="G133" s="5">
        <v>18</v>
      </c>
      <c r="H133" s="5">
        <v>64</v>
      </c>
      <c r="I133" s="5">
        <v>61</v>
      </c>
      <c r="J133" s="5">
        <v>241</v>
      </c>
      <c r="K133" s="5">
        <v>1985</v>
      </c>
      <c r="M133"/>
    </row>
    <row r="134" spans="1:13" ht="12.75" hidden="1" customHeight="1" thickBot="1" x14ac:dyDescent="0.25">
      <c r="A134" s="229"/>
      <c r="B134" s="229"/>
      <c r="C134" s="2" t="s">
        <v>22</v>
      </c>
      <c r="D134" s="5">
        <v>663</v>
      </c>
      <c r="E134" s="5">
        <v>164</v>
      </c>
      <c r="F134" s="5">
        <v>2156</v>
      </c>
      <c r="G134" s="5">
        <v>29</v>
      </c>
      <c r="H134" s="5">
        <v>185</v>
      </c>
      <c r="I134" s="5">
        <v>172</v>
      </c>
      <c r="J134" s="5">
        <v>544</v>
      </c>
      <c r="K134" s="5">
        <v>3913</v>
      </c>
      <c r="M134"/>
    </row>
    <row r="135" spans="1:13" ht="12.75" hidden="1" customHeight="1" thickBot="1" x14ac:dyDescent="0.25">
      <c r="A135" s="229"/>
      <c r="B135" s="229"/>
      <c r="C135" s="2" t="s">
        <v>23</v>
      </c>
      <c r="D135" s="5">
        <v>697</v>
      </c>
      <c r="E135" s="5">
        <v>167</v>
      </c>
      <c r="F135" s="5">
        <v>2424</v>
      </c>
      <c r="G135" s="5">
        <v>54</v>
      </c>
      <c r="H135" s="5">
        <v>180</v>
      </c>
      <c r="I135" s="5">
        <v>234</v>
      </c>
      <c r="J135" s="5">
        <v>635</v>
      </c>
      <c r="K135" s="5">
        <v>4391</v>
      </c>
      <c r="M135"/>
    </row>
    <row r="136" spans="1:13" ht="12.75" hidden="1" customHeight="1" thickBot="1" x14ac:dyDescent="0.25">
      <c r="A136" s="229"/>
      <c r="B136" s="229"/>
      <c r="C136" s="2" t="s">
        <v>24</v>
      </c>
      <c r="D136" s="5">
        <v>505</v>
      </c>
      <c r="E136" s="5">
        <v>140</v>
      </c>
      <c r="F136" s="5">
        <v>1481</v>
      </c>
      <c r="G136" s="5">
        <v>45</v>
      </c>
      <c r="H136" s="5">
        <v>146</v>
      </c>
      <c r="I136" s="5">
        <v>173</v>
      </c>
      <c r="J136" s="5">
        <v>388</v>
      </c>
      <c r="K136" s="5">
        <v>2878</v>
      </c>
      <c r="M136"/>
    </row>
    <row r="137" spans="1:13" ht="12.75" hidden="1" customHeight="1" thickBot="1" x14ac:dyDescent="0.25">
      <c r="A137" s="229"/>
      <c r="B137" s="229"/>
      <c r="C137" s="2" t="s">
        <v>25</v>
      </c>
      <c r="D137" s="5">
        <v>419</v>
      </c>
      <c r="E137" s="5">
        <v>131</v>
      </c>
      <c r="F137" s="5">
        <v>1259</v>
      </c>
      <c r="G137" s="5">
        <v>26</v>
      </c>
      <c r="H137" s="5">
        <v>90</v>
      </c>
      <c r="I137" s="5">
        <v>169</v>
      </c>
      <c r="J137" s="5">
        <v>336</v>
      </c>
      <c r="K137" s="5">
        <v>2430</v>
      </c>
      <c r="M137"/>
    </row>
    <row r="138" spans="1:13" ht="12.75" hidden="1" customHeight="1" thickBot="1" x14ac:dyDescent="0.25">
      <c r="A138" s="229"/>
      <c r="B138" s="229"/>
      <c r="C138" s="2" t="s">
        <v>26</v>
      </c>
      <c r="D138" s="5">
        <v>281</v>
      </c>
      <c r="E138" s="5">
        <v>80</v>
      </c>
      <c r="F138" s="5">
        <v>968</v>
      </c>
      <c r="G138" s="5">
        <v>13</v>
      </c>
      <c r="H138" s="5">
        <v>76</v>
      </c>
      <c r="I138" s="5">
        <v>135</v>
      </c>
      <c r="J138" s="5">
        <v>218</v>
      </c>
      <c r="K138" s="5">
        <v>1771</v>
      </c>
      <c r="M138"/>
    </row>
    <row r="139" spans="1:13" ht="12.75" hidden="1" customHeight="1" thickBot="1" x14ac:dyDescent="0.25">
      <c r="A139" s="229"/>
      <c r="B139" s="229"/>
      <c r="C139" s="2" t="s">
        <v>27</v>
      </c>
      <c r="D139" s="5">
        <v>138</v>
      </c>
      <c r="E139" s="5">
        <v>49</v>
      </c>
      <c r="F139" s="5">
        <v>500</v>
      </c>
      <c r="G139" s="5">
        <v>2</v>
      </c>
      <c r="H139" s="5">
        <v>50</v>
      </c>
      <c r="I139" s="5">
        <v>79</v>
      </c>
      <c r="J139" s="5">
        <v>132</v>
      </c>
      <c r="K139" s="5">
        <v>950</v>
      </c>
      <c r="M139"/>
    </row>
    <row r="140" spans="1:13" ht="12.75" hidden="1" customHeight="1" thickBot="1" x14ac:dyDescent="0.25">
      <c r="A140" s="229"/>
      <c r="B140" s="229"/>
      <c r="C140" s="2" t="s">
        <v>28</v>
      </c>
      <c r="D140" s="5">
        <v>80</v>
      </c>
      <c r="E140" s="5">
        <v>30</v>
      </c>
      <c r="F140" s="5">
        <v>133</v>
      </c>
      <c r="G140" s="5">
        <v>1</v>
      </c>
      <c r="H140" s="5">
        <v>10</v>
      </c>
      <c r="I140" s="5">
        <v>45</v>
      </c>
      <c r="J140" s="5">
        <v>65</v>
      </c>
      <c r="K140" s="5">
        <v>364</v>
      </c>
      <c r="M140"/>
    </row>
    <row r="141" spans="1:13" ht="12.75" hidden="1" customHeight="1" thickBot="1" x14ac:dyDescent="0.25">
      <c r="A141" s="229"/>
      <c r="B141" s="229"/>
      <c r="C141" s="2" t="s">
        <v>29</v>
      </c>
      <c r="D141" s="5">
        <v>16</v>
      </c>
      <c r="E141" s="4"/>
      <c r="F141" s="5">
        <v>30</v>
      </c>
      <c r="G141" s="4"/>
      <c r="H141" s="5">
        <v>24</v>
      </c>
      <c r="I141" s="4"/>
      <c r="J141" s="5">
        <v>18</v>
      </c>
      <c r="K141" s="5">
        <v>88</v>
      </c>
      <c r="M141"/>
    </row>
    <row r="142" spans="1:13" ht="12.75" hidden="1" customHeight="1" thickBot="1" x14ac:dyDescent="0.25">
      <c r="A142" s="229"/>
      <c r="B142" s="230"/>
      <c r="C142" s="2" t="s">
        <v>10</v>
      </c>
      <c r="D142" s="5">
        <v>4017</v>
      </c>
      <c r="E142" s="5">
        <v>1063</v>
      </c>
      <c r="F142" s="5">
        <v>17241</v>
      </c>
      <c r="G142" s="5">
        <v>326</v>
      </c>
      <c r="H142" s="5">
        <v>1088</v>
      </c>
      <c r="I142" s="5">
        <v>1226</v>
      </c>
      <c r="J142" s="5">
        <v>3831</v>
      </c>
      <c r="K142" s="5">
        <v>28793</v>
      </c>
      <c r="M142"/>
    </row>
    <row r="143" spans="1:13" ht="12.75" hidden="1" customHeight="1" thickBot="1" x14ac:dyDescent="0.25">
      <c r="A143" s="229"/>
      <c r="B143" s="228" t="s">
        <v>31</v>
      </c>
      <c r="C143" s="2" t="s">
        <v>14</v>
      </c>
      <c r="D143" s="5">
        <v>5</v>
      </c>
      <c r="E143" s="4"/>
      <c r="F143" s="5">
        <v>9</v>
      </c>
      <c r="G143" s="5">
        <v>5</v>
      </c>
      <c r="H143" s="4"/>
      <c r="I143" s="4"/>
      <c r="J143" s="5">
        <v>3</v>
      </c>
      <c r="K143" s="5">
        <v>22</v>
      </c>
      <c r="M143"/>
    </row>
    <row r="144" spans="1:13" ht="12.75" hidden="1" customHeight="1" thickBot="1" x14ac:dyDescent="0.25">
      <c r="A144" s="229"/>
      <c r="B144" s="229"/>
      <c r="C144" s="2" t="s">
        <v>15</v>
      </c>
      <c r="D144" s="5">
        <v>111</v>
      </c>
      <c r="E144" s="5">
        <v>29</v>
      </c>
      <c r="F144" s="5">
        <v>1005</v>
      </c>
      <c r="G144" s="5">
        <v>47</v>
      </c>
      <c r="H144" s="5">
        <v>27</v>
      </c>
      <c r="I144" s="5">
        <v>18</v>
      </c>
      <c r="J144" s="5">
        <v>193</v>
      </c>
      <c r="K144" s="5">
        <v>1430</v>
      </c>
      <c r="M144"/>
    </row>
    <row r="145" spans="1:13" ht="12.75" hidden="1" customHeight="1" thickBot="1" x14ac:dyDescent="0.25">
      <c r="A145" s="229"/>
      <c r="B145" s="229"/>
      <c r="C145" s="2" t="s">
        <v>16</v>
      </c>
      <c r="D145" s="5">
        <v>123</v>
      </c>
      <c r="E145" s="5">
        <v>30</v>
      </c>
      <c r="F145" s="5">
        <v>844</v>
      </c>
      <c r="G145" s="5">
        <v>13</v>
      </c>
      <c r="H145" s="5">
        <v>23</v>
      </c>
      <c r="I145" s="5">
        <v>18</v>
      </c>
      <c r="J145" s="5">
        <v>142</v>
      </c>
      <c r="K145" s="5">
        <v>1193</v>
      </c>
      <c r="M145"/>
    </row>
    <row r="146" spans="1:13" ht="12.75" hidden="1" customHeight="1" thickBot="1" x14ac:dyDescent="0.25">
      <c r="A146" s="229"/>
      <c r="B146" s="229"/>
      <c r="C146" s="2" t="s">
        <v>17</v>
      </c>
      <c r="D146" s="5">
        <v>149</v>
      </c>
      <c r="E146" s="5">
        <v>29</v>
      </c>
      <c r="F146" s="5">
        <v>890</v>
      </c>
      <c r="G146" s="5">
        <v>19</v>
      </c>
      <c r="H146" s="5">
        <v>28</v>
      </c>
      <c r="I146" s="5">
        <v>27</v>
      </c>
      <c r="J146" s="5">
        <v>163</v>
      </c>
      <c r="K146" s="5">
        <v>1305</v>
      </c>
      <c r="M146"/>
    </row>
    <row r="147" spans="1:13" ht="12.75" hidden="1" customHeight="1" thickBot="1" x14ac:dyDescent="0.25">
      <c r="A147" s="229"/>
      <c r="B147" s="229"/>
      <c r="C147" s="2" t="s">
        <v>18</v>
      </c>
      <c r="D147" s="5">
        <v>130</v>
      </c>
      <c r="E147" s="5">
        <v>45</v>
      </c>
      <c r="F147" s="5">
        <v>902</v>
      </c>
      <c r="G147" s="5">
        <v>10</v>
      </c>
      <c r="H147" s="5">
        <v>31</v>
      </c>
      <c r="I147" s="5">
        <v>27</v>
      </c>
      <c r="J147" s="5">
        <v>177</v>
      </c>
      <c r="K147" s="5">
        <v>1322</v>
      </c>
      <c r="M147"/>
    </row>
    <row r="148" spans="1:13" ht="12.75" hidden="1" customHeight="1" thickBot="1" x14ac:dyDescent="0.25">
      <c r="A148" s="229"/>
      <c r="B148" s="229"/>
      <c r="C148" s="2" t="s">
        <v>19</v>
      </c>
      <c r="D148" s="5">
        <v>107</v>
      </c>
      <c r="E148" s="5">
        <v>35</v>
      </c>
      <c r="F148" s="5">
        <v>828</v>
      </c>
      <c r="G148" s="5">
        <v>15</v>
      </c>
      <c r="H148" s="5">
        <v>32</v>
      </c>
      <c r="I148" s="5">
        <v>26</v>
      </c>
      <c r="J148" s="5">
        <v>130</v>
      </c>
      <c r="K148" s="5">
        <v>1173</v>
      </c>
      <c r="M148"/>
    </row>
    <row r="149" spans="1:13" ht="12.75" hidden="1" customHeight="1" thickBot="1" x14ac:dyDescent="0.25">
      <c r="A149" s="229"/>
      <c r="B149" s="229"/>
      <c r="C149" s="2" t="s">
        <v>20</v>
      </c>
      <c r="D149" s="5">
        <v>133</v>
      </c>
      <c r="E149" s="5">
        <v>32</v>
      </c>
      <c r="F149" s="5">
        <v>920</v>
      </c>
      <c r="G149" s="5">
        <v>20</v>
      </c>
      <c r="H149" s="5">
        <v>27</v>
      </c>
      <c r="I149" s="5">
        <v>41</v>
      </c>
      <c r="J149" s="5">
        <v>162</v>
      </c>
      <c r="K149" s="5">
        <v>1335</v>
      </c>
      <c r="M149"/>
    </row>
    <row r="150" spans="1:13" ht="12.75" hidden="1" customHeight="1" thickBot="1" x14ac:dyDescent="0.25">
      <c r="A150" s="229"/>
      <c r="B150" s="229"/>
      <c r="C150" s="2" t="s">
        <v>21</v>
      </c>
      <c r="D150" s="5">
        <v>221</v>
      </c>
      <c r="E150" s="5">
        <v>57</v>
      </c>
      <c r="F150" s="5">
        <v>1275</v>
      </c>
      <c r="G150" s="5">
        <v>8</v>
      </c>
      <c r="H150" s="5">
        <v>75</v>
      </c>
      <c r="I150" s="5">
        <v>46</v>
      </c>
      <c r="J150" s="5">
        <v>231</v>
      </c>
      <c r="K150" s="5">
        <v>1913</v>
      </c>
      <c r="M150"/>
    </row>
    <row r="151" spans="1:13" ht="12.75" hidden="1" customHeight="1" thickBot="1" x14ac:dyDescent="0.25">
      <c r="A151" s="229"/>
      <c r="B151" s="229"/>
      <c r="C151" s="2" t="s">
        <v>22</v>
      </c>
      <c r="D151" s="5">
        <v>487</v>
      </c>
      <c r="E151" s="5">
        <v>95</v>
      </c>
      <c r="F151" s="5">
        <v>2252</v>
      </c>
      <c r="G151" s="5">
        <v>33</v>
      </c>
      <c r="H151" s="5">
        <v>132</v>
      </c>
      <c r="I151" s="5">
        <v>126</v>
      </c>
      <c r="J151" s="5">
        <v>501</v>
      </c>
      <c r="K151" s="5">
        <v>3626</v>
      </c>
      <c r="M151"/>
    </row>
    <row r="152" spans="1:13" ht="12.75" hidden="1" customHeight="1" thickBot="1" x14ac:dyDescent="0.25">
      <c r="A152" s="229"/>
      <c r="B152" s="229"/>
      <c r="C152" s="2" t="s">
        <v>23</v>
      </c>
      <c r="D152" s="5">
        <v>603</v>
      </c>
      <c r="E152" s="5">
        <v>134</v>
      </c>
      <c r="F152" s="5">
        <v>2230</v>
      </c>
      <c r="G152" s="5">
        <v>50</v>
      </c>
      <c r="H152" s="5">
        <v>159</v>
      </c>
      <c r="I152" s="5">
        <v>167</v>
      </c>
      <c r="J152" s="5">
        <v>580</v>
      </c>
      <c r="K152" s="5">
        <v>3923</v>
      </c>
      <c r="M152"/>
    </row>
    <row r="153" spans="1:13" ht="12.75" hidden="1" customHeight="1" thickBot="1" x14ac:dyDescent="0.25">
      <c r="A153" s="229"/>
      <c r="B153" s="229"/>
      <c r="C153" s="2" t="s">
        <v>24</v>
      </c>
      <c r="D153" s="5">
        <v>377</v>
      </c>
      <c r="E153" s="5">
        <v>124</v>
      </c>
      <c r="F153" s="5">
        <v>1338</v>
      </c>
      <c r="G153" s="5">
        <v>36</v>
      </c>
      <c r="H153" s="5">
        <v>103</v>
      </c>
      <c r="I153" s="5">
        <v>156</v>
      </c>
      <c r="J153" s="5">
        <v>351</v>
      </c>
      <c r="K153" s="5">
        <v>2485</v>
      </c>
      <c r="M153"/>
    </row>
    <row r="154" spans="1:13" ht="12.75" hidden="1" customHeight="1" thickBot="1" x14ac:dyDescent="0.25">
      <c r="A154" s="229"/>
      <c r="B154" s="229"/>
      <c r="C154" s="2" t="s">
        <v>25</v>
      </c>
      <c r="D154" s="5">
        <v>301</v>
      </c>
      <c r="E154" s="5">
        <v>94</v>
      </c>
      <c r="F154" s="5">
        <v>1084</v>
      </c>
      <c r="G154" s="5">
        <v>20</v>
      </c>
      <c r="H154" s="5">
        <v>77</v>
      </c>
      <c r="I154" s="5">
        <v>118</v>
      </c>
      <c r="J154" s="5">
        <v>269</v>
      </c>
      <c r="K154" s="5">
        <v>1963</v>
      </c>
      <c r="M154"/>
    </row>
    <row r="155" spans="1:13" ht="12.75" hidden="1" customHeight="1" thickBot="1" x14ac:dyDescent="0.25">
      <c r="A155" s="229"/>
      <c r="B155" s="229"/>
      <c r="C155" s="2" t="s">
        <v>26</v>
      </c>
      <c r="D155" s="5">
        <v>252</v>
      </c>
      <c r="E155" s="5">
        <v>93</v>
      </c>
      <c r="F155" s="5">
        <v>935</v>
      </c>
      <c r="G155" s="5">
        <v>13</v>
      </c>
      <c r="H155" s="5">
        <v>59</v>
      </c>
      <c r="I155" s="5">
        <v>101</v>
      </c>
      <c r="J155" s="5">
        <v>226</v>
      </c>
      <c r="K155" s="5">
        <v>1679</v>
      </c>
      <c r="M155"/>
    </row>
    <row r="156" spans="1:13" ht="12.75" hidden="1" customHeight="1" thickBot="1" x14ac:dyDescent="0.25">
      <c r="A156" s="229"/>
      <c r="B156" s="229"/>
      <c r="C156" s="2" t="s">
        <v>27</v>
      </c>
      <c r="D156" s="5">
        <v>108</v>
      </c>
      <c r="E156" s="5">
        <v>50</v>
      </c>
      <c r="F156" s="5">
        <v>424</v>
      </c>
      <c r="G156" s="5">
        <v>4</v>
      </c>
      <c r="H156" s="5">
        <v>32</v>
      </c>
      <c r="I156" s="5">
        <v>55</v>
      </c>
      <c r="J156" s="5">
        <v>125</v>
      </c>
      <c r="K156" s="5">
        <v>798</v>
      </c>
      <c r="M156"/>
    </row>
    <row r="157" spans="1:13" ht="12.75" hidden="1" customHeight="1" thickBot="1" x14ac:dyDescent="0.25">
      <c r="A157" s="229"/>
      <c r="B157" s="229"/>
      <c r="C157" s="2" t="s">
        <v>28</v>
      </c>
      <c r="D157" s="5">
        <v>63</v>
      </c>
      <c r="E157" s="5">
        <v>35</v>
      </c>
      <c r="F157" s="5">
        <v>163</v>
      </c>
      <c r="G157" s="5">
        <v>4</v>
      </c>
      <c r="H157" s="5">
        <v>16</v>
      </c>
      <c r="I157" s="5">
        <v>30</v>
      </c>
      <c r="J157" s="5">
        <v>52</v>
      </c>
      <c r="K157" s="5">
        <v>363</v>
      </c>
      <c r="M157"/>
    </row>
    <row r="158" spans="1:13" ht="12.75" hidden="1" customHeight="1" thickBot="1" x14ac:dyDescent="0.25">
      <c r="A158" s="229"/>
      <c r="B158" s="229"/>
      <c r="C158" s="2" t="s">
        <v>29</v>
      </c>
      <c r="D158" s="5">
        <v>8</v>
      </c>
      <c r="E158" s="4"/>
      <c r="F158" s="5">
        <v>23</v>
      </c>
      <c r="G158" s="4"/>
      <c r="H158" s="5">
        <v>20</v>
      </c>
      <c r="I158" s="4"/>
      <c r="J158" s="5">
        <v>8</v>
      </c>
      <c r="K158" s="5">
        <v>59</v>
      </c>
      <c r="M158"/>
    </row>
    <row r="159" spans="1:13" ht="12.75" hidden="1" customHeight="1" thickBot="1" x14ac:dyDescent="0.25">
      <c r="A159" s="229"/>
      <c r="B159" s="230"/>
      <c r="C159" s="2" t="s">
        <v>10</v>
      </c>
      <c r="D159" s="5">
        <v>3178</v>
      </c>
      <c r="E159" s="5">
        <v>882</v>
      </c>
      <c r="F159" s="5">
        <v>15122</v>
      </c>
      <c r="G159" s="5">
        <v>297</v>
      </c>
      <c r="H159" s="5">
        <v>841</v>
      </c>
      <c r="I159" s="5">
        <v>956</v>
      </c>
      <c r="J159" s="5">
        <v>3313</v>
      </c>
      <c r="K159" s="5">
        <v>24589</v>
      </c>
      <c r="M159"/>
    </row>
    <row r="160" spans="1:13" ht="12.75" hidden="1" customHeight="1" thickBot="1" x14ac:dyDescent="0.25">
      <c r="A160" s="229"/>
      <c r="B160" s="228" t="s">
        <v>32</v>
      </c>
      <c r="C160" s="2" t="s">
        <v>14</v>
      </c>
      <c r="D160" s="4"/>
      <c r="E160" s="4"/>
      <c r="F160" s="5">
        <v>13</v>
      </c>
      <c r="G160" s="5">
        <v>6</v>
      </c>
      <c r="H160" s="4"/>
      <c r="I160" s="4"/>
      <c r="J160" s="5">
        <v>3</v>
      </c>
      <c r="K160" s="5">
        <v>22</v>
      </c>
      <c r="M160"/>
    </row>
    <row r="161" spans="1:13" ht="12.75" hidden="1" customHeight="1" thickBot="1" x14ac:dyDescent="0.25">
      <c r="A161" s="229"/>
      <c r="B161" s="229"/>
      <c r="C161" s="2" t="s">
        <v>15</v>
      </c>
      <c r="D161" s="5">
        <v>94</v>
      </c>
      <c r="E161" s="5">
        <v>24</v>
      </c>
      <c r="F161" s="5">
        <v>971</v>
      </c>
      <c r="G161" s="5">
        <v>44</v>
      </c>
      <c r="H161" s="5">
        <v>31</v>
      </c>
      <c r="I161" s="5">
        <v>9</v>
      </c>
      <c r="J161" s="5">
        <v>126</v>
      </c>
      <c r="K161" s="5">
        <v>1299</v>
      </c>
      <c r="M161"/>
    </row>
    <row r="162" spans="1:13" ht="12.75" hidden="1" customHeight="1" thickBot="1" x14ac:dyDescent="0.25">
      <c r="A162" s="229"/>
      <c r="B162" s="229"/>
      <c r="C162" s="2" t="s">
        <v>16</v>
      </c>
      <c r="D162" s="5">
        <v>157</v>
      </c>
      <c r="E162" s="5">
        <v>21</v>
      </c>
      <c r="F162" s="5">
        <v>888</v>
      </c>
      <c r="G162" s="5">
        <v>16</v>
      </c>
      <c r="H162" s="5">
        <v>15</v>
      </c>
      <c r="I162" s="5">
        <v>20</v>
      </c>
      <c r="J162" s="5">
        <v>125</v>
      </c>
      <c r="K162" s="5">
        <v>1242</v>
      </c>
      <c r="M162"/>
    </row>
    <row r="163" spans="1:13" ht="12.75" hidden="1" customHeight="1" thickBot="1" x14ac:dyDescent="0.25">
      <c r="A163" s="229"/>
      <c r="B163" s="229"/>
      <c r="C163" s="2" t="s">
        <v>17</v>
      </c>
      <c r="D163" s="5">
        <v>135</v>
      </c>
      <c r="E163" s="5">
        <v>27</v>
      </c>
      <c r="F163" s="5">
        <v>892</v>
      </c>
      <c r="G163" s="5">
        <v>17</v>
      </c>
      <c r="H163" s="5">
        <v>27</v>
      </c>
      <c r="I163" s="5">
        <v>25</v>
      </c>
      <c r="J163" s="5">
        <v>201</v>
      </c>
      <c r="K163" s="5">
        <v>1324</v>
      </c>
      <c r="M163"/>
    </row>
    <row r="164" spans="1:13" ht="12.75" hidden="1" customHeight="1" thickBot="1" x14ac:dyDescent="0.25">
      <c r="A164" s="229"/>
      <c r="B164" s="229"/>
      <c r="C164" s="2" t="s">
        <v>18</v>
      </c>
      <c r="D164" s="5">
        <v>129</v>
      </c>
      <c r="E164" s="5">
        <v>48</v>
      </c>
      <c r="F164" s="5">
        <v>968</v>
      </c>
      <c r="G164" s="5">
        <v>9</v>
      </c>
      <c r="H164" s="5">
        <v>25</v>
      </c>
      <c r="I164" s="5">
        <v>28</v>
      </c>
      <c r="J164" s="5">
        <v>141</v>
      </c>
      <c r="K164" s="5">
        <v>1348</v>
      </c>
      <c r="M164"/>
    </row>
    <row r="165" spans="1:13" ht="12.75" hidden="1" customHeight="1" thickBot="1" x14ac:dyDescent="0.25">
      <c r="A165" s="229"/>
      <c r="B165" s="229"/>
      <c r="C165" s="2" t="s">
        <v>19</v>
      </c>
      <c r="D165" s="5">
        <v>126</v>
      </c>
      <c r="E165" s="5">
        <v>34</v>
      </c>
      <c r="F165" s="5">
        <v>865</v>
      </c>
      <c r="G165" s="5">
        <v>19</v>
      </c>
      <c r="H165" s="5">
        <v>24</v>
      </c>
      <c r="I165" s="5">
        <v>24</v>
      </c>
      <c r="J165" s="5">
        <v>130</v>
      </c>
      <c r="K165" s="5">
        <v>1222</v>
      </c>
      <c r="M165"/>
    </row>
    <row r="166" spans="1:13" ht="12.75" hidden="1" customHeight="1" thickBot="1" x14ac:dyDescent="0.25">
      <c r="A166" s="229"/>
      <c r="B166" s="229"/>
      <c r="C166" s="2" t="s">
        <v>20</v>
      </c>
      <c r="D166" s="5">
        <v>143</v>
      </c>
      <c r="E166" s="5">
        <v>34</v>
      </c>
      <c r="F166" s="5">
        <v>1142</v>
      </c>
      <c r="G166" s="5">
        <v>14</v>
      </c>
      <c r="H166" s="5">
        <v>75</v>
      </c>
      <c r="I166" s="5">
        <v>26</v>
      </c>
      <c r="J166" s="5">
        <v>151</v>
      </c>
      <c r="K166" s="5">
        <v>1585</v>
      </c>
      <c r="M166"/>
    </row>
    <row r="167" spans="1:13" ht="12.75" hidden="1" customHeight="1" thickBot="1" x14ac:dyDescent="0.25">
      <c r="A167" s="229"/>
      <c r="B167" s="229"/>
      <c r="C167" s="2" t="s">
        <v>21</v>
      </c>
      <c r="D167" s="5">
        <v>236</v>
      </c>
      <c r="E167" s="5">
        <v>43</v>
      </c>
      <c r="F167" s="5">
        <v>1438</v>
      </c>
      <c r="G167" s="5">
        <v>11</v>
      </c>
      <c r="H167" s="5">
        <v>126</v>
      </c>
      <c r="I167" s="5">
        <v>46</v>
      </c>
      <c r="J167" s="5">
        <v>241</v>
      </c>
      <c r="K167" s="5">
        <v>2141</v>
      </c>
      <c r="M167"/>
    </row>
    <row r="168" spans="1:13" ht="12.75" hidden="1" customHeight="1" thickBot="1" x14ac:dyDescent="0.25">
      <c r="A168" s="229"/>
      <c r="B168" s="229"/>
      <c r="C168" s="2" t="s">
        <v>22</v>
      </c>
      <c r="D168" s="5">
        <v>442</v>
      </c>
      <c r="E168" s="5">
        <v>86</v>
      </c>
      <c r="F168" s="5">
        <v>2080</v>
      </c>
      <c r="G168" s="5">
        <v>27</v>
      </c>
      <c r="H168" s="5">
        <v>110</v>
      </c>
      <c r="I168" s="5">
        <v>93</v>
      </c>
      <c r="J168" s="5">
        <v>396</v>
      </c>
      <c r="K168" s="5">
        <v>3234</v>
      </c>
      <c r="M168"/>
    </row>
    <row r="169" spans="1:13" ht="12.75" hidden="1" customHeight="1" thickBot="1" x14ac:dyDescent="0.25">
      <c r="A169" s="229"/>
      <c r="B169" s="229"/>
      <c r="C169" s="2" t="s">
        <v>23</v>
      </c>
      <c r="D169" s="5">
        <v>595</v>
      </c>
      <c r="E169" s="5">
        <v>130</v>
      </c>
      <c r="F169" s="5">
        <v>2039</v>
      </c>
      <c r="G169" s="5">
        <v>59</v>
      </c>
      <c r="H169" s="5">
        <v>177</v>
      </c>
      <c r="I169" s="5">
        <v>152</v>
      </c>
      <c r="J169" s="5">
        <v>477</v>
      </c>
      <c r="K169" s="5">
        <v>3629</v>
      </c>
      <c r="M169"/>
    </row>
    <row r="170" spans="1:13" ht="12.75" hidden="1" customHeight="1" thickBot="1" x14ac:dyDescent="0.25">
      <c r="A170" s="229"/>
      <c r="B170" s="229"/>
      <c r="C170" s="2" t="s">
        <v>24</v>
      </c>
      <c r="D170" s="5">
        <v>491</v>
      </c>
      <c r="E170" s="5">
        <v>149</v>
      </c>
      <c r="F170" s="5">
        <v>1407</v>
      </c>
      <c r="G170" s="5">
        <v>41</v>
      </c>
      <c r="H170" s="5">
        <v>113</v>
      </c>
      <c r="I170" s="5">
        <v>146</v>
      </c>
      <c r="J170" s="5">
        <v>370</v>
      </c>
      <c r="K170" s="5">
        <v>2717</v>
      </c>
      <c r="M170"/>
    </row>
    <row r="171" spans="1:13" ht="12.75" hidden="1" customHeight="1" thickBot="1" x14ac:dyDescent="0.25">
      <c r="A171" s="229"/>
      <c r="B171" s="229"/>
      <c r="C171" s="2" t="s">
        <v>25</v>
      </c>
      <c r="D171" s="5">
        <v>360</v>
      </c>
      <c r="E171" s="5">
        <v>91</v>
      </c>
      <c r="F171" s="5">
        <v>1217</v>
      </c>
      <c r="G171" s="5">
        <v>24</v>
      </c>
      <c r="H171" s="5">
        <v>92</v>
      </c>
      <c r="I171" s="5">
        <v>153</v>
      </c>
      <c r="J171" s="5">
        <v>267</v>
      </c>
      <c r="K171" s="5">
        <v>2204</v>
      </c>
      <c r="M171"/>
    </row>
    <row r="172" spans="1:13" ht="12.75" hidden="1" customHeight="1" thickBot="1" x14ac:dyDescent="0.25">
      <c r="A172" s="229"/>
      <c r="B172" s="229"/>
      <c r="C172" s="2" t="s">
        <v>26</v>
      </c>
      <c r="D172" s="5">
        <v>258</v>
      </c>
      <c r="E172" s="5">
        <v>74</v>
      </c>
      <c r="F172" s="5">
        <v>1007</v>
      </c>
      <c r="G172" s="5">
        <v>11</v>
      </c>
      <c r="H172" s="5">
        <v>59</v>
      </c>
      <c r="I172" s="5">
        <v>92</v>
      </c>
      <c r="J172" s="5">
        <v>209</v>
      </c>
      <c r="K172" s="5">
        <v>1710</v>
      </c>
      <c r="M172"/>
    </row>
    <row r="173" spans="1:13" ht="12.75" hidden="1" customHeight="1" thickBot="1" x14ac:dyDescent="0.25">
      <c r="A173" s="229"/>
      <c r="B173" s="229"/>
      <c r="C173" s="2" t="s">
        <v>27</v>
      </c>
      <c r="D173" s="5">
        <v>178</v>
      </c>
      <c r="E173" s="5">
        <v>54</v>
      </c>
      <c r="F173" s="5">
        <v>504</v>
      </c>
      <c r="G173" s="5">
        <v>2</v>
      </c>
      <c r="H173" s="5">
        <v>53</v>
      </c>
      <c r="I173" s="5">
        <v>80</v>
      </c>
      <c r="J173" s="5">
        <v>145</v>
      </c>
      <c r="K173" s="5">
        <v>1016</v>
      </c>
      <c r="M173"/>
    </row>
    <row r="174" spans="1:13" ht="12.75" hidden="1" customHeight="1" thickBot="1" x14ac:dyDescent="0.25">
      <c r="A174" s="229"/>
      <c r="B174" s="229"/>
      <c r="C174" s="2" t="s">
        <v>28</v>
      </c>
      <c r="D174" s="5">
        <v>71</v>
      </c>
      <c r="E174" s="5">
        <v>22</v>
      </c>
      <c r="F174" s="5">
        <v>157</v>
      </c>
      <c r="G174" s="5">
        <v>1</v>
      </c>
      <c r="H174" s="5">
        <v>23</v>
      </c>
      <c r="I174" s="5">
        <v>31</v>
      </c>
      <c r="J174" s="5">
        <v>56</v>
      </c>
      <c r="K174" s="5">
        <v>361</v>
      </c>
      <c r="M174"/>
    </row>
    <row r="175" spans="1:13" ht="12.75" hidden="1" customHeight="1" thickBot="1" x14ac:dyDescent="0.25">
      <c r="A175" s="229"/>
      <c r="B175" s="229"/>
      <c r="C175" s="2" t="s">
        <v>29</v>
      </c>
      <c r="D175" s="5">
        <v>16</v>
      </c>
      <c r="E175" s="4"/>
      <c r="F175" s="5">
        <v>18</v>
      </c>
      <c r="G175" s="4"/>
      <c r="H175" s="5">
        <v>21</v>
      </c>
      <c r="I175" s="4"/>
      <c r="J175" s="5">
        <v>14</v>
      </c>
      <c r="K175" s="5">
        <v>69</v>
      </c>
      <c r="M175"/>
    </row>
    <row r="176" spans="1:13" ht="12.75" hidden="1" customHeight="1" thickBot="1" x14ac:dyDescent="0.25">
      <c r="A176" s="229"/>
      <c r="B176" s="230"/>
      <c r="C176" s="2" t="s">
        <v>10</v>
      </c>
      <c r="D176" s="5">
        <v>3431</v>
      </c>
      <c r="E176" s="5">
        <v>837</v>
      </c>
      <c r="F176" s="5">
        <v>15606</v>
      </c>
      <c r="G176" s="5">
        <v>301</v>
      </c>
      <c r="H176" s="5">
        <v>971</v>
      </c>
      <c r="I176" s="5">
        <v>925</v>
      </c>
      <c r="J176" s="5">
        <v>3052</v>
      </c>
      <c r="K176" s="5">
        <v>25123</v>
      </c>
      <c r="M176"/>
    </row>
    <row r="177" spans="1:13" ht="13.5" hidden="1" thickBot="1" x14ac:dyDescent="0.25">
      <c r="A177" s="229"/>
      <c r="B177" s="228" t="s">
        <v>33</v>
      </c>
      <c r="C177" s="2" t="s">
        <v>14</v>
      </c>
      <c r="D177" s="5">
        <v>2</v>
      </c>
      <c r="E177" s="4"/>
      <c r="F177" s="5">
        <v>25</v>
      </c>
      <c r="G177" s="5">
        <v>4</v>
      </c>
      <c r="H177" s="4"/>
      <c r="I177" s="4"/>
      <c r="J177" s="5">
        <v>4</v>
      </c>
      <c r="K177" s="5">
        <v>35</v>
      </c>
      <c r="M177"/>
    </row>
    <row r="178" spans="1:13" ht="13.5" hidden="1" thickBot="1" x14ac:dyDescent="0.25">
      <c r="A178" s="229"/>
      <c r="B178" s="229"/>
      <c r="C178" s="2" t="s">
        <v>15</v>
      </c>
      <c r="D178" s="5">
        <v>129</v>
      </c>
      <c r="E178" s="5">
        <v>29</v>
      </c>
      <c r="F178" s="5">
        <v>875</v>
      </c>
      <c r="G178" s="5">
        <v>31</v>
      </c>
      <c r="H178" s="5">
        <v>25</v>
      </c>
      <c r="I178" s="5">
        <v>23</v>
      </c>
      <c r="J178" s="5">
        <v>162</v>
      </c>
      <c r="K178" s="5">
        <v>1274</v>
      </c>
      <c r="M178"/>
    </row>
    <row r="179" spans="1:13" ht="13.5" hidden="1" thickBot="1" x14ac:dyDescent="0.25">
      <c r="A179" s="229"/>
      <c r="B179" s="229"/>
      <c r="C179" s="2" t="s">
        <v>16</v>
      </c>
      <c r="D179" s="5">
        <v>130</v>
      </c>
      <c r="E179" s="5">
        <v>40</v>
      </c>
      <c r="F179" s="5">
        <v>902</v>
      </c>
      <c r="G179" s="5">
        <v>23</v>
      </c>
      <c r="H179" s="5">
        <v>27</v>
      </c>
      <c r="I179" s="5">
        <v>9</v>
      </c>
      <c r="J179" s="5">
        <v>185</v>
      </c>
      <c r="K179" s="5">
        <v>1316</v>
      </c>
      <c r="M179"/>
    </row>
    <row r="180" spans="1:13" ht="13.5" hidden="1" thickBot="1" x14ac:dyDescent="0.25">
      <c r="A180" s="229"/>
      <c r="B180" s="229"/>
      <c r="C180" s="2" t="s">
        <v>17</v>
      </c>
      <c r="D180" s="5">
        <v>168</v>
      </c>
      <c r="E180" s="5">
        <v>60</v>
      </c>
      <c r="F180" s="5">
        <v>1107</v>
      </c>
      <c r="G180" s="5">
        <v>28</v>
      </c>
      <c r="H180" s="5">
        <v>38</v>
      </c>
      <c r="I180" s="5">
        <v>29</v>
      </c>
      <c r="J180" s="5">
        <v>253</v>
      </c>
      <c r="K180" s="5">
        <v>1683</v>
      </c>
      <c r="M180"/>
    </row>
    <row r="181" spans="1:13" ht="13.5" hidden="1" thickBot="1" x14ac:dyDescent="0.25">
      <c r="A181" s="229"/>
      <c r="B181" s="229"/>
      <c r="C181" s="2" t="s">
        <v>18</v>
      </c>
      <c r="D181" s="5">
        <v>178</v>
      </c>
      <c r="E181" s="5">
        <v>52</v>
      </c>
      <c r="F181" s="5">
        <v>1147</v>
      </c>
      <c r="G181" s="5">
        <v>16</v>
      </c>
      <c r="H181" s="5">
        <v>45</v>
      </c>
      <c r="I181" s="5">
        <v>32</v>
      </c>
      <c r="J181" s="5">
        <v>223</v>
      </c>
      <c r="K181" s="5">
        <v>1693</v>
      </c>
      <c r="M181"/>
    </row>
    <row r="182" spans="1:13" ht="13.5" hidden="1" thickBot="1" x14ac:dyDescent="0.25">
      <c r="A182" s="229"/>
      <c r="B182" s="229"/>
      <c r="C182" s="2" t="s">
        <v>19</v>
      </c>
      <c r="D182" s="5">
        <v>180</v>
      </c>
      <c r="E182" s="5">
        <v>52</v>
      </c>
      <c r="F182" s="5">
        <v>1106</v>
      </c>
      <c r="G182" s="5">
        <v>10</v>
      </c>
      <c r="H182" s="5">
        <v>41</v>
      </c>
      <c r="I182" s="5">
        <v>32</v>
      </c>
      <c r="J182" s="5">
        <v>175</v>
      </c>
      <c r="K182" s="5">
        <v>1596</v>
      </c>
      <c r="M182"/>
    </row>
    <row r="183" spans="1:13" ht="13.5" hidden="1" thickBot="1" x14ac:dyDescent="0.25">
      <c r="A183" s="229"/>
      <c r="B183" s="229"/>
      <c r="C183" s="2" t="s">
        <v>20</v>
      </c>
      <c r="D183" s="5">
        <v>178</v>
      </c>
      <c r="E183" s="5">
        <v>42</v>
      </c>
      <c r="F183" s="5">
        <v>910</v>
      </c>
      <c r="G183" s="5">
        <v>23</v>
      </c>
      <c r="H183" s="5">
        <v>40</v>
      </c>
      <c r="I183" s="5">
        <v>36</v>
      </c>
      <c r="J183" s="5">
        <v>165</v>
      </c>
      <c r="K183" s="5">
        <v>1394</v>
      </c>
      <c r="M183"/>
    </row>
    <row r="184" spans="1:13" ht="13.5" hidden="1" thickBot="1" x14ac:dyDescent="0.25">
      <c r="A184" s="229"/>
      <c r="B184" s="229"/>
      <c r="C184" s="2" t="s">
        <v>21</v>
      </c>
      <c r="D184" s="5">
        <v>298</v>
      </c>
      <c r="E184" s="5">
        <v>55</v>
      </c>
      <c r="F184" s="5">
        <v>1360</v>
      </c>
      <c r="G184" s="5">
        <v>18</v>
      </c>
      <c r="H184" s="5">
        <v>107</v>
      </c>
      <c r="I184" s="5">
        <v>75</v>
      </c>
      <c r="J184" s="5">
        <v>340</v>
      </c>
      <c r="K184" s="5">
        <v>2253</v>
      </c>
      <c r="M184"/>
    </row>
    <row r="185" spans="1:13" ht="13.5" hidden="1" thickBot="1" x14ac:dyDescent="0.25">
      <c r="A185" s="229"/>
      <c r="B185" s="229"/>
      <c r="C185" s="2" t="s">
        <v>22</v>
      </c>
      <c r="D185" s="5">
        <v>609</v>
      </c>
      <c r="E185" s="5">
        <v>116</v>
      </c>
      <c r="F185" s="5">
        <v>2480</v>
      </c>
      <c r="G185" s="5">
        <v>27</v>
      </c>
      <c r="H185" s="5">
        <v>231</v>
      </c>
      <c r="I185" s="5">
        <v>154</v>
      </c>
      <c r="J185" s="5">
        <v>611</v>
      </c>
      <c r="K185" s="5">
        <v>4228</v>
      </c>
      <c r="M185"/>
    </row>
    <row r="186" spans="1:13" ht="13.5" hidden="1" thickBot="1" x14ac:dyDescent="0.25">
      <c r="A186" s="229"/>
      <c r="B186" s="229"/>
      <c r="C186" s="2" t="s">
        <v>23</v>
      </c>
      <c r="D186" s="5">
        <v>761</v>
      </c>
      <c r="E186" s="5">
        <v>135</v>
      </c>
      <c r="F186" s="5">
        <v>2691</v>
      </c>
      <c r="G186" s="5">
        <v>58</v>
      </c>
      <c r="H186" s="5">
        <v>239</v>
      </c>
      <c r="I186" s="5">
        <v>211</v>
      </c>
      <c r="J186" s="5">
        <v>669</v>
      </c>
      <c r="K186" s="5">
        <v>4764</v>
      </c>
      <c r="M186"/>
    </row>
    <row r="187" spans="1:13" ht="13.5" hidden="1" thickBot="1" x14ac:dyDescent="0.25">
      <c r="A187" s="229"/>
      <c r="B187" s="229"/>
      <c r="C187" s="2" t="s">
        <v>24</v>
      </c>
      <c r="D187" s="5">
        <v>649</v>
      </c>
      <c r="E187" s="5">
        <v>104</v>
      </c>
      <c r="F187" s="5">
        <v>1915</v>
      </c>
      <c r="G187" s="5">
        <v>34</v>
      </c>
      <c r="H187" s="5">
        <v>268</v>
      </c>
      <c r="I187" s="5">
        <v>170</v>
      </c>
      <c r="J187" s="5">
        <v>532</v>
      </c>
      <c r="K187" s="5">
        <v>3672</v>
      </c>
      <c r="M187"/>
    </row>
    <row r="188" spans="1:13" ht="13.5" hidden="1" thickBot="1" x14ac:dyDescent="0.25">
      <c r="A188" s="229"/>
      <c r="B188" s="229"/>
      <c r="C188" s="2" t="s">
        <v>25</v>
      </c>
      <c r="D188" s="5">
        <v>405</v>
      </c>
      <c r="E188" s="5">
        <v>109</v>
      </c>
      <c r="F188" s="5">
        <v>1467</v>
      </c>
      <c r="G188" s="5">
        <v>29</v>
      </c>
      <c r="H188" s="5">
        <v>161</v>
      </c>
      <c r="I188" s="5">
        <v>168</v>
      </c>
      <c r="J188" s="5">
        <v>356</v>
      </c>
      <c r="K188" s="5">
        <v>2695</v>
      </c>
      <c r="M188"/>
    </row>
    <row r="189" spans="1:13" ht="13.5" hidden="1" thickBot="1" x14ac:dyDescent="0.25">
      <c r="A189" s="229"/>
      <c r="B189" s="229"/>
      <c r="C189" s="2" t="s">
        <v>26</v>
      </c>
      <c r="D189" s="5">
        <v>297</v>
      </c>
      <c r="E189" s="5">
        <v>64</v>
      </c>
      <c r="F189" s="5">
        <v>1029</v>
      </c>
      <c r="G189" s="5">
        <v>22</v>
      </c>
      <c r="H189" s="5">
        <v>118</v>
      </c>
      <c r="I189" s="5">
        <v>112</v>
      </c>
      <c r="J189" s="5">
        <v>234</v>
      </c>
      <c r="K189" s="5">
        <v>1876</v>
      </c>
      <c r="M189"/>
    </row>
    <row r="190" spans="1:13" ht="13.5" hidden="1" thickBot="1" x14ac:dyDescent="0.25">
      <c r="A190" s="229"/>
      <c r="B190" s="229"/>
      <c r="C190" s="2" t="s">
        <v>27</v>
      </c>
      <c r="D190" s="5">
        <v>228</v>
      </c>
      <c r="E190" s="5">
        <v>51</v>
      </c>
      <c r="F190" s="5">
        <v>584</v>
      </c>
      <c r="G190" s="5">
        <v>2</v>
      </c>
      <c r="H190" s="5">
        <v>65</v>
      </c>
      <c r="I190" s="5">
        <v>81</v>
      </c>
      <c r="J190" s="5">
        <v>160</v>
      </c>
      <c r="K190" s="5">
        <v>1171</v>
      </c>
      <c r="M190"/>
    </row>
    <row r="191" spans="1:13" ht="13.5" hidden="1" thickBot="1" x14ac:dyDescent="0.25">
      <c r="A191" s="229"/>
      <c r="B191" s="229"/>
      <c r="C191" s="2" t="s">
        <v>28</v>
      </c>
      <c r="D191" s="5">
        <v>93</v>
      </c>
      <c r="E191" s="5">
        <v>29</v>
      </c>
      <c r="F191" s="5">
        <v>158</v>
      </c>
      <c r="G191" s="4"/>
      <c r="H191" s="5">
        <v>25</v>
      </c>
      <c r="I191" s="5">
        <v>35</v>
      </c>
      <c r="J191" s="5">
        <v>68</v>
      </c>
      <c r="K191" s="5">
        <v>408</v>
      </c>
      <c r="M191"/>
    </row>
    <row r="192" spans="1:13" ht="13.5" hidden="1" thickBot="1" x14ac:dyDescent="0.25">
      <c r="A192" s="229"/>
      <c r="B192" s="229"/>
      <c r="C192" s="2" t="s">
        <v>29</v>
      </c>
      <c r="D192" s="5">
        <v>19</v>
      </c>
      <c r="E192" s="4"/>
      <c r="F192" s="5">
        <v>29</v>
      </c>
      <c r="G192" s="4"/>
      <c r="H192" s="5">
        <v>36</v>
      </c>
      <c r="I192" s="5">
        <v>1</v>
      </c>
      <c r="J192" s="5">
        <v>17</v>
      </c>
      <c r="K192" s="5">
        <v>102</v>
      </c>
      <c r="M192"/>
    </row>
    <row r="193" spans="1:13" ht="13.5" hidden="1" thickBot="1" x14ac:dyDescent="0.25">
      <c r="A193" s="229"/>
      <c r="B193" s="230"/>
      <c r="C193" s="2" t="s">
        <v>10</v>
      </c>
      <c r="D193" s="5">
        <v>4324</v>
      </c>
      <c r="E193" s="5">
        <v>938</v>
      </c>
      <c r="F193" s="5">
        <v>17786</v>
      </c>
      <c r="G193" s="5">
        <v>325</v>
      </c>
      <c r="H193" s="5">
        <v>1466</v>
      </c>
      <c r="I193" s="5">
        <v>1168</v>
      </c>
      <c r="J193" s="5">
        <v>4154</v>
      </c>
      <c r="K193" s="5">
        <v>30161</v>
      </c>
      <c r="M193"/>
    </row>
    <row r="194" spans="1:13" ht="13.5" hidden="1" thickBot="1" x14ac:dyDescent="0.25">
      <c r="A194" s="229"/>
      <c r="B194" s="228" t="s">
        <v>34</v>
      </c>
      <c r="C194" s="2" t="s">
        <v>14</v>
      </c>
      <c r="D194" s="5">
        <v>2</v>
      </c>
      <c r="E194" s="5">
        <v>1</v>
      </c>
      <c r="F194" s="5">
        <v>21</v>
      </c>
      <c r="G194" s="5">
        <v>5</v>
      </c>
      <c r="H194" s="5">
        <v>1</v>
      </c>
      <c r="I194" s="4"/>
      <c r="J194" s="5">
        <v>4</v>
      </c>
      <c r="K194" s="5">
        <v>34</v>
      </c>
      <c r="M194"/>
    </row>
    <row r="195" spans="1:13" ht="13.5" hidden="1" thickBot="1" x14ac:dyDescent="0.25">
      <c r="A195" s="229"/>
      <c r="B195" s="229"/>
      <c r="C195" s="2" t="s">
        <v>15</v>
      </c>
      <c r="D195" s="5">
        <v>133</v>
      </c>
      <c r="E195" s="5">
        <v>34</v>
      </c>
      <c r="F195" s="5">
        <v>923</v>
      </c>
      <c r="G195" s="5">
        <v>55</v>
      </c>
      <c r="H195" s="5">
        <v>36</v>
      </c>
      <c r="I195" s="5">
        <v>15</v>
      </c>
      <c r="J195" s="5">
        <v>154</v>
      </c>
      <c r="K195" s="5">
        <v>1350</v>
      </c>
      <c r="M195"/>
    </row>
    <row r="196" spans="1:13" ht="13.5" hidden="1" thickBot="1" x14ac:dyDescent="0.25">
      <c r="A196" s="229"/>
      <c r="B196" s="229"/>
      <c r="C196" s="2" t="s">
        <v>16</v>
      </c>
      <c r="D196" s="5">
        <v>147</v>
      </c>
      <c r="E196" s="5">
        <v>25</v>
      </c>
      <c r="F196" s="5">
        <v>931</v>
      </c>
      <c r="G196" s="5">
        <v>13</v>
      </c>
      <c r="H196" s="5">
        <v>42</v>
      </c>
      <c r="I196" s="5">
        <v>23</v>
      </c>
      <c r="J196" s="5">
        <v>174</v>
      </c>
      <c r="K196" s="5">
        <v>1355</v>
      </c>
      <c r="M196"/>
    </row>
    <row r="197" spans="1:13" ht="13.5" hidden="1" thickBot="1" x14ac:dyDescent="0.25">
      <c r="A197" s="229"/>
      <c r="B197" s="229"/>
      <c r="C197" s="2" t="s">
        <v>17</v>
      </c>
      <c r="D197" s="5">
        <v>174</v>
      </c>
      <c r="E197" s="5">
        <v>30</v>
      </c>
      <c r="F197" s="5">
        <v>1128</v>
      </c>
      <c r="G197" s="5">
        <v>17</v>
      </c>
      <c r="H197" s="5">
        <v>61</v>
      </c>
      <c r="I197" s="5">
        <v>43</v>
      </c>
      <c r="J197" s="5">
        <v>236</v>
      </c>
      <c r="K197" s="5">
        <v>1689</v>
      </c>
      <c r="M197"/>
    </row>
    <row r="198" spans="1:13" ht="13.5" hidden="1" thickBot="1" x14ac:dyDescent="0.25">
      <c r="A198" s="229"/>
      <c r="B198" s="229"/>
      <c r="C198" s="2" t="s">
        <v>18</v>
      </c>
      <c r="D198" s="5">
        <v>204</v>
      </c>
      <c r="E198" s="5">
        <v>34</v>
      </c>
      <c r="F198" s="5">
        <v>1219</v>
      </c>
      <c r="G198" s="5">
        <v>18</v>
      </c>
      <c r="H198" s="5">
        <v>67</v>
      </c>
      <c r="I198" s="5">
        <v>37</v>
      </c>
      <c r="J198" s="5">
        <v>245</v>
      </c>
      <c r="K198" s="5">
        <v>1824</v>
      </c>
      <c r="M198"/>
    </row>
    <row r="199" spans="1:13" ht="13.5" hidden="1" thickBot="1" x14ac:dyDescent="0.25">
      <c r="A199" s="229"/>
      <c r="B199" s="229"/>
      <c r="C199" s="2" t="s">
        <v>19</v>
      </c>
      <c r="D199" s="5">
        <v>185</v>
      </c>
      <c r="E199" s="5">
        <v>35</v>
      </c>
      <c r="F199" s="5">
        <v>1114</v>
      </c>
      <c r="G199" s="5">
        <v>27</v>
      </c>
      <c r="H199" s="5">
        <v>81</v>
      </c>
      <c r="I199" s="5">
        <v>30</v>
      </c>
      <c r="J199" s="5">
        <v>204</v>
      </c>
      <c r="K199" s="5">
        <v>1676</v>
      </c>
      <c r="M199"/>
    </row>
    <row r="200" spans="1:13" ht="13.5" hidden="1" thickBot="1" x14ac:dyDescent="0.25">
      <c r="A200" s="229"/>
      <c r="B200" s="229"/>
      <c r="C200" s="2" t="s">
        <v>20</v>
      </c>
      <c r="D200" s="5">
        <v>238</v>
      </c>
      <c r="E200" s="5">
        <v>43</v>
      </c>
      <c r="F200" s="5">
        <v>1181</v>
      </c>
      <c r="G200" s="5">
        <v>18</v>
      </c>
      <c r="H200" s="5">
        <v>89</v>
      </c>
      <c r="I200" s="5">
        <v>46</v>
      </c>
      <c r="J200" s="5">
        <v>220</v>
      </c>
      <c r="K200" s="5">
        <v>1835</v>
      </c>
      <c r="M200"/>
    </row>
    <row r="201" spans="1:13" ht="13.5" hidden="1" thickBot="1" x14ac:dyDescent="0.25">
      <c r="A201" s="229"/>
      <c r="B201" s="229"/>
      <c r="C201" s="2" t="s">
        <v>21</v>
      </c>
      <c r="D201" s="5">
        <v>354</v>
      </c>
      <c r="E201" s="5">
        <v>111</v>
      </c>
      <c r="F201" s="5">
        <v>1657</v>
      </c>
      <c r="G201" s="5">
        <v>18</v>
      </c>
      <c r="H201" s="5">
        <v>167</v>
      </c>
      <c r="I201" s="5">
        <v>106</v>
      </c>
      <c r="J201" s="5">
        <v>371</v>
      </c>
      <c r="K201" s="5">
        <v>2784</v>
      </c>
      <c r="M201"/>
    </row>
    <row r="202" spans="1:13" ht="13.5" hidden="1" thickBot="1" x14ac:dyDescent="0.25">
      <c r="A202" s="229"/>
      <c r="B202" s="229"/>
      <c r="C202" s="2" t="s">
        <v>22</v>
      </c>
      <c r="D202" s="5">
        <v>871</v>
      </c>
      <c r="E202" s="5">
        <v>283</v>
      </c>
      <c r="F202" s="5">
        <v>3257</v>
      </c>
      <c r="G202" s="5">
        <v>27</v>
      </c>
      <c r="H202" s="5">
        <v>437</v>
      </c>
      <c r="I202" s="5">
        <v>211</v>
      </c>
      <c r="J202" s="5">
        <v>783</v>
      </c>
      <c r="K202" s="5">
        <v>5869</v>
      </c>
      <c r="M202"/>
    </row>
    <row r="203" spans="1:13" ht="13.5" hidden="1" thickBot="1" x14ac:dyDescent="0.25">
      <c r="A203" s="229"/>
      <c r="B203" s="229"/>
      <c r="C203" s="2" t="s">
        <v>23</v>
      </c>
      <c r="D203" s="5">
        <v>1420</v>
      </c>
      <c r="E203" s="5">
        <v>388</v>
      </c>
      <c r="F203" s="5">
        <v>3581</v>
      </c>
      <c r="G203" s="5">
        <v>57</v>
      </c>
      <c r="H203" s="5">
        <v>553</v>
      </c>
      <c r="I203" s="5">
        <v>406</v>
      </c>
      <c r="J203" s="5">
        <v>1019</v>
      </c>
      <c r="K203" s="5">
        <v>7424</v>
      </c>
      <c r="M203"/>
    </row>
    <row r="204" spans="1:13" ht="13.5" hidden="1" thickBot="1" x14ac:dyDescent="0.25">
      <c r="A204" s="229"/>
      <c r="B204" s="229"/>
      <c r="C204" s="2" t="s">
        <v>24</v>
      </c>
      <c r="D204" s="5">
        <v>1581</v>
      </c>
      <c r="E204" s="5">
        <v>481</v>
      </c>
      <c r="F204" s="5">
        <v>2662</v>
      </c>
      <c r="G204" s="5">
        <v>68</v>
      </c>
      <c r="H204" s="5">
        <v>602</v>
      </c>
      <c r="I204" s="5">
        <v>424</v>
      </c>
      <c r="J204" s="5">
        <v>996</v>
      </c>
      <c r="K204" s="5">
        <v>6814</v>
      </c>
      <c r="M204"/>
    </row>
    <row r="205" spans="1:13" ht="13.5" hidden="1" thickBot="1" x14ac:dyDescent="0.25">
      <c r="A205" s="229"/>
      <c r="B205" s="229"/>
      <c r="C205" s="2" t="s">
        <v>25</v>
      </c>
      <c r="D205" s="5">
        <v>1266</v>
      </c>
      <c r="E205" s="5">
        <v>394</v>
      </c>
      <c r="F205" s="5">
        <v>2266</v>
      </c>
      <c r="G205" s="5">
        <v>32</v>
      </c>
      <c r="H205" s="5">
        <v>569</v>
      </c>
      <c r="I205" s="5">
        <v>393</v>
      </c>
      <c r="J205" s="5">
        <v>750</v>
      </c>
      <c r="K205" s="5">
        <v>5670</v>
      </c>
      <c r="M205"/>
    </row>
    <row r="206" spans="1:13" ht="13.5" hidden="1" thickBot="1" x14ac:dyDescent="0.25">
      <c r="A206" s="229"/>
      <c r="B206" s="229"/>
      <c r="C206" s="2" t="s">
        <v>26</v>
      </c>
      <c r="D206" s="5">
        <v>765</v>
      </c>
      <c r="E206" s="5">
        <v>242</v>
      </c>
      <c r="F206" s="5">
        <v>1575</v>
      </c>
      <c r="G206" s="5">
        <v>15</v>
      </c>
      <c r="H206" s="5">
        <v>342</v>
      </c>
      <c r="I206" s="5">
        <v>271</v>
      </c>
      <c r="J206" s="5">
        <v>459</v>
      </c>
      <c r="K206" s="5">
        <v>3669</v>
      </c>
      <c r="M206"/>
    </row>
    <row r="207" spans="1:13" ht="13.5" hidden="1" thickBot="1" x14ac:dyDescent="0.25">
      <c r="A207" s="229"/>
      <c r="B207" s="229"/>
      <c r="C207" s="2" t="s">
        <v>27</v>
      </c>
      <c r="D207" s="5">
        <v>371</v>
      </c>
      <c r="E207" s="5">
        <v>104</v>
      </c>
      <c r="F207" s="5">
        <v>703</v>
      </c>
      <c r="G207" s="5">
        <v>5</v>
      </c>
      <c r="H207" s="5">
        <v>162</v>
      </c>
      <c r="I207" s="5">
        <v>159</v>
      </c>
      <c r="J207" s="5">
        <v>265</v>
      </c>
      <c r="K207" s="5">
        <v>1769</v>
      </c>
      <c r="M207"/>
    </row>
    <row r="208" spans="1:13" ht="13.5" hidden="1" thickBot="1" x14ac:dyDescent="0.25">
      <c r="A208" s="229"/>
      <c r="B208" s="229"/>
      <c r="C208" s="2" t="s">
        <v>28</v>
      </c>
      <c r="D208" s="5">
        <v>149</v>
      </c>
      <c r="E208" s="5">
        <v>37</v>
      </c>
      <c r="F208" s="5">
        <v>214</v>
      </c>
      <c r="G208" s="5">
        <v>6</v>
      </c>
      <c r="H208" s="5">
        <v>79</v>
      </c>
      <c r="I208" s="5">
        <v>63</v>
      </c>
      <c r="J208" s="5">
        <v>102</v>
      </c>
      <c r="K208" s="5">
        <v>650</v>
      </c>
      <c r="M208"/>
    </row>
    <row r="209" spans="1:13" ht="13.5" hidden="1" thickBot="1" x14ac:dyDescent="0.25">
      <c r="A209" s="229"/>
      <c r="B209" s="229"/>
      <c r="C209" s="2" t="s">
        <v>29</v>
      </c>
      <c r="D209" s="5">
        <v>32</v>
      </c>
      <c r="E209" s="4"/>
      <c r="F209" s="5">
        <v>48</v>
      </c>
      <c r="G209" s="4"/>
      <c r="H209" s="5">
        <v>48</v>
      </c>
      <c r="I209" s="5">
        <v>1</v>
      </c>
      <c r="J209" s="5">
        <v>28</v>
      </c>
      <c r="K209" s="5">
        <v>157</v>
      </c>
      <c r="M209"/>
    </row>
    <row r="210" spans="1:13" ht="13.5" hidden="1" thickBot="1" x14ac:dyDescent="0.25">
      <c r="A210" s="229"/>
      <c r="B210" s="230"/>
      <c r="C210" s="2" t="s">
        <v>10</v>
      </c>
      <c r="D210" s="5">
        <v>7892</v>
      </c>
      <c r="E210" s="5">
        <v>2242</v>
      </c>
      <c r="F210" s="5">
        <v>22480</v>
      </c>
      <c r="G210" s="5">
        <v>381</v>
      </c>
      <c r="H210" s="5">
        <v>3336</v>
      </c>
      <c r="I210" s="5">
        <v>2228</v>
      </c>
      <c r="J210" s="5">
        <v>6010</v>
      </c>
      <c r="K210" s="5">
        <v>44569</v>
      </c>
      <c r="M210"/>
    </row>
    <row r="211" spans="1:13" ht="13.5" hidden="1" thickBot="1" x14ac:dyDescent="0.25">
      <c r="A211" s="229"/>
      <c r="B211" s="228" t="s">
        <v>36</v>
      </c>
      <c r="C211" s="2" t="s">
        <v>14</v>
      </c>
      <c r="D211" s="5">
        <v>1</v>
      </c>
      <c r="E211" s="5">
        <v>1</v>
      </c>
      <c r="F211" s="5">
        <v>9</v>
      </c>
      <c r="G211" s="4"/>
      <c r="H211" s="4"/>
      <c r="I211" s="4"/>
      <c r="J211" s="4"/>
      <c r="K211" s="5">
        <v>11</v>
      </c>
      <c r="M211"/>
    </row>
    <row r="212" spans="1:13" ht="13.5" hidden="1" thickBot="1" x14ac:dyDescent="0.25">
      <c r="A212" s="229"/>
      <c r="B212" s="229"/>
      <c r="C212" s="2" t="s">
        <v>15</v>
      </c>
      <c r="D212" s="5">
        <v>175</v>
      </c>
      <c r="E212" s="5">
        <v>20</v>
      </c>
      <c r="F212" s="5">
        <v>1238</v>
      </c>
      <c r="G212" s="5">
        <v>45</v>
      </c>
      <c r="H212" s="5">
        <v>41</v>
      </c>
      <c r="I212" s="5">
        <v>20</v>
      </c>
      <c r="J212" s="5">
        <v>260</v>
      </c>
      <c r="K212" s="5">
        <v>1799</v>
      </c>
      <c r="M212"/>
    </row>
    <row r="213" spans="1:13" ht="13.5" hidden="1" thickBot="1" x14ac:dyDescent="0.25">
      <c r="A213" s="229"/>
      <c r="B213" s="229"/>
      <c r="C213" s="2" t="s">
        <v>16</v>
      </c>
      <c r="D213" s="5">
        <v>200</v>
      </c>
      <c r="E213" s="5">
        <v>39</v>
      </c>
      <c r="F213" s="5">
        <v>1324</v>
      </c>
      <c r="G213" s="5">
        <v>38</v>
      </c>
      <c r="H213" s="5">
        <v>58</v>
      </c>
      <c r="I213" s="5">
        <v>24</v>
      </c>
      <c r="J213" s="5">
        <v>245</v>
      </c>
      <c r="K213" s="5">
        <v>1928</v>
      </c>
      <c r="M213"/>
    </row>
    <row r="214" spans="1:13" ht="13.5" hidden="1" thickBot="1" x14ac:dyDescent="0.25">
      <c r="A214" s="229"/>
      <c r="B214" s="229"/>
      <c r="C214" s="2" t="s">
        <v>17</v>
      </c>
      <c r="D214" s="5">
        <v>237</v>
      </c>
      <c r="E214" s="5">
        <v>35</v>
      </c>
      <c r="F214" s="5">
        <v>1535</v>
      </c>
      <c r="G214" s="5">
        <v>10</v>
      </c>
      <c r="H214" s="5">
        <v>59</v>
      </c>
      <c r="I214" s="5">
        <v>32</v>
      </c>
      <c r="J214" s="5">
        <v>270</v>
      </c>
      <c r="K214" s="5">
        <v>2178</v>
      </c>
      <c r="M214"/>
    </row>
    <row r="215" spans="1:13" ht="13.5" hidden="1" thickBot="1" x14ac:dyDescent="0.25">
      <c r="A215" s="229"/>
      <c r="B215" s="229"/>
      <c r="C215" s="2" t="s">
        <v>18</v>
      </c>
      <c r="D215" s="5">
        <v>279</v>
      </c>
      <c r="E215" s="5">
        <v>63</v>
      </c>
      <c r="F215" s="5">
        <v>1514</v>
      </c>
      <c r="G215" s="5">
        <v>36</v>
      </c>
      <c r="H215" s="5">
        <v>87</v>
      </c>
      <c r="I215" s="5">
        <v>63</v>
      </c>
      <c r="J215" s="5">
        <v>298</v>
      </c>
      <c r="K215" s="5">
        <v>2340</v>
      </c>
      <c r="M215"/>
    </row>
    <row r="216" spans="1:13" ht="13.5" hidden="1" thickBot="1" x14ac:dyDescent="0.25">
      <c r="A216" s="229"/>
      <c r="B216" s="229"/>
      <c r="C216" s="2" t="s">
        <v>19</v>
      </c>
      <c r="D216" s="5">
        <v>295</v>
      </c>
      <c r="E216" s="5">
        <v>86</v>
      </c>
      <c r="F216" s="5">
        <v>1464</v>
      </c>
      <c r="G216" s="5">
        <v>22</v>
      </c>
      <c r="H216" s="5">
        <v>73</v>
      </c>
      <c r="I216" s="5">
        <v>55</v>
      </c>
      <c r="J216" s="5">
        <v>303</v>
      </c>
      <c r="K216" s="5">
        <v>2298</v>
      </c>
      <c r="M216"/>
    </row>
    <row r="217" spans="1:13" ht="13.5" hidden="1" thickBot="1" x14ac:dyDescent="0.25">
      <c r="A217" s="229"/>
      <c r="B217" s="229"/>
      <c r="C217" s="2" t="s">
        <v>20</v>
      </c>
      <c r="D217" s="5">
        <v>326</v>
      </c>
      <c r="E217" s="5">
        <v>70</v>
      </c>
      <c r="F217" s="5">
        <v>1364</v>
      </c>
      <c r="G217" s="5">
        <v>17</v>
      </c>
      <c r="H217" s="5">
        <v>109</v>
      </c>
      <c r="I217" s="5">
        <v>74</v>
      </c>
      <c r="J217" s="5">
        <v>328</v>
      </c>
      <c r="K217" s="5">
        <v>2288</v>
      </c>
      <c r="M217"/>
    </row>
    <row r="218" spans="1:13" ht="13.5" hidden="1" thickBot="1" x14ac:dyDescent="0.25">
      <c r="A218" s="229"/>
      <c r="B218" s="229"/>
      <c r="C218" s="2" t="s">
        <v>21</v>
      </c>
      <c r="D218" s="5">
        <v>519</v>
      </c>
      <c r="E218" s="5">
        <v>127</v>
      </c>
      <c r="F218" s="5">
        <v>1816</v>
      </c>
      <c r="G218" s="5">
        <v>22</v>
      </c>
      <c r="H218" s="5">
        <v>200</v>
      </c>
      <c r="I218" s="5">
        <v>116</v>
      </c>
      <c r="J218" s="5">
        <v>450</v>
      </c>
      <c r="K218" s="5">
        <v>3250</v>
      </c>
      <c r="M218"/>
    </row>
    <row r="219" spans="1:13" ht="13.5" hidden="1" thickBot="1" x14ac:dyDescent="0.25">
      <c r="A219" s="229"/>
      <c r="B219" s="229"/>
      <c r="C219" s="2" t="s">
        <v>22</v>
      </c>
      <c r="D219" s="5">
        <v>1045</v>
      </c>
      <c r="E219" s="5">
        <v>308</v>
      </c>
      <c r="F219" s="5">
        <v>3112</v>
      </c>
      <c r="G219" s="5">
        <v>28</v>
      </c>
      <c r="H219" s="5">
        <v>411</v>
      </c>
      <c r="I219" s="5">
        <v>229</v>
      </c>
      <c r="J219" s="5">
        <v>846</v>
      </c>
      <c r="K219" s="5">
        <v>5979</v>
      </c>
      <c r="M219"/>
    </row>
    <row r="220" spans="1:13" ht="13.5" hidden="1" thickBot="1" x14ac:dyDescent="0.25">
      <c r="A220" s="229"/>
      <c r="B220" s="229"/>
      <c r="C220" s="2" t="s">
        <v>23</v>
      </c>
      <c r="D220" s="5">
        <v>1764</v>
      </c>
      <c r="E220" s="5">
        <v>542</v>
      </c>
      <c r="F220" s="5">
        <v>3267</v>
      </c>
      <c r="G220" s="5">
        <v>64</v>
      </c>
      <c r="H220" s="5">
        <v>813</v>
      </c>
      <c r="I220" s="5">
        <v>418</v>
      </c>
      <c r="J220" s="5">
        <v>1096</v>
      </c>
      <c r="K220" s="5">
        <v>7964</v>
      </c>
      <c r="M220"/>
    </row>
    <row r="221" spans="1:13" ht="13.5" hidden="1" thickBot="1" x14ac:dyDescent="0.25">
      <c r="A221" s="229"/>
      <c r="B221" s="229"/>
      <c r="C221" s="2" t="s">
        <v>24</v>
      </c>
      <c r="D221" s="5">
        <v>2347</v>
      </c>
      <c r="E221" s="5">
        <v>722</v>
      </c>
      <c r="F221" s="5">
        <v>2970</v>
      </c>
      <c r="G221" s="5">
        <v>54</v>
      </c>
      <c r="H221" s="5">
        <v>1244</v>
      </c>
      <c r="I221" s="5">
        <v>656</v>
      </c>
      <c r="J221" s="5">
        <v>1238</v>
      </c>
      <c r="K221" s="5">
        <v>9231</v>
      </c>
      <c r="M221"/>
    </row>
    <row r="222" spans="1:13" ht="13.5" hidden="1" thickBot="1" x14ac:dyDescent="0.25">
      <c r="A222" s="229"/>
      <c r="B222" s="229"/>
      <c r="C222" s="2" t="s">
        <v>25</v>
      </c>
      <c r="D222" s="5">
        <v>1758</v>
      </c>
      <c r="E222" s="5">
        <v>646</v>
      </c>
      <c r="F222" s="5">
        <v>2430</v>
      </c>
      <c r="G222" s="5">
        <v>28</v>
      </c>
      <c r="H222" s="5">
        <v>860</v>
      </c>
      <c r="I222" s="5">
        <v>545</v>
      </c>
      <c r="J222" s="5">
        <v>868</v>
      </c>
      <c r="K222" s="5">
        <v>7135</v>
      </c>
      <c r="M222"/>
    </row>
    <row r="223" spans="1:13" ht="13.5" hidden="1" thickBot="1" x14ac:dyDescent="0.25">
      <c r="A223" s="229"/>
      <c r="B223" s="229"/>
      <c r="C223" s="2" t="s">
        <v>26</v>
      </c>
      <c r="D223" s="5">
        <v>944</v>
      </c>
      <c r="E223" s="5">
        <v>334</v>
      </c>
      <c r="F223" s="5">
        <v>1728</v>
      </c>
      <c r="G223" s="5">
        <v>10</v>
      </c>
      <c r="H223" s="5">
        <v>509</v>
      </c>
      <c r="I223" s="5">
        <v>369</v>
      </c>
      <c r="J223" s="5">
        <v>565</v>
      </c>
      <c r="K223" s="5">
        <v>4459</v>
      </c>
      <c r="M223"/>
    </row>
    <row r="224" spans="1:13" ht="13.5" hidden="1" thickBot="1" x14ac:dyDescent="0.25">
      <c r="A224" s="229"/>
      <c r="B224" s="229"/>
      <c r="C224" s="2" t="s">
        <v>27</v>
      </c>
      <c r="D224" s="5">
        <v>491</v>
      </c>
      <c r="E224" s="5">
        <v>215</v>
      </c>
      <c r="F224" s="5">
        <v>837</v>
      </c>
      <c r="G224" s="5">
        <v>6</v>
      </c>
      <c r="H224" s="5">
        <v>179</v>
      </c>
      <c r="I224" s="5">
        <v>206</v>
      </c>
      <c r="J224" s="5">
        <v>340</v>
      </c>
      <c r="K224" s="5">
        <v>2274</v>
      </c>
      <c r="M224"/>
    </row>
    <row r="225" spans="1:13" ht="13.5" hidden="1" thickBot="1" x14ac:dyDescent="0.25">
      <c r="A225" s="229"/>
      <c r="B225" s="229"/>
      <c r="C225" s="2" t="s">
        <v>28</v>
      </c>
      <c r="D225" s="5">
        <v>185</v>
      </c>
      <c r="E225" s="5">
        <v>86</v>
      </c>
      <c r="F225" s="5">
        <v>270</v>
      </c>
      <c r="G225" s="5">
        <v>2</v>
      </c>
      <c r="H225" s="5">
        <v>69</v>
      </c>
      <c r="I225" s="5">
        <v>82</v>
      </c>
      <c r="J225" s="5">
        <v>120</v>
      </c>
      <c r="K225" s="5">
        <v>814</v>
      </c>
      <c r="M225"/>
    </row>
    <row r="226" spans="1:13" ht="13.5" hidden="1" thickBot="1" x14ac:dyDescent="0.25">
      <c r="A226" s="229"/>
      <c r="B226" s="229"/>
      <c r="C226" s="2" t="s">
        <v>29</v>
      </c>
      <c r="D226" s="5">
        <v>39</v>
      </c>
      <c r="E226" s="4"/>
      <c r="F226" s="5">
        <v>39</v>
      </c>
      <c r="G226" s="5">
        <v>1</v>
      </c>
      <c r="H226" s="5">
        <v>49</v>
      </c>
      <c r="I226" s="5">
        <v>1</v>
      </c>
      <c r="J226" s="5">
        <v>16</v>
      </c>
      <c r="K226" s="5">
        <v>145</v>
      </c>
      <c r="M226"/>
    </row>
    <row r="227" spans="1:13" ht="13.5" hidden="1" thickBot="1" x14ac:dyDescent="0.25">
      <c r="A227" s="229"/>
      <c r="B227" s="230"/>
      <c r="C227" s="2" t="s">
        <v>10</v>
      </c>
      <c r="D227" s="5">
        <v>10606</v>
      </c>
      <c r="E227" s="5">
        <v>3294</v>
      </c>
      <c r="F227" s="5">
        <v>24917</v>
      </c>
      <c r="G227" s="5">
        <v>383</v>
      </c>
      <c r="H227" s="5">
        <v>4762</v>
      </c>
      <c r="I227" s="5">
        <v>2890</v>
      </c>
      <c r="J227" s="5">
        <v>7245</v>
      </c>
      <c r="K227" s="5">
        <v>54097</v>
      </c>
      <c r="M227"/>
    </row>
    <row r="228" spans="1:13" ht="13.5" hidden="1" thickBot="1" x14ac:dyDescent="0.25">
      <c r="A228" s="229"/>
      <c r="B228" s="228" t="s">
        <v>37</v>
      </c>
      <c r="C228" s="2" t="s">
        <v>14</v>
      </c>
      <c r="D228" s="5">
        <v>7</v>
      </c>
      <c r="E228" s="5">
        <v>2</v>
      </c>
      <c r="F228" s="5">
        <v>41</v>
      </c>
      <c r="G228" s="5">
        <v>3</v>
      </c>
      <c r="H228" s="5">
        <v>1</v>
      </c>
      <c r="I228" s="4"/>
      <c r="J228" s="5">
        <v>8</v>
      </c>
      <c r="K228" s="5">
        <v>62</v>
      </c>
      <c r="M228"/>
    </row>
    <row r="229" spans="1:13" ht="13.5" hidden="1" thickBot="1" x14ac:dyDescent="0.25">
      <c r="A229" s="229"/>
      <c r="B229" s="229"/>
      <c r="C229" s="2" t="s">
        <v>15</v>
      </c>
      <c r="D229" s="5">
        <v>262</v>
      </c>
      <c r="E229" s="5">
        <v>22</v>
      </c>
      <c r="F229" s="5">
        <v>1853</v>
      </c>
      <c r="G229" s="5">
        <v>72</v>
      </c>
      <c r="H229" s="5">
        <v>33</v>
      </c>
      <c r="I229" s="5">
        <v>27</v>
      </c>
      <c r="J229" s="5">
        <v>303</v>
      </c>
      <c r="K229" s="5">
        <v>2572</v>
      </c>
      <c r="M229"/>
    </row>
    <row r="230" spans="1:13" ht="13.5" hidden="1" thickBot="1" x14ac:dyDescent="0.25">
      <c r="A230" s="229"/>
      <c r="B230" s="229"/>
      <c r="C230" s="2" t="s">
        <v>16</v>
      </c>
      <c r="D230" s="5">
        <v>326</v>
      </c>
      <c r="E230" s="5">
        <v>60</v>
      </c>
      <c r="F230" s="5">
        <v>2004</v>
      </c>
      <c r="G230" s="5">
        <v>20</v>
      </c>
      <c r="H230" s="5">
        <v>78</v>
      </c>
      <c r="I230" s="5">
        <v>46</v>
      </c>
      <c r="J230" s="5">
        <v>363</v>
      </c>
      <c r="K230" s="5">
        <v>2897</v>
      </c>
      <c r="M230"/>
    </row>
    <row r="231" spans="1:13" ht="13.5" hidden="1" thickBot="1" x14ac:dyDescent="0.25">
      <c r="A231" s="229"/>
      <c r="B231" s="229"/>
      <c r="C231" s="2" t="s">
        <v>17</v>
      </c>
      <c r="D231" s="5">
        <v>423</v>
      </c>
      <c r="E231" s="5">
        <v>83</v>
      </c>
      <c r="F231" s="5">
        <v>2583</v>
      </c>
      <c r="G231" s="5">
        <v>17</v>
      </c>
      <c r="H231" s="5">
        <v>76</v>
      </c>
      <c r="I231" s="5">
        <v>75</v>
      </c>
      <c r="J231" s="5">
        <v>522</v>
      </c>
      <c r="K231" s="5">
        <v>3779</v>
      </c>
      <c r="M231"/>
    </row>
    <row r="232" spans="1:13" ht="13.5" hidden="1" thickBot="1" x14ac:dyDescent="0.25">
      <c r="A232" s="229"/>
      <c r="B232" s="229"/>
      <c r="C232" s="2" t="s">
        <v>18</v>
      </c>
      <c r="D232" s="5">
        <v>492</v>
      </c>
      <c r="E232" s="5">
        <v>95</v>
      </c>
      <c r="F232" s="5">
        <v>2807</v>
      </c>
      <c r="G232" s="5">
        <v>38</v>
      </c>
      <c r="H232" s="5">
        <v>107</v>
      </c>
      <c r="I232" s="5">
        <v>72</v>
      </c>
      <c r="J232" s="5">
        <v>647</v>
      </c>
      <c r="K232" s="5">
        <v>4258</v>
      </c>
      <c r="M232"/>
    </row>
    <row r="233" spans="1:13" ht="13.5" hidden="1" thickBot="1" x14ac:dyDescent="0.25">
      <c r="A233" s="229"/>
      <c r="B233" s="229"/>
      <c r="C233" s="2" t="s">
        <v>19</v>
      </c>
      <c r="D233" s="5">
        <v>496</v>
      </c>
      <c r="E233" s="5">
        <v>81</v>
      </c>
      <c r="F233" s="5">
        <v>2567</v>
      </c>
      <c r="G233" s="5">
        <v>35</v>
      </c>
      <c r="H233" s="5">
        <v>134</v>
      </c>
      <c r="I233" s="5">
        <v>110</v>
      </c>
      <c r="J233" s="5">
        <v>602</v>
      </c>
      <c r="K233" s="5">
        <v>4025</v>
      </c>
      <c r="M233"/>
    </row>
    <row r="234" spans="1:13" ht="13.5" hidden="1" thickBot="1" x14ac:dyDescent="0.25">
      <c r="A234" s="229"/>
      <c r="B234" s="229"/>
      <c r="C234" s="2" t="s">
        <v>20</v>
      </c>
      <c r="D234" s="5">
        <v>413</v>
      </c>
      <c r="E234" s="5">
        <v>97</v>
      </c>
      <c r="F234" s="5">
        <v>2341</v>
      </c>
      <c r="G234" s="5">
        <v>21</v>
      </c>
      <c r="H234" s="5">
        <v>109</v>
      </c>
      <c r="I234" s="5">
        <v>90</v>
      </c>
      <c r="J234" s="5">
        <v>461</v>
      </c>
      <c r="K234" s="5">
        <v>3532</v>
      </c>
      <c r="M234"/>
    </row>
    <row r="235" spans="1:13" ht="13.5" hidden="1" thickBot="1" x14ac:dyDescent="0.25">
      <c r="A235" s="229"/>
      <c r="B235" s="229"/>
      <c r="C235" s="2" t="s">
        <v>21</v>
      </c>
      <c r="D235" s="5">
        <v>528</v>
      </c>
      <c r="E235" s="5">
        <v>132</v>
      </c>
      <c r="F235" s="5">
        <v>2177</v>
      </c>
      <c r="G235" s="5">
        <v>35</v>
      </c>
      <c r="H235" s="5">
        <v>134</v>
      </c>
      <c r="I235" s="5">
        <v>119</v>
      </c>
      <c r="J235" s="5">
        <v>450</v>
      </c>
      <c r="K235" s="5">
        <v>3575</v>
      </c>
      <c r="M235"/>
    </row>
    <row r="236" spans="1:13" ht="13.5" hidden="1" thickBot="1" x14ac:dyDescent="0.25">
      <c r="A236" s="229"/>
      <c r="B236" s="229"/>
      <c r="C236" s="2" t="s">
        <v>22</v>
      </c>
      <c r="D236" s="5">
        <v>710</v>
      </c>
      <c r="E236" s="5">
        <v>135</v>
      </c>
      <c r="F236" s="5">
        <v>2621</v>
      </c>
      <c r="G236" s="5">
        <v>28</v>
      </c>
      <c r="H236" s="5">
        <v>232</v>
      </c>
      <c r="I236" s="5">
        <v>188</v>
      </c>
      <c r="J236" s="5">
        <v>580</v>
      </c>
      <c r="K236" s="5">
        <v>4494</v>
      </c>
      <c r="M236"/>
    </row>
    <row r="237" spans="1:13" ht="13.5" hidden="1" thickBot="1" x14ac:dyDescent="0.25">
      <c r="A237" s="229"/>
      <c r="B237" s="229"/>
      <c r="C237" s="2" t="s">
        <v>23</v>
      </c>
      <c r="D237" s="5">
        <v>834</v>
      </c>
      <c r="E237" s="5">
        <v>176</v>
      </c>
      <c r="F237" s="5">
        <v>2641</v>
      </c>
      <c r="G237" s="5">
        <v>43</v>
      </c>
      <c r="H237" s="5">
        <v>303</v>
      </c>
      <c r="I237" s="5">
        <v>231</v>
      </c>
      <c r="J237" s="5">
        <v>684</v>
      </c>
      <c r="K237" s="5">
        <v>4912</v>
      </c>
      <c r="M237"/>
    </row>
    <row r="238" spans="1:13" ht="13.5" hidden="1" thickBot="1" x14ac:dyDescent="0.25">
      <c r="A238" s="229"/>
      <c r="B238" s="229"/>
      <c r="C238" s="2" t="s">
        <v>24</v>
      </c>
      <c r="D238" s="5">
        <v>686</v>
      </c>
      <c r="E238" s="5">
        <v>149</v>
      </c>
      <c r="F238" s="5">
        <v>1860</v>
      </c>
      <c r="G238" s="5">
        <v>47</v>
      </c>
      <c r="H238" s="5">
        <v>251</v>
      </c>
      <c r="I238" s="5">
        <v>200</v>
      </c>
      <c r="J238" s="5">
        <v>527</v>
      </c>
      <c r="K238" s="5">
        <v>3720</v>
      </c>
      <c r="M238"/>
    </row>
    <row r="239" spans="1:13" ht="13.5" hidden="1" thickBot="1" x14ac:dyDescent="0.25">
      <c r="A239" s="229"/>
      <c r="B239" s="229"/>
      <c r="C239" s="2" t="s">
        <v>25</v>
      </c>
      <c r="D239" s="5">
        <v>467</v>
      </c>
      <c r="E239" s="5">
        <v>99</v>
      </c>
      <c r="F239" s="5">
        <v>1443</v>
      </c>
      <c r="G239" s="5">
        <v>21</v>
      </c>
      <c r="H239" s="5">
        <v>171</v>
      </c>
      <c r="I239" s="5">
        <v>133</v>
      </c>
      <c r="J239" s="5">
        <v>338</v>
      </c>
      <c r="K239" s="5">
        <v>2672</v>
      </c>
      <c r="M239"/>
    </row>
    <row r="240" spans="1:13" ht="13.5" hidden="1" thickBot="1" x14ac:dyDescent="0.25">
      <c r="A240" s="229"/>
      <c r="B240" s="229"/>
      <c r="C240" s="2" t="s">
        <v>26</v>
      </c>
      <c r="D240" s="5">
        <v>337</v>
      </c>
      <c r="E240" s="5">
        <v>91</v>
      </c>
      <c r="F240" s="5">
        <v>1329</v>
      </c>
      <c r="G240" s="5">
        <v>8</v>
      </c>
      <c r="H240" s="5">
        <v>93</v>
      </c>
      <c r="I240" s="5">
        <v>121</v>
      </c>
      <c r="J240" s="5">
        <v>309</v>
      </c>
      <c r="K240" s="5">
        <v>2288</v>
      </c>
      <c r="M240"/>
    </row>
    <row r="241" spans="1:17" ht="13.5" hidden="1" thickBot="1" x14ac:dyDescent="0.25">
      <c r="A241" s="229"/>
      <c r="B241" s="229"/>
      <c r="C241" s="2" t="s">
        <v>27</v>
      </c>
      <c r="D241" s="5">
        <v>237</v>
      </c>
      <c r="E241" s="5">
        <v>54</v>
      </c>
      <c r="F241" s="5">
        <v>573</v>
      </c>
      <c r="G241" s="5">
        <v>5</v>
      </c>
      <c r="H241" s="5">
        <v>60</v>
      </c>
      <c r="I241" s="5">
        <v>71</v>
      </c>
      <c r="J241" s="5">
        <v>140</v>
      </c>
      <c r="K241" s="5">
        <v>1140</v>
      </c>
      <c r="M241"/>
    </row>
    <row r="242" spans="1:17" ht="13.5" hidden="1" thickBot="1" x14ac:dyDescent="0.25">
      <c r="A242" s="229"/>
      <c r="B242" s="229"/>
      <c r="C242" s="2" t="s">
        <v>28</v>
      </c>
      <c r="D242" s="5">
        <v>66</v>
      </c>
      <c r="E242" s="5">
        <v>23</v>
      </c>
      <c r="F242" s="5">
        <v>230</v>
      </c>
      <c r="G242" s="4"/>
      <c r="H242" s="5">
        <v>41</v>
      </c>
      <c r="I242" s="5">
        <v>31</v>
      </c>
      <c r="J242" s="5">
        <v>67</v>
      </c>
      <c r="K242" s="5">
        <v>458</v>
      </c>
      <c r="M242"/>
    </row>
    <row r="243" spans="1:17" ht="13.5" hidden="1" thickBot="1" x14ac:dyDescent="0.25">
      <c r="A243" s="229"/>
      <c r="B243" s="229"/>
      <c r="C243" s="2" t="s">
        <v>29</v>
      </c>
      <c r="D243" s="5">
        <v>19</v>
      </c>
      <c r="E243" s="4"/>
      <c r="F243" s="5">
        <v>21</v>
      </c>
      <c r="G243" s="4"/>
      <c r="H243" s="5">
        <v>33</v>
      </c>
      <c r="I243" s="4"/>
      <c r="J243" s="5">
        <v>10</v>
      </c>
      <c r="K243" s="5">
        <v>83</v>
      </c>
      <c r="M243"/>
    </row>
    <row r="244" spans="1:17" ht="13.5" hidden="1" thickBot="1" x14ac:dyDescent="0.25">
      <c r="A244" s="229"/>
      <c r="B244" s="230"/>
      <c r="C244" s="2" t="s">
        <v>10</v>
      </c>
      <c r="D244" s="5">
        <v>6303</v>
      </c>
      <c r="E244" s="5">
        <v>1299</v>
      </c>
      <c r="F244" s="5">
        <v>27091</v>
      </c>
      <c r="G244" s="5">
        <v>393</v>
      </c>
      <c r="H244" s="5">
        <v>1856</v>
      </c>
      <c r="I244" s="5">
        <v>1514</v>
      </c>
      <c r="J244" s="5">
        <v>6011</v>
      </c>
      <c r="K244" s="5">
        <v>44467</v>
      </c>
      <c r="M244"/>
    </row>
    <row r="245" spans="1:17" ht="12.75" customHeight="1" x14ac:dyDescent="0.2">
      <c r="E245"/>
      <c r="H245"/>
      <c r="I245"/>
      <c r="K245"/>
      <c r="M245"/>
    </row>
    <row r="246" spans="1:17" ht="13.5" thickBot="1" x14ac:dyDescent="0.25">
      <c r="E246"/>
      <c r="H246"/>
      <c r="I246"/>
      <c r="K246"/>
      <c r="M246"/>
    </row>
    <row r="247" spans="1:17" ht="13.5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78" t="s">
        <v>84</v>
      </c>
      <c r="B248" s="265" t="s">
        <v>45</v>
      </c>
      <c r="C248" s="2" t="s">
        <v>14</v>
      </c>
      <c r="D248" s="29">
        <f t="shared" ref="D248:K257" si="33">SUM(D4+D21+D38+D55+D72+D89+D106)/7</f>
        <v>6.9987995198079231E-2</v>
      </c>
      <c r="E248" s="52">
        <f t="shared" si="33"/>
        <v>1.6326530612244896E-2</v>
      </c>
      <c r="F248" s="29">
        <f t="shared" si="33"/>
        <v>0.48271308523409368</v>
      </c>
      <c r="G248" s="29">
        <f t="shared" si="33"/>
        <v>9.447779111644658E-2</v>
      </c>
      <c r="H248" s="52">
        <f t="shared" si="33"/>
        <v>8.163265306122448E-3</v>
      </c>
      <c r="I248" s="52">
        <f t="shared" si="33"/>
        <v>0</v>
      </c>
      <c r="J248" s="29">
        <f t="shared" si="33"/>
        <v>9.0156062424969985E-2</v>
      </c>
      <c r="K248" s="54">
        <f t="shared" si="33"/>
        <v>0.76182472989195671</v>
      </c>
      <c r="M248" s="30">
        <f t="shared" ref="M248:M263" si="34">SUM(E248+H248+I248)</f>
        <v>2.4489795918367342E-2</v>
      </c>
      <c r="N248" s="31">
        <f t="shared" ref="N248:N264" si="35">SUM(D248+F248+G248+J248)</f>
        <v>0.73733493397358951</v>
      </c>
      <c r="O248" s="55">
        <f t="shared" ref="O248:O264" si="36">SUM(M248/K248)</f>
        <v>3.2146233848093286E-2</v>
      </c>
      <c r="P248" s="55">
        <f t="shared" ref="P248:P264" si="37">SUM(N248/K248)</f>
        <v>0.96785376615190688</v>
      </c>
      <c r="Q248" s="2" t="s">
        <v>14</v>
      </c>
    </row>
    <row r="249" spans="1:17" ht="13.5" thickBot="1" x14ac:dyDescent="0.25">
      <c r="A249" s="279"/>
      <c r="B249" s="266"/>
      <c r="C249" s="2" t="s">
        <v>15</v>
      </c>
      <c r="D249" s="29">
        <f t="shared" si="33"/>
        <v>4.3081632653061224</v>
      </c>
      <c r="E249" s="52">
        <f t="shared" si="33"/>
        <v>0.80804321728691464</v>
      </c>
      <c r="F249" s="29">
        <f t="shared" si="33"/>
        <v>33.0234093637455</v>
      </c>
      <c r="G249" s="29">
        <f t="shared" si="33"/>
        <v>1.3442977190876348</v>
      </c>
      <c r="H249" s="52">
        <f t="shared" si="33"/>
        <v>0.94645858343337341</v>
      </c>
      <c r="I249" s="52">
        <f t="shared" si="33"/>
        <v>0.53493397358943573</v>
      </c>
      <c r="J249" s="29">
        <f t="shared" si="33"/>
        <v>5.6818727490996404</v>
      </c>
      <c r="K249" s="54">
        <f t="shared" si="33"/>
        <v>46.651380552220886</v>
      </c>
      <c r="M249" s="30">
        <f t="shared" si="34"/>
        <v>2.289435774309724</v>
      </c>
      <c r="N249" s="31">
        <f t="shared" si="35"/>
        <v>44.357743097238895</v>
      </c>
      <c r="O249" s="55">
        <f t="shared" si="36"/>
        <v>4.9075413143389451E-2</v>
      </c>
      <c r="P249" s="55">
        <f t="shared" si="37"/>
        <v>0.95083452134038082</v>
      </c>
      <c r="Q249" s="2" t="s">
        <v>15</v>
      </c>
    </row>
    <row r="250" spans="1:17" ht="13.5" thickBot="1" x14ac:dyDescent="0.25">
      <c r="A250" s="279"/>
      <c r="B250" s="266"/>
      <c r="C250" s="2" t="s">
        <v>16</v>
      </c>
      <c r="D250" s="29">
        <f t="shared" si="33"/>
        <v>4.9393757503001208</v>
      </c>
      <c r="E250" s="52">
        <f t="shared" si="33"/>
        <v>1.0282112845138056</v>
      </c>
      <c r="F250" s="29">
        <f t="shared" si="33"/>
        <v>33.223409363745496</v>
      </c>
      <c r="G250" s="29">
        <f t="shared" si="33"/>
        <v>0.58763505402160854</v>
      </c>
      <c r="H250" s="52">
        <f t="shared" si="33"/>
        <v>1.0660264105642256</v>
      </c>
      <c r="I250" s="52">
        <f t="shared" si="33"/>
        <v>0.68283313325330119</v>
      </c>
      <c r="J250" s="29">
        <f t="shared" si="33"/>
        <v>5.7890756302521007</v>
      </c>
      <c r="K250" s="54">
        <f t="shared" si="33"/>
        <v>47.316566626650669</v>
      </c>
      <c r="M250" s="30">
        <f t="shared" si="34"/>
        <v>2.7770708283313326</v>
      </c>
      <c r="N250" s="31">
        <f t="shared" si="35"/>
        <v>44.539495798319329</v>
      </c>
      <c r="O250" s="55">
        <f t="shared" si="36"/>
        <v>5.8691300453891558E-2</v>
      </c>
      <c r="P250" s="55">
        <f t="shared" si="37"/>
        <v>0.9413086995461083</v>
      </c>
      <c r="Q250" s="2" t="s">
        <v>16</v>
      </c>
    </row>
    <row r="251" spans="1:17" ht="13.5" thickBot="1" x14ac:dyDescent="0.25">
      <c r="A251" s="279"/>
      <c r="B251" s="266"/>
      <c r="C251" s="2" t="s">
        <v>17</v>
      </c>
      <c r="D251" s="29">
        <f t="shared" si="33"/>
        <v>5.9433373349339735</v>
      </c>
      <c r="E251" s="52">
        <f t="shared" si="33"/>
        <v>1.2280912364945977</v>
      </c>
      <c r="F251" s="29">
        <f t="shared" si="33"/>
        <v>39.15126050420168</v>
      </c>
      <c r="G251" s="29">
        <f t="shared" si="33"/>
        <v>0.56914765906362541</v>
      </c>
      <c r="H251" s="52">
        <f t="shared" si="33"/>
        <v>1.3930372148859542</v>
      </c>
      <c r="I251" s="52">
        <f t="shared" si="33"/>
        <v>1.055342136854742</v>
      </c>
      <c r="J251" s="29">
        <f t="shared" si="33"/>
        <v>7.7044417767106852</v>
      </c>
      <c r="K251" s="54">
        <f t="shared" si="33"/>
        <v>57.044657863145268</v>
      </c>
      <c r="M251" s="30">
        <f t="shared" si="34"/>
        <v>3.6764705882352944</v>
      </c>
      <c r="N251" s="31">
        <f t="shared" si="35"/>
        <v>53.368187274909964</v>
      </c>
      <c r="O251" s="55">
        <f t="shared" si="36"/>
        <v>6.4448990071172718E-2</v>
      </c>
      <c r="P251" s="55">
        <f t="shared" si="37"/>
        <v>0.93555100992882712</v>
      </c>
      <c r="Q251" s="2" t="s">
        <v>17</v>
      </c>
    </row>
    <row r="252" spans="1:17" ht="13.5" thickBot="1" x14ac:dyDescent="0.25">
      <c r="A252" s="279"/>
      <c r="B252" s="266"/>
      <c r="C252" s="2" t="s">
        <v>18</v>
      </c>
      <c r="D252" s="29">
        <f t="shared" si="33"/>
        <v>6.6108043217286916</v>
      </c>
      <c r="E252" s="52">
        <f t="shared" si="33"/>
        <v>1.5657863145258106</v>
      </c>
      <c r="F252" s="29">
        <f t="shared" si="33"/>
        <v>39.76170468187275</v>
      </c>
      <c r="G252" s="29">
        <f t="shared" si="33"/>
        <v>0.59939975990396144</v>
      </c>
      <c r="H252" s="52">
        <f t="shared" si="33"/>
        <v>1.7417767106842739</v>
      </c>
      <c r="I252" s="52">
        <f t="shared" si="33"/>
        <v>1.1780312124849941</v>
      </c>
      <c r="J252" s="29">
        <f t="shared" si="33"/>
        <v>8.052941176470588</v>
      </c>
      <c r="K252" s="54">
        <f t="shared" si="33"/>
        <v>59.510444177671062</v>
      </c>
      <c r="M252" s="30">
        <f t="shared" si="34"/>
        <v>4.4855942376950786</v>
      </c>
      <c r="N252" s="31">
        <f t="shared" si="35"/>
        <v>55.024849939975994</v>
      </c>
      <c r="O252" s="55">
        <f t="shared" si="36"/>
        <v>7.5374907710369948E-2</v>
      </c>
      <c r="P252" s="55">
        <f t="shared" si="37"/>
        <v>0.92462509228963019</v>
      </c>
      <c r="Q252" s="2" t="s">
        <v>18</v>
      </c>
    </row>
    <row r="253" spans="1:17" ht="13.5" thickBot="1" x14ac:dyDescent="0.25">
      <c r="A253" s="279"/>
      <c r="B253" s="266"/>
      <c r="C253" s="2" t="s">
        <v>19</v>
      </c>
      <c r="D253" s="29">
        <f t="shared" si="33"/>
        <v>6.3713085234093629</v>
      </c>
      <c r="E253" s="52">
        <f t="shared" si="33"/>
        <v>1.4654261704681875</v>
      </c>
      <c r="F253" s="29">
        <f t="shared" si="33"/>
        <v>36.990276110444178</v>
      </c>
      <c r="G253" s="29">
        <f t="shared" si="33"/>
        <v>0.61668667466986793</v>
      </c>
      <c r="H253" s="52">
        <f t="shared" si="33"/>
        <v>1.7559423769507805</v>
      </c>
      <c r="I253" s="52">
        <f t="shared" si="33"/>
        <v>1.2513805522208883</v>
      </c>
      <c r="J253" s="29">
        <f t="shared" si="33"/>
        <v>7.1831932773109246</v>
      </c>
      <c r="K253" s="54">
        <f t="shared" si="33"/>
        <v>55.634213685474187</v>
      </c>
      <c r="M253" s="30">
        <f t="shared" si="34"/>
        <v>4.4727490996398558</v>
      </c>
      <c r="N253" s="31">
        <f t="shared" si="35"/>
        <v>51.161464585834331</v>
      </c>
      <c r="O253" s="55">
        <f t="shared" si="36"/>
        <v>8.0395655898479398E-2</v>
      </c>
      <c r="P253" s="55">
        <f t="shared" si="37"/>
        <v>0.91960434410152059</v>
      </c>
      <c r="Q253" s="2" t="s">
        <v>19</v>
      </c>
    </row>
    <row r="254" spans="1:17" ht="13.5" thickBot="1" x14ac:dyDescent="0.25">
      <c r="A254" s="279"/>
      <c r="B254" s="266"/>
      <c r="C254" s="2" t="s">
        <v>20</v>
      </c>
      <c r="D254" s="29">
        <f t="shared" si="33"/>
        <v>6.604681872749099</v>
      </c>
      <c r="E254" s="52">
        <f t="shared" si="33"/>
        <v>1.532893157262905</v>
      </c>
      <c r="F254" s="29">
        <f t="shared" si="33"/>
        <v>36.557863145258104</v>
      </c>
      <c r="G254" s="29">
        <f t="shared" si="33"/>
        <v>0.51404561824729889</v>
      </c>
      <c r="H254" s="52">
        <f t="shared" si="33"/>
        <v>2.0585834333733493</v>
      </c>
      <c r="I254" s="52">
        <f t="shared" si="33"/>
        <v>1.4169267707082833</v>
      </c>
      <c r="J254" s="29">
        <f t="shared" si="33"/>
        <v>7.021608643457383</v>
      </c>
      <c r="K254" s="54">
        <f t="shared" si="33"/>
        <v>55.706602641056421</v>
      </c>
      <c r="M254" s="30">
        <f t="shared" si="34"/>
        <v>5.0084033613445378</v>
      </c>
      <c r="N254" s="31">
        <f t="shared" si="35"/>
        <v>50.698199279711886</v>
      </c>
      <c r="O254" s="55">
        <f t="shared" si="36"/>
        <v>8.9906817574498532E-2</v>
      </c>
      <c r="P254" s="55">
        <f t="shared" si="37"/>
        <v>0.91009318242550152</v>
      </c>
      <c r="Q254" s="2" t="s">
        <v>20</v>
      </c>
    </row>
    <row r="255" spans="1:17" ht="13.5" thickBot="1" x14ac:dyDescent="0.25">
      <c r="A255" s="279"/>
      <c r="B255" s="266"/>
      <c r="C255" s="2" t="s">
        <v>21</v>
      </c>
      <c r="D255" s="29">
        <f t="shared" si="33"/>
        <v>9.876950780312125</v>
      </c>
      <c r="E255" s="52">
        <f t="shared" si="33"/>
        <v>2.4060024009603844</v>
      </c>
      <c r="F255" s="29">
        <f t="shared" si="33"/>
        <v>45.258943577430969</v>
      </c>
      <c r="G255" s="29">
        <f t="shared" si="33"/>
        <v>0.53373349339735887</v>
      </c>
      <c r="H255" s="52">
        <f t="shared" si="33"/>
        <v>3.579951980792317</v>
      </c>
      <c r="I255" s="52">
        <f t="shared" si="33"/>
        <v>2.335294117647059</v>
      </c>
      <c r="J255" s="29">
        <f t="shared" si="33"/>
        <v>9.5423769507803122</v>
      </c>
      <c r="K255" s="54">
        <f t="shared" si="33"/>
        <v>73.533253301320528</v>
      </c>
      <c r="M255" s="30">
        <f t="shared" si="34"/>
        <v>8.3212484993997613</v>
      </c>
      <c r="N255" s="31">
        <f t="shared" si="35"/>
        <v>65.21200480192077</v>
      </c>
      <c r="O255" s="55">
        <f t="shared" si="36"/>
        <v>0.11316306739892774</v>
      </c>
      <c r="P255" s="55">
        <f t="shared" si="37"/>
        <v>0.88683693260107233</v>
      </c>
      <c r="Q255" s="2" t="s">
        <v>21</v>
      </c>
    </row>
    <row r="256" spans="1:17" ht="13.5" thickBot="1" x14ac:dyDescent="0.25">
      <c r="A256" s="279"/>
      <c r="B256" s="266"/>
      <c r="C256" s="2" t="s">
        <v>22</v>
      </c>
      <c r="D256" s="29">
        <f t="shared" si="33"/>
        <v>19.840096038415368</v>
      </c>
      <c r="E256" s="52">
        <f t="shared" si="33"/>
        <v>4.8759903961584632</v>
      </c>
      <c r="F256" s="29">
        <f t="shared" si="33"/>
        <v>73.827130852340943</v>
      </c>
      <c r="G256" s="29">
        <f t="shared" si="33"/>
        <v>0.81968787515006003</v>
      </c>
      <c r="H256" s="52">
        <f t="shared" si="33"/>
        <v>7.1319327731092432</v>
      </c>
      <c r="I256" s="52">
        <f t="shared" si="33"/>
        <v>4.8235294117647056</v>
      </c>
      <c r="J256" s="29">
        <f t="shared" si="33"/>
        <v>17.517286914765904</v>
      </c>
      <c r="K256" s="54">
        <f t="shared" si="33"/>
        <v>128.83565426170466</v>
      </c>
      <c r="M256" s="30">
        <f t="shared" si="34"/>
        <v>16.831452581032412</v>
      </c>
      <c r="N256" s="31">
        <f t="shared" si="35"/>
        <v>112.00420168067228</v>
      </c>
      <c r="O256" s="55">
        <f t="shared" si="36"/>
        <v>0.13064281527877816</v>
      </c>
      <c r="P256" s="55">
        <f t="shared" si="37"/>
        <v>0.86935718472122203</v>
      </c>
      <c r="Q256" s="2" t="s">
        <v>22</v>
      </c>
    </row>
    <row r="257" spans="1:17" ht="13.5" thickBot="1" x14ac:dyDescent="0.25">
      <c r="A257" s="279"/>
      <c r="B257" s="266"/>
      <c r="C257" s="2" t="s">
        <v>23</v>
      </c>
      <c r="D257" s="29">
        <f t="shared" si="33"/>
        <v>27.396878751500598</v>
      </c>
      <c r="E257" s="52">
        <f t="shared" si="33"/>
        <v>6.8606242496998799</v>
      </c>
      <c r="F257" s="29">
        <f t="shared" si="33"/>
        <v>77.591356542617049</v>
      </c>
      <c r="G257" s="29">
        <f t="shared" si="33"/>
        <v>1.5839135654261705</v>
      </c>
      <c r="H257" s="52">
        <f t="shared" si="33"/>
        <v>9.9345738295318124</v>
      </c>
      <c r="I257" s="52">
        <f t="shared" si="33"/>
        <v>7.4726290516206486</v>
      </c>
      <c r="J257" s="29">
        <f t="shared" si="33"/>
        <v>21.207082833133253</v>
      </c>
      <c r="K257" s="54">
        <f t="shared" si="33"/>
        <v>152.04705882352943</v>
      </c>
      <c r="M257" s="30">
        <f t="shared" si="34"/>
        <v>24.267827130852339</v>
      </c>
      <c r="N257" s="31">
        <f t="shared" si="35"/>
        <v>127.77923169267707</v>
      </c>
      <c r="O257" s="55">
        <f t="shared" si="36"/>
        <v>0.15960734340161317</v>
      </c>
      <c r="P257" s="55">
        <f t="shared" si="37"/>
        <v>0.84039265659838669</v>
      </c>
      <c r="Q257" s="2" t="s">
        <v>23</v>
      </c>
    </row>
    <row r="258" spans="1:17" ht="13.5" thickBot="1" x14ac:dyDescent="0.25">
      <c r="A258" s="279"/>
      <c r="B258" s="266"/>
      <c r="C258" s="2" t="s">
        <v>24</v>
      </c>
      <c r="D258" s="29">
        <f t="shared" ref="D258:K264" si="38">SUM(D14+D31+D48+D65+D82+D99+D116)/7</f>
        <v>27.191596638655462</v>
      </c>
      <c r="E258" s="52">
        <f t="shared" si="38"/>
        <v>7.6602641056422565</v>
      </c>
      <c r="F258" s="29">
        <f t="shared" si="38"/>
        <v>55.98331332533013</v>
      </c>
      <c r="G258" s="29">
        <f t="shared" si="38"/>
        <v>1.3362545018007204</v>
      </c>
      <c r="H258" s="52">
        <f t="shared" si="38"/>
        <v>11.160504201680672</v>
      </c>
      <c r="I258" s="52">
        <f t="shared" si="38"/>
        <v>7.8966386554621844</v>
      </c>
      <c r="J258" s="29">
        <f t="shared" si="38"/>
        <v>18.056062424969987</v>
      </c>
      <c r="K258" s="54">
        <f t="shared" si="38"/>
        <v>129.28463385354141</v>
      </c>
      <c r="M258" s="30">
        <f t="shared" si="34"/>
        <v>26.717406962785113</v>
      </c>
      <c r="N258" s="31">
        <f t="shared" si="35"/>
        <v>102.5672268907563</v>
      </c>
      <c r="O258" s="55">
        <f t="shared" si="36"/>
        <v>0.20665570351579149</v>
      </c>
      <c r="P258" s="55">
        <f t="shared" si="37"/>
        <v>0.79334429648420857</v>
      </c>
      <c r="Q258" s="2" t="s">
        <v>24</v>
      </c>
    </row>
    <row r="259" spans="1:17" ht="13.5" thickBot="1" x14ac:dyDescent="0.25">
      <c r="A259" s="279"/>
      <c r="B259" s="266"/>
      <c r="C259" s="2" t="s">
        <v>25</v>
      </c>
      <c r="D259" s="29">
        <f t="shared" si="38"/>
        <v>20.396638655462187</v>
      </c>
      <c r="E259" s="52">
        <f t="shared" si="38"/>
        <v>6.4106842737094833</v>
      </c>
      <c r="F259" s="29">
        <f t="shared" si="38"/>
        <v>45.856782713085231</v>
      </c>
      <c r="G259" s="29">
        <f t="shared" si="38"/>
        <v>0.74021608643457371</v>
      </c>
      <c r="H259" s="52">
        <f t="shared" si="38"/>
        <v>8.2649459783913564</v>
      </c>
      <c r="I259" s="52">
        <f t="shared" si="38"/>
        <v>6.8875150060024009</v>
      </c>
      <c r="J259" s="29">
        <f t="shared" si="38"/>
        <v>13.068547418967587</v>
      </c>
      <c r="K259" s="54">
        <f t="shared" si="38"/>
        <v>101.62533013205282</v>
      </c>
      <c r="M259" s="30">
        <f t="shared" si="34"/>
        <v>21.563145258103241</v>
      </c>
      <c r="N259" s="31">
        <f t="shared" si="35"/>
        <v>80.062184873949576</v>
      </c>
      <c r="O259" s="55">
        <f t="shared" si="36"/>
        <v>0.2121827818919152</v>
      </c>
      <c r="P259" s="55">
        <f t="shared" si="37"/>
        <v>0.78781721810808469</v>
      </c>
      <c r="Q259" s="2" t="s">
        <v>25</v>
      </c>
    </row>
    <row r="260" spans="1:17" ht="13.5" thickBot="1" x14ac:dyDescent="0.25">
      <c r="A260" s="279"/>
      <c r="B260" s="266"/>
      <c r="C260" s="2" t="s">
        <v>26</v>
      </c>
      <c r="D260" s="29">
        <f t="shared" si="38"/>
        <v>12.855822328931575</v>
      </c>
      <c r="E260" s="52">
        <f t="shared" si="38"/>
        <v>4.0126050420168067</v>
      </c>
      <c r="F260" s="29">
        <f t="shared" si="38"/>
        <v>35.212124849939975</v>
      </c>
      <c r="G260" s="29">
        <f t="shared" si="38"/>
        <v>0.37863145258103242</v>
      </c>
      <c r="H260" s="52">
        <f t="shared" si="38"/>
        <v>5.1427370948379352</v>
      </c>
      <c r="I260" s="52">
        <f t="shared" si="38"/>
        <v>4.9303721488595444</v>
      </c>
      <c r="J260" s="29">
        <f t="shared" si="38"/>
        <v>9.11452581032413</v>
      </c>
      <c r="K260" s="54">
        <f t="shared" si="38"/>
        <v>71.646818727490981</v>
      </c>
      <c r="M260" s="30">
        <f t="shared" si="34"/>
        <v>14.085714285714285</v>
      </c>
      <c r="N260" s="31">
        <f t="shared" si="35"/>
        <v>57.561104441776713</v>
      </c>
      <c r="O260" s="55">
        <f t="shared" si="36"/>
        <v>0.19659929827853723</v>
      </c>
      <c r="P260" s="55">
        <f t="shared" si="37"/>
        <v>0.80340070172146305</v>
      </c>
      <c r="Q260" s="2" t="s">
        <v>26</v>
      </c>
    </row>
    <row r="261" spans="1:17" ht="13.5" thickBot="1" x14ac:dyDescent="0.25">
      <c r="A261" s="279"/>
      <c r="B261" s="266"/>
      <c r="C261" s="2" t="s">
        <v>27</v>
      </c>
      <c r="D261" s="29">
        <f t="shared" si="38"/>
        <v>7.1764705882352944</v>
      </c>
      <c r="E261" s="52">
        <f t="shared" si="38"/>
        <v>2.3669867947178878</v>
      </c>
      <c r="F261" s="29">
        <f t="shared" si="38"/>
        <v>16.947659063625448</v>
      </c>
      <c r="G261" s="29">
        <f t="shared" si="38"/>
        <v>0.10684273709483794</v>
      </c>
      <c r="H261" s="52">
        <f t="shared" si="38"/>
        <v>2.4629051620648261</v>
      </c>
      <c r="I261" s="52">
        <f t="shared" si="38"/>
        <v>2.9997599039615848</v>
      </c>
      <c r="J261" s="29">
        <f t="shared" si="38"/>
        <v>5.3655462184873945</v>
      </c>
      <c r="K261" s="54">
        <f t="shared" si="38"/>
        <v>37.426170468187273</v>
      </c>
      <c r="M261" s="30">
        <f t="shared" si="34"/>
        <v>7.8296518607442982</v>
      </c>
      <c r="N261" s="31">
        <f t="shared" si="35"/>
        <v>29.596518607442974</v>
      </c>
      <c r="O261" s="55">
        <f t="shared" si="36"/>
        <v>0.2092025917372338</v>
      </c>
      <c r="P261" s="55">
        <f t="shared" si="37"/>
        <v>0.79079740826276623</v>
      </c>
      <c r="Q261" s="2" t="s">
        <v>27</v>
      </c>
    </row>
    <row r="262" spans="1:17" ht="13.5" thickBot="1" x14ac:dyDescent="0.25">
      <c r="A262" s="279"/>
      <c r="B262" s="266"/>
      <c r="C262" s="2" t="s">
        <v>28</v>
      </c>
      <c r="D262" s="29">
        <f t="shared" si="38"/>
        <v>2.9028811524609845</v>
      </c>
      <c r="E262" s="52">
        <f t="shared" si="38"/>
        <v>1.0771908763505402</v>
      </c>
      <c r="F262" s="29">
        <f t="shared" si="38"/>
        <v>5.443697478991596</v>
      </c>
      <c r="G262" s="29">
        <f t="shared" si="38"/>
        <v>5.7743097238895556E-2</v>
      </c>
      <c r="H262" s="52">
        <f t="shared" si="38"/>
        <v>1.0765906362545019</v>
      </c>
      <c r="I262" s="52">
        <f t="shared" si="38"/>
        <v>1.3028811524609842</v>
      </c>
      <c r="J262" s="29">
        <f t="shared" si="38"/>
        <v>2.1773109243697482</v>
      </c>
      <c r="K262" s="54">
        <f t="shared" si="38"/>
        <v>14.038295318127252</v>
      </c>
      <c r="M262" s="30">
        <f t="shared" si="34"/>
        <v>3.4566626650660268</v>
      </c>
      <c r="N262" s="31">
        <f t="shared" si="35"/>
        <v>10.581632653061224</v>
      </c>
      <c r="O262" s="55">
        <f t="shared" si="36"/>
        <v>0.24623094091791448</v>
      </c>
      <c r="P262" s="55">
        <f t="shared" si="37"/>
        <v>0.75376905908208536</v>
      </c>
      <c r="Q262" s="2" t="s">
        <v>28</v>
      </c>
    </row>
    <row r="263" spans="1:17" ht="13.5" thickBot="1" x14ac:dyDescent="0.25">
      <c r="A263" s="279"/>
      <c r="B263" s="266"/>
      <c r="C263" s="2" t="s">
        <v>29</v>
      </c>
      <c r="D263" s="29">
        <f t="shared" si="38"/>
        <v>0.61104441776710683</v>
      </c>
      <c r="E263" s="52">
        <f t="shared" si="38"/>
        <v>0</v>
      </c>
      <c r="F263" s="29">
        <f t="shared" si="38"/>
        <v>0.85534213685474192</v>
      </c>
      <c r="G263" s="29">
        <f t="shared" si="38"/>
        <v>4.081632653061224E-3</v>
      </c>
      <c r="H263" s="52">
        <f t="shared" si="38"/>
        <v>0.94813925570228086</v>
      </c>
      <c r="I263" s="52">
        <f t="shared" si="38"/>
        <v>1.2244897959183673E-2</v>
      </c>
      <c r="J263" s="29">
        <f t="shared" si="38"/>
        <v>0.45618247298919573</v>
      </c>
      <c r="K263" s="54">
        <f t="shared" si="38"/>
        <v>2.8870348139255704</v>
      </c>
      <c r="M263" s="30">
        <f t="shared" si="34"/>
        <v>0.96038415366146457</v>
      </c>
      <c r="N263" s="31">
        <f t="shared" si="35"/>
        <v>1.9266506602641058</v>
      </c>
      <c r="O263" s="55">
        <f t="shared" si="36"/>
        <v>0.33265416441432072</v>
      </c>
      <c r="P263" s="55">
        <f t="shared" si="37"/>
        <v>0.66734583558567928</v>
      </c>
      <c r="Q263" s="2" t="s">
        <v>29</v>
      </c>
    </row>
    <row r="264" spans="1:17" ht="13.5" thickBot="1" x14ac:dyDescent="0.25">
      <c r="A264" s="280"/>
      <c r="B264" s="267"/>
      <c r="C264" s="2" t="s">
        <v>10</v>
      </c>
      <c r="D264" s="50">
        <f t="shared" si="38"/>
        <v>163.11272509003604</v>
      </c>
      <c r="E264" s="53">
        <f t="shared" si="38"/>
        <v>43.315126050420169</v>
      </c>
      <c r="F264" s="50">
        <f t="shared" si="38"/>
        <v>576.30552220888353</v>
      </c>
      <c r="G264" s="50">
        <f t="shared" si="38"/>
        <v>9.895198079231692</v>
      </c>
      <c r="H264" s="53">
        <f t="shared" si="38"/>
        <v>58.680552220888352</v>
      </c>
      <c r="I264" s="53">
        <f t="shared" si="38"/>
        <v>44.780312124849942</v>
      </c>
      <c r="J264" s="50">
        <f t="shared" si="38"/>
        <v>138.06578631452581</v>
      </c>
      <c r="K264" s="50">
        <f t="shared" si="38"/>
        <v>1034.1594237695078</v>
      </c>
      <c r="M264" s="17">
        <f>SUM(M248:M263)</f>
        <v>146.76770708283314</v>
      </c>
      <c r="N264" s="5">
        <f t="shared" si="35"/>
        <v>887.37923169267708</v>
      </c>
      <c r="O264" s="57">
        <f t="shared" si="36"/>
        <v>0.14191980821280467</v>
      </c>
      <c r="P264" s="57">
        <f t="shared" si="37"/>
        <v>0.85806811918628811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A123:D123"/>
    <mergeCell ref="E123:H123"/>
    <mergeCell ref="I123:K123"/>
    <mergeCell ref="A124:C125"/>
    <mergeCell ref="D124:K124"/>
    <mergeCell ref="A248:A264"/>
    <mergeCell ref="B248:B264"/>
    <mergeCell ref="A126:A244"/>
    <mergeCell ref="B143:B159"/>
    <mergeCell ref="B160:B176"/>
    <mergeCell ref="B177:B193"/>
    <mergeCell ref="B194:B210"/>
    <mergeCell ref="B211:B227"/>
    <mergeCell ref="B228:B244"/>
    <mergeCell ref="B126:B14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67" workbookViewId="0">
      <selection activeCell="N257" sqref="N257"/>
    </sheetView>
  </sheetViews>
  <sheetFormatPr defaultRowHeight="12.75" customHeight="1" x14ac:dyDescent="0.2"/>
  <cols>
    <col min="1" max="1" width="11.1406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1" t="s">
        <v>87</v>
      </c>
      <c r="B2" s="272"/>
      <c r="C2" s="273"/>
      <c r="D2" s="260" t="s">
        <v>59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74"/>
      <c r="B3" s="275"/>
      <c r="C3" s="27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9" t="s">
        <v>86</v>
      </c>
      <c r="B4" s="248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29"/>
      <c r="B5" s="249"/>
      <c r="C5" s="2" t="s">
        <v>15</v>
      </c>
      <c r="D5" s="42">
        <f t="shared" ref="D5:K20" si="1">SUM(D127)/34</f>
        <v>2.2058823529411766</v>
      </c>
      <c r="E5" s="43">
        <f t="shared" si="1"/>
        <v>0.58823529411764708</v>
      </c>
      <c r="F5" s="42">
        <f t="shared" si="1"/>
        <v>23.823529411764707</v>
      </c>
      <c r="G5" s="42">
        <f t="shared" si="1"/>
        <v>1</v>
      </c>
      <c r="H5" s="43">
        <f t="shared" si="1"/>
        <v>8.8235294117647065E-2</v>
      </c>
      <c r="I5" s="41">
        <f t="shared" si="1"/>
        <v>0.29411764705882354</v>
      </c>
      <c r="J5" s="42">
        <f t="shared" si="1"/>
        <v>3.7941176470588234</v>
      </c>
      <c r="K5" s="44">
        <f t="shared" si="1"/>
        <v>31.794117647058822</v>
      </c>
      <c r="L5" s="48"/>
      <c r="M5" s="30">
        <f t="shared" si="0"/>
        <v>0.97058823529411775</v>
      </c>
      <c r="N5" s="31">
        <f t="shared" ref="N5:N68" si="2">SUM(D5+F5+G5+J5)</f>
        <v>30.823529411764707</v>
      </c>
      <c r="O5" s="55">
        <f t="shared" ref="O5:O20" si="3">SUM(M5/K5)</f>
        <v>3.0527289546716008E-2</v>
      </c>
      <c r="P5" s="55">
        <f t="shared" ref="P5:P20" si="4">SUM(N5/K5)</f>
        <v>0.96947271045328409</v>
      </c>
      <c r="Q5" s="2" t="s">
        <v>15</v>
      </c>
    </row>
    <row r="6" spans="1:17" ht="12.75" customHeight="1" thickBot="1" x14ac:dyDescent="0.25">
      <c r="A6" s="229"/>
      <c r="B6" s="249"/>
      <c r="C6" s="2" t="s">
        <v>16</v>
      </c>
      <c r="D6" s="42">
        <f t="shared" si="1"/>
        <v>2.8529411764705883</v>
      </c>
      <c r="E6" s="43">
        <f t="shared" si="1"/>
        <v>0.88235294117647056</v>
      </c>
      <c r="F6" s="42">
        <f t="shared" si="1"/>
        <v>25.264705882352942</v>
      </c>
      <c r="G6" s="42">
        <f t="shared" si="1"/>
        <v>0.29411764705882354</v>
      </c>
      <c r="H6" s="43">
        <f t="shared" si="1"/>
        <v>0.17647058823529413</v>
      </c>
      <c r="I6" s="43">
        <f t="shared" si="1"/>
        <v>0.55882352941176472</v>
      </c>
      <c r="J6" s="42">
        <f t="shared" si="1"/>
        <v>4.7058823529411766</v>
      </c>
      <c r="K6" s="44">
        <f t="shared" si="1"/>
        <v>34.735294117647058</v>
      </c>
      <c r="L6" s="48"/>
      <c r="M6" s="30">
        <f t="shared" si="0"/>
        <v>1.6176470588235294</v>
      </c>
      <c r="N6" s="31">
        <f t="shared" si="2"/>
        <v>33.117647058823529</v>
      </c>
      <c r="O6" s="55">
        <f t="shared" si="3"/>
        <v>4.6570702794242171E-2</v>
      </c>
      <c r="P6" s="55">
        <f t="shared" si="4"/>
        <v>0.95342929720575786</v>
      </c>
      <c r="Q6" s="2" t="s">
        <v>16</v>
      </c>
    </row>
    <row r="7" spans="1:17" ht="12.75" customHeight="1" thickBot="1" x14ac:dyDescent="0.25">
      <c r="A7" s="229"/>
      <c r="B7" s="249"/>
      <c r="C7" s="2" t="s">
        <v>17</v>
      </c>
      <c r="D7" s="42">
        <f t="shared" si="1"/>
        <v>3.8235294117647061</v>
      </c>
      <c r="E7" s="43">
        <f t="shared" si="1"/>
        <v>1.0588235294117647</v>
      </c>
      <c r="F7" s="42">
        <f t="shared" si="1"/>
        <v>26.147058823529413</v>
      </c>
      <c r="G7" s="42">
        <f t="shared" si="1"/>
        <v>0.47058823529411764</v>
      </c>
      <c r="H7" s="43">
        <f t="shared" si="1"/>
        <v>0.55882352941176472</v>
      </c>
      <c r="I7" s="43">
        <f t="shared" si="1"/>
        <v>0.8529411764705882</v>
      </c>
      <c r="J7" s="42">
        <f t="shared" si="1"/>
        <v>5.7941176470588234</v>
      </c>
      <c r="K7" s="44">
        <f t="shared" si="1"/>
        <v>38.705882352941174</v>
      </c>
      <c r="L7" s="48"/>
      <c r="M7" s="30">
        <f t="shared" si="0"/>
        <v>2.4705882352941178</v>
      </c>
      <c r="N7" s="31">
        <f t="shared" si="2"/>
        <v>36.235294117647058</v>
      </c>
      <c r="O7" s="55">
        <f t="shared" si="3"/>
        <v>6.3829787234042562E-2</v>
      </c>
      <c r="P7" s="55">
        <f t="shared" si="4"/>
        <v>0.93617021276595747</v>
      </c>
      <c r="Q7" s="2" t="s">
        <v>17</v>
      </c>
    </row>
    <row r="8" spans="1:17" ht="12.75" customHeight="1" thickBot="1" x14ac:dyDescent="0.25">
      <c r="A8" s="229"/>
      <c r="B8" s="249"/>
      <c r="C8" s="2" t="s">
        <v>18</v>
      </c>
      <c r="D8" s="42">
        <f t="shared" si="1"/>
        <v>4.617647058823529</v>
      </c>
      <c r="E8" s="43">
        <f t="shared" si="1"/>
        <v>1.1470588235294117</v>
      </c>
      <c r="F8" s="42">
        <f t="shared" si="1"/>
        <v>20.823529411764707</v>
      </c>
      <c r="G8" s="42">
        <f t="shared" si="1"/>
        <v>1.0294117647058822</v>
      </c>
      <c r="H8" s="43">
        <f t="shared" si="1"/>
        <v>0.26470588235294118</v>
      </c>
      <c r="I8" s="43">
        <f t="shared" si="1"/>
        <v>1.2647058823529411</v>
      </c>
      <c r="J8" s="42">
        <f t="shared" si="1"/>
        <v>5.4117647058823533</v>
      </c>
      <c r="K8" s="44">
        <f t="shared" si="1"/>
        <v>34.558823529411768</v>
      </c>
      <c r="L8" s="48"/>
      <c r="M8" s="30">
        <f t="shared" si="0"/>
        <v>2.6764705882352939</v>
      </c>
      <c r="N8" s="31">
        <f t="shared" si="2"/>
        <v>31.882352941176471</v>
      </c>
      <c r="O8" s="55">
        <f t="shared" si="3"/>
        <v>7.7446808510638288E-2</v>
      </c>
      <c r="P8" s="55">
        <f t="shared" si="4"/>
        <v>0.92255319148936166</v>
      </c>
      <c r="Q8" s="2" t="s">
        <v>18</v>
      </c>
    </row>
    <row r="9" spans="1:17" ht="12.75" customHeight="1" thickBot="1" x14ac:dyDescent="0.25">
      <c r="A9" s="229"/>
      <c r="B9" s="249"/>
      <c r="C9" s="2" t="s">
        <v>19</v>
      </c>
      <c r="D9" s="42">
        <f t="shared" si="1"/>
        <v>4.4411764705882355</v>
      </c>
      <c r="E9" s="43">
        <f t="shared" si="1"/>
        <v>0.91176470588235292</v>
      </c>
      <c r="F9" s="42">
        <f t="shared" si="1"/>
        <v>24.676470588235293</v>
      </c>
      <c r="G9" s="42">
        <f t="shared" si="1"/>
        <v>1.4705882352941178</v>
      </c>
      <c r="H9" s="43">
        <f t="shared" si="1"/>
        <v>0.55882352941176472</v>
      </c>
      <c r="I9" s="43">
        <f t="shared" si="1"/>
        <v>1.1470588235294117</v>
      </c>
      <c r="J9" s="42">
        <f t="shared" si="1"/>
        <v>5.3235294117647056</v>
      </c>
      <c r="K9" s="44">
        <f t="shared" si="1"/>
        <v>38.529411764705884</v>
      </c>
      <c r="L9" s="48"/>
      <c r="M9" s="30">
        <f t="shared" si="0"/>
        <v>2.6176470588235294</v>
      </c>
      <c r="N9" s="31">
        <f t="shared" si="2"/>
        <v>35.911764705882348</v>
      </c>
      <c r="O9" s="55">
        <f t="shared" si="3"/>
        <v>6.793893129770992E-2</v>
      </c>
      <c r="P9" s="55">
        <f t="shared" si="4"/>
        <v>0.93206106870228989</v>
      </c>
      <c r="Q9" s="2" t="s">
        <v>19</v>
      </c>
    </row>
    <row r="10" spans="1:17" ht="12.75" customHeight="1" thickBot="1" x14ac:dyDescent="0.25">
      <c r="A10" s="229"/>
      <c r="B10" s="249"/>
      <c r="C10" s="2" t="s">
        <v>20</v>
      </c>
      <c r="D10" s="42">
        <f t="shared" si="1"/>
        <v>4.7352941176470589</v>
      </c>
      <c r="E10" s="43">
        <f t="shared" si="1"/>
        <v>1.2941176470588236</v>
      </c>
      <c r="F10" s="42">
        <f t="shared" si="1"/>
        <v>25.794117647058822</v>
      </c>
      <c r="G10" s="42">
        <f t="shared" si="1"/>
        <v>0.8529411764705882</v>
      </c>
      <c r="H10" s="43">
        <f t="shared" si="1"/>
        <v>1.1764705882352942</v>
      </c>
      <c r="I10" s="43">
        <f t="shared" si="1"/>
        <v>1.588235294117647</v>
      </c>
      <c r="J10" s="42">
        <f t="shared" si="1"/>
        <v>4.5294117647058822</v>
      </c>
      <c r="K10" s="44">
        <f t="shared" si="1"/>
        <v>39.970588235294116</v>
      </c>
      <c r="L10" s="48"/>
      <c r="M10" s="30">
        <f t="shared" si="0"/>
        <v>4.0588235294117645</v>
      </c>
      <c r="N10" s="31">
        <f t="shared" si="2"/>
        <v>35.911764705882348</v>
      </c>
      <c r="O10" s="55">
        <f t="shared" si="3"/>
        <v>0.10154525386313466</v>
      </c>
      <c r="P10" s="55">
        <f t="shared" si="4"/>
        <v>0.89845474613686527</v>
      </c>
      <c r="Q10" s="2" t="s">
        <v>20</v>
      </c>
    </row>
    <row r="11" spans="1:17" ht="12.75" customHeight="1" thickBot="1" x14ac:dyDescent="0.25">
      <c r="A11" s="229"/>
      <c r="B11" s="249"/>
      <c r="C11" s="2" t="s">
        <v>21</v>
      </c>
      <c r="D11" s="42">
        <f t="shared" si="1"/>
        <v>5.0588235294117645</v>
      </c>
      <c r="E11" s="43">
        <f t="shared" si="1"/>
        <v>1.8235294117647058</v>
      </c>
      <c r="F11" s="42">
        <f t="shared" si="1"/>
        <v>23.588235294117649</v>
      </c>
      <c r="G11" s="42">
        <f t="shared" si="1"/>
        <v>0.55882352941176472</v>
      </c>
      <c r="H11" s="43">
        <f t="shared" si="1"/>
        <v>1</v>
      </c>
      <c r="I11" s="43">
        <f t="shared" si="1"/>
        <v>1.2941176470588236</v>
      </c>
      <c r="J11" s="42">
        <f t="shared" si="1"/>
        <v>5.0882352941176467</v>
      </c>
      <c r="K11" s="44">
        <f t="shared" si="1"/>
        <v>38.411764705882355</v>
      </c>
      <c r="L11" s="48"/>
      <c r="M11" s="30">
        <f t="shared" si="0"/>
        <v>4.117647058823529</v>
      </c>
      <c r="N11" s="31">
        <f t="shared" si="2"/>
        <v>34.294117647058826</v>
      </c>
      <c r="O11" s="55">
        <f t="shared" si="3"/>
        <v>0.10719754977029095</v>
      </c>
      <c r="P11" s="55">
        <f t="shared" si="4"/>
        <v>0.89280245022970905</v>
      </c>
      <c r="Q11" s="2" t="s">
        <v>21</v>
      </c>
    </row>
    <row r="12" spans="1:17" ht="12.75" customHeight="1" thickBot="1" x14ac:dyDescent="0.25">
      <c r="A12" s="229"/>
      <c r="B12" s="249"/>
      <c r="C12" s="2" t="s">
        <v>22</v>
      </c>
      <c r="D12" s="42">
        <f t="shared" si="1"/>
        <v>6.4705882352941178</v>
      </c>
      <c r="E12" s="43">
        <f t="shared" si="1"/>
        <v>2.9705882352941178</v>
      </c>
      <c r="F12" s="42">
        <f t="shared" si="1"/>
        <v>29.411764705882351</v>
      </c>
      <c r="G12" s="42">
        <f t="shared" si="1"/>
        <v>0.58823529411764708</v>
      </c>
      <c r="H12" s="43">
        <f t="shared" si="1"/>
        <v>1.6176470588235294</v>
      </c>
      <c r="I12" s="43">
        <f t="shared" si="1"/>
        <v>1.411764705882353</v>
      </c>
      <c r="J12" s="42">
        <f t="shared" si="1"/>
        <v>7.7941176470588234</v>
      </c>
      <c r="K12" s="44">
        <f t="shared" si="1"/>
        <v>50.264705882352942</v>
      </c>
      <c r="L12" s="48"/>
      <c r="M12" s="30">
        <f t="shared" si="0"/>
        <v>6</v>
      </c>
      <c r="N12" s="31">
        <f t="shared" si="2"/>
        <v>44.264705882352942</v>
      </c>
      <c r="O12" s="55">
        <f t="shared" si="3"/>
        <v>0.11936805149210064</v>
      </c>
      <c r="P12" s="55">
        <f t="shared" si="4"/>
        <v>0.88063194850789939</v>
      </c>
      <c r="Q12" s="2" t="s">
        <v>22</v>
      </c>
    </row>
    <row r="13" spans="1:17" ht="12.75" customHeight="1" thickBot="1" x14ac:dyDescent="0.25">
      <c r="A13" s="229"/>
      <c r="B13" s="249"/>
      <c r="C13" s="2" t="s">
        <v>23</v>
      </c>
      <c r="D13" s="42">
        <f t="shared" si="1"/>
        <v>10.117647058823529</v>
      </c>
      <c r="E13" s="43">
        <f t="shared" si="1"/>
        <v>4.3235294117647056</v>
      </c>
      <c r="F13" s="42">
        <f t="shared" si="1"/>
        <v>25.264705882352942</v>
      </c>
      <c r="G13" s="42">
        <f t="shared" si="1"/>
        <v>0.67647058823529416</v>
      </c>
      <c r="H13" s="43">
        <f t="shared" si="1"/>
        <v>1.911764705882353</v>
      </c>
      <c r="I13" s="43">
        <f t="shared" si="1"/>
        <v>3.4705882352941178</v>
      </c>
      <c r="J13" s="42">
        <f t="shared" si="1"/>
        <v>8.264705882352942</v>
      </c>
      <c r="K13" s="44">
        <f t="shared" si="1"/>
        <v>54.029411764705884</v>
      </c>
      <c r="L13" s="48"/>
      <c r="M13" s="30">
        <f t="shared" si="0"/>
        <v>9.7058823529411775</v>
      </c>
      <c r="N13" s="31">
        <f t="shared" si="2"/>
        <v>44.32352941176471</v>
      </c>
      <c r="O13" s="55">
        <f t="shared" si="3"/>
        <v>0.17964071856287425</v>
      </c>
      <c r="P13" s="55">
        <f t="shared" si="4"/>
        <v>0.82035928143712578</v>
      </c>
      <c r="Q13" s="2" t="s">
        <v>23</v>
      </c>
    </row>
    <row r="14" spans="1:17" ht="12.75" customHeight="1" thickBot="1" x14ac:dyDescent="0.25">
      <c r="A14" s="229"/>
      <c r="B14" s="249"/>
      <c r="C14" s="2" t="s">
        <v>24</v>
      </c>
      <c r="D14" s="42">
        <f t="shared" si="1"/>
        <v>8.9705882352941178</v>
      </c>
      <c r="E14" s="43">
        <f t="shared" si="1"/>
        <v>4.4411764705882355</v>
      </c>
      <c r="F14" s="42">
        <f t="shared" si="1"/>
        <v>15.970588235294118</v>
      </c>
      <c r="G14" s="42">
        <f t="shared" si="1"/>
        <v>0.55882352941176472</v>
      </c>
      <c r="H14" s="43">
        <f t="shared" si="1"/>
        <v>2.5294117647058822</v>
      </c>
      <c r="I14" s="43">
        <f t="shared" si="1"/>
        <v>3.1470588235294117</v>
      </c>
      <c r="J14" s="42">
        <f t="shared" si="1"/>
        <v>8.0294117647058822</v>
      </c>
      <c r="K14" s="44">
        <f t="shared" si="1"/>
        <v>43.647058823529413</v>
      </c>
      <c r="L14" s="48"/>
      <c r="M14" s="30">
        <f t="shared" si="0"/>
        <v>10.117647058823529</v>
      </c>
      <c r="N14" s="31">
        <f t="shared" si="2"/>
        <v>33.529411764705884</v>
      </c>
      <c r="O14" s="55">
        <f t="shared" si="3"/>
        <v>0.23180592991913745</v>
      </c>
      <c r="P14" s="55">
        <f t="shared" si="4"/>
        <v>0.7681940700808626</v>
      </c>
      <c r="Q14" s="2" t="s">
        <v>24</v>
      </c>
    </row>
    <row r="15" spans="1:17" ht="12.75" customHeight="1" thickBot="1" x14ac:dyDescent="0.25">
      <c r="A15" s="229"/>
      <c r="B15" s="249"/>
      <c r="C15" s="2" t="s">
        <v>25</v>
      </c>
      <c r="D15" s="42">
        <f t="shared" si="1"/>
        <v>6.0294117647058822</v>
      </c>
      <c r="E15" s="43">
        <f t="shared" si="1"/>
        <v>3.0588235294117645</v>
      </c>
      <c r="F15" s="42">
        <f t="shared" si="1"/>
        <v>13.852941176470589</v>
      </c>
      <c r="G15" s="42">
        <f t="shared" si="1"/>
        <v>0.3235294117647059</v>
      </c>
      <c r="H15" s="43">
        <f t="shared" si="1"/>
        <v>1.3823529411764706</v>
      </c>
      <c r="I15" s="43">
        <f t="shared" si="1"/>
        <v>2.4705882352941178</v>
      </c>
      <c r="J15" s="42">
        <f t="shared" si="1"/>
        <v>5.2058823529411766</v>
      </c>
      <c r="K15" s="44">
        <f t="shared" si="1"/>
        <v>32.323529411764703</v>
      </c>
      <c r="L15" s="48"/>
      <c r="M15" s="30">
        <f t="shared" si="0"/>
        <v>6.9117647058823533</v>
      </c>
      <c r="N15" s="31">
        <f t="shared" si="2"/>
        <v>25.411764705882355</v>
      </c>
      <c r="O15" s="55">
        <f t="shared" si="3"/>
        <v>0.21383075523202916</v>
      </c>
      <c r="P15" s="55">
        <f t="shared" si="4"/>
        <v>0.78616924476797101</v>
      </c>
      <c r="Q15" s="2" t="s">
        <v>25</v>
      </c>
    </row>
    <row r="16" spans="1:17" ht="12.75" customHeight="1" thickBot="1" x14ac:dyDescent="0.25">
      <c r="A16" s="229"/>
      <c r="B16" s="249"/>
      <c r="C16" s="2" t="s">
        <v>26</v>
      </c>
      <c r="D16" s="42">
        <f t="shared" si="1"/>
        <v>3.9117647058823528</v>
      </c>
      <c r="E16" s="43">
        <f t="shared" si="1"/>
        <v>1.4705882352941178</v>
      </c>
      <c r="F16" s="42">
        <f t="shared" si="1"/>
        <v>13.411764705882353</v>
      </c>
      <c r="G16" s="42">
        <f t="shared" si="1"/>
        <v>0.3235294117647059</v>
      </c>
      <c r="H16" s="43">
        <f t="shared" si="1"/>
        <v>0.44117647058823528</v>
      </c>
      <c r="I16" s="43">
        <f t="shared" si="1"/>
        <v>2.0294117647058822</v>
      </c>
      <c r="J16" s="42">
        <f t="shared" si="1"/>
        <v>3.4705882352941178</v>
      </c>
      <c r="K16" s="44">
        <f t="shared" si="1"/>
        <v>25.058823529411764</v>
      </c>
      <c r="L16" s="48"/>
      <c r="M16" s="30">
        <f t="shared" si="0"/>
        <v>3.9411764705882355</v>
      </c>
      <c r="N16" s="31">
        <f t="shared" si="2"/>
        <v>21.117647058823529</v>
      </c>
      <c r="O16" s="55">
        <f t="shared" si="3"/>
        <v>0.15727699530516434</v>
      </c>
      <c r="P16" s="55">
        <f t="shared" si="4"/>
        <v>0.84272300469483563</v>
      </c>
      <c r="Q16" s="2" t="s">
        <v>26</v>
      </c>
    </row>
    <row r="17" spans="1:17" ht="12.75" customHeight="1" thickBot="1" x14ac:dyDescent="0.25">
      <c r="A17" s="229"/>
      <c r="B17" s="249"/>
      <c r="C17" s="2" t="s">
        <v>27</v>
      </c>
      <c r="D17" s="42">
        <f t="shared" si="1"/>
        <v>2.4117647058823528</v>
      </c>
      <c r="E17" s="43">
        <f t="shared" si="1"/>
        <v>1.1176470588235294</v>
      </c>
      <c r="F17" s="42">
        <f t="shared" si="1"/>
        <v>6.1764705882352944</v>
      </c>
      <c r="G17" s="42">
        <f t="shared" si="1"/>
        <v>0.82352941176470584</v>
      </c>
      <c r="H17" s="43">
        <f t="shared" si="1"/>
        <v>0.20588235294117646</v>
      </c>
      <c r="I17" s="43">
        <f t="shared" si="1"/>
        <v>1.3235294117647058</v>
      </c>
      <c r="J17" s="42">
        <f t="shared" si="1"/>
        <v>1.9705882352941178</v>
      </c>
      <c r="K17" s="44">
        <f t="shared" si="1"/>
        <v>14.029411764705882</v>
      </c>
      <c r="L17" s="48"/>
      <c r="M17" s="30">
        <f t="shared" si="0"/>
        <v>2.6470588235294117</v>
      </c>
      <c r="N17" s="31">
        <f t="shared" si="2"/>
        <v>11.382352941176471</v>
      </c>
      <c r="O17" s="55">
        <f t="shared" si="3"/>
        <v>0.18867924528301885</v>
      </c>
      <c r="P17" s="55">
        <f t="shared" si="4"/>
        <v>0.81132075471698117</v>
      </c>
      <c r="Q17" s="2" t="s">
        <v>27</v>
      </c>
    </row>
    <row r="18" spans="1:17" ht="12.75" customHeight="1" thickBot="1" x14ac:dyDescent="0.25">
      <c r="A18" s="229"/>
      <c r="B18" s="249"/>
      <c r="C18" s="2" t="s">
        <v>28</v>
      </c>
      <c r="D18" s="42">
        <f t="shared" si="1"/>
        <v>1.1764705882352942</v>
      </c>
      <c r="E18" s="43">
        <f t="shared" si="1"/>
        <v>1</v>
      </c>
      <c r="F18" s="42">
        <f t="shared" si="1"/>
        <v>1.911764705882353</v>
      </c>
      <c r="G18" s="42">
        <f t="shared" si="1"/>
        <v>2.9411764705882353E-2</v>
      </c>
      <c r="H18" s="43">
        <f t="shared" si="1"/>
        <v>0.17647058823529413</v>
      </c>
      <c r="I18" s="43">
        <f t="shared" si="1"/>
        <v>0.70588235294117652</v>
      </c>
      <c r="J18" s="42">
        <f t="shared" si="1"/>
        <v>0.73529411764705888</v>
      </c>
      <c r="K18" s="44">
        <f t="shared" si="1"/>
        <v>5.7352941176470589</v>
      </c>
      <c r="L18" s="48"/>
      <c r="M18" s="30">
        <f t="shared" si="0"/>
        <v>1.8823529411764706</v>
      </c>
      <c r="N18" s="31">
        <f t="shared" si="2"/>
        <v>3.8529411764705883</v>
      </c>
      <c r="O18" s="55">
        <f t="shared" si="3"/>
        <v>0.3282051282051282</v>
      </c>
      <c r="P18" s="55">
        <f t="shared" si="4"/>
        <v>0.67179487179487185</v>
      </c>
      <c r="Q18" s="2" t="s">
        <v>28</v>
      </c>
    </row>
    <row r="19" spans="1:17" ht="12.75" customHeight="1" thickBot="1" x14ac:dyDescent="0.25">
      <c r="A19" s="229"/>
      <c r="B19" s="249"/>
      <c r="C19" s="2" t="s">
        <v>29</v>
      </c>
      <c r="D19" s="42">
        <f t="shared" si="1"/>
        <v>0.35294117647058826</v>
      </c>
      <c r="E19" s="41">
        <f t="shared" si="1"/>
        <v>0</v>
      </c>
      <c r="F19" s="42">
        <f t="shared" si="1"/>
        <v>0.5</v>
      </c>
      <c r="G19" s="42">
        <f t="shared" si="1"/>
        <v>0</v>
      </c>
      <c r="H19" s="43">
        <f t="shared" si="1"/>
        <v>0.47058823529411764</v>
      </c>
      <c r="I19" s="43">
        <f t="shared" si="1"/>
        <v>0</v>
      </c>
      <c r="J19" s="42">
        <f t="shared" si="1"/>
        <v>5.8823529411764705E-2</v>
      </c>
      <c r="K19" s="44">
        <f t="shared" si="1"/>
        <v>1.3823529411764706</v>
      </c>
      <c r="L19" s="48"/>
      <c r="M19" s="30">
        <f t="shared" si="0"/>
        <v>0.47058823529411764</v>
      </c>
      <c r="N19" s="31">
        <f t="shared" si="2"/>
        <v>0.91176470588235303</v>
      </c>
      <c r="O19" s="55">
        <f t="shared" si="3"/>
        <v>0.34042553191489361</v>
      </c>
      <c r="P19" s="55">
        <f t="shared" si="4"/>
        <v>0.65957446808510645</v>
      </c>
      <c r="Q19" s="2" t="s">
        <v>29</v>
      </c>
    </row>
    <row r="20" spans="1:17" ht="12.75" customHeight="1" thickBot="1" x14ac:dyDescent="0.25">
      <c r="A20" s="229"/>
      <c r="B20" s="250"/>
      <c r="C20" s="2" t="s">
        <v>10</v>
      </c>
      <c r="D20" s="45">
        <f t="shared" si="1"/>
        <v>67.17647058823529</v>
      </c>
      <c r="E20" s="46">
        <f t="shared" si="1"/>
        <v>26.088235294117649</v>
      </c>
      <c r="F20" s="45">
        <f t="shared" si="1"/>
        <v>276.61764705882354</v>
      </c>
      <c r="G20" s="45">
        <f t="shared" si="1"/>
        <v>9</v>
      </c>
      <c r="H20" s="46">
        <f t="shared" si="1"/>
        <v>12.558823529411764</v>
      </c>
      <c r="I20" s="46">
        <f t="shared" si="1"/>
        <v>21.558823529411764</v>
      </c>
      <c r="J20" s="45">
        <f t="shared" si="1"/>
        <v>70.17647058823529</v>
      </c>
      <c r="K20" s="47">
        <f t="shared" si="1"/>
        <v>483.1764705882353</v>
      </c>
      <c r="L20" s="48"/>
      <c r="M20" s="32">
        <f t="shared" si="0"/>
        <v>60.205882352941174</v>
      </c>
      <c r="N20" s="32">
        <f t="shared" si="2"/>
        <v>422.97058823529414</v>
      </c>
      <c r="O20" s="57">
        <f t="shared" si="3"/>
        <v>0.12460433406379351</v>
      </c>
      <c r="P20" s="57">
        <f t="shared" si="4"/>
        <v>0.87539566593620655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0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0</v>
      </c>
      <c r="K21" s="25">
        <f t="shared" si="5"/>
        <v>0</v>
      </c>
      <c r="L21" s="48"/>
      <c r="M21" s="30">
        <f t="shared" si="0"/>
        <v>0</v>
      </c>
      <c r="N21" s="31">
        <f t="shared" si="2"/>
        <v>0</v>
      </c>
      <c r="O21" s="59">
        <v>0</v>
      </c>
      <c r="P21" s="59">
        <v>0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37" si="6">SUM(D144)/34</f>
        <v>1.8529411764705883</v>
      </c>
      <c r="E22" s="27">
        <f t="shared" si="6"/>
        <v>0.61764705882352944</v>
      </c>
      <c r="F22" s="25">
        <f t="shared" si="6"/>
        <v>21.088235294117649</v>
      </c>
      <c r="G22" s="25">
        <f t="shared" si="6"/>
        <v>1.0588235294117647</v>
      </c>
      <c r="H22" s="27">
        <f t="shared" si="6"/>
        <v>0.11764705882352941</v>
      </c>
      <c r="I22" s="27">
        <f t="shared" si="6"/>
        <v>0.38235294117647056</v>
      </c>
      <c r="J22" s="25">
        <f t="shared" si="6"/>
        <v>2.6176470588235294</v>
      </c>
      <c r="K22" s="25">
        <f t="shared" si="6"/>
        <v>27.735294117647058</v>
      </c>
      <c r="L22" s="48"/>
      <c r="M22" s="30">
        <f t="shared" si="0"/>
        <v>1.1176470588235294</v>
      </c>
      <c r="N22" s="31">
        <f t="shared" si="2"/>
        <v>26.617647058823529</v>
      </c>
      <c r="O22" s="59">
        <f t="shared" ref="O22:O37" si="7">SUM(M22/K22)</f>
        <v>4.0296924708377521E-2</v>
      </c>
      <c r="P22" s="59">
        <f t="shared" ref="P22:P37" si="8">SUM(N22/K22)</f>
        <v>0.95970307529162246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si="6"/>
        <v>3.1764705882352939</v>
      </c>
      <c r="E23" s="27">
        <f t="shared" si="6"/>
        <v>0.88235294117647056</v>
      </c>
      <c r="F23" s="25">
        <f t="shared" si="6"/>
        <v>24</v>
      </c>
      <c r="G23" s="25">
        <f t="shared" si="6"/>
        <v>0.29411764705882354</v>
      </c>
      <c r="H23" s="27">
        <f t="shared" si="6"/>
        <v>0.3235294117647059</v>
      </c>
      <c r="I23" s="27">
        <f t="shared" si="6"/>
        <v>0.70588235294117652</v>
      </c>
      <c r="J23" s="25">
        <f t="shared" si="6"/>
        <v>5.4117647058823533</v>
      </c>
      <c r="K23" s="25">
        <f t="shared" si="6"/>
        <v>34.794117647058826</v>
      </c>
      <c r="L23" s="48"/>
      <c r="M23" s="30">
        <f t="shared" si="0"/>
        <v>1.9117647058823528</v>
      </c>
      <c r="N23" s="31">
        <f t="shared" si="2"/>
        <v>32.882352941176471</v>
      </c>
      <c r="O23" s="59">
        <f t="shared" si="7"/>
        <v>5.4945054945054937E-2</v>
      </c>
      <c r="P23" s="59">
        <f t="shared" si="8"/>
        <v>0.94505494505494503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si="6"/>
        <v>4.7941176470588234</v>
      </c>
      <c r="E24" s="27">
        <f t="shared" si="6"/>
        <v>0.61764705882352944</v>
      </c>
      <c r="F24" s="25">
        <f t="shared" si="6"/>
        <v>29.5</v>
      </c>
      <c r="G24" s="25">
        <f t="shared" si="6"/>
        <v>0.8529411764705882</v>
      </c>
      <c r="H24" s="27">
        <f t="shared" si="6"/>
        <v>0.5</v>
      </c>
      <c r="I24" s="27">
        <f t="shared" si="6"/>
        <v>1.0588235294117647</v>
      </c>
      <c r="J24" s="25">
        <f t="shared" si="6"/>
        <v>4.9411764705882355</v>
      </c>
      <c r="K24" s="25">
        <f t="shared" si="6"/>
        <v>42.264705882352942</v>
      </c>
      <c r="L24" s="48"/>
      <c r="M24" s="30">
        <f t="shared" si="0"/>
        <v>2.1764705882352944</v>
      </c>
      <c r="N24" s="31">
        <f t="shared" si="2"/>
        <v>40.088235294117652</v>
      </c>
      <c r="O24" s="59">
        <f t="shared" si="7"/>
        <v>5.1496172581767578E-2</v>
      </c>
      <c r="P24" s="59">
        <f t="shared" si="8"/>
        <v>0.94850382741823258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si="6"/>
        <v>5.7647058823529411</v>
      </c>
      <c r="E25" s="27">
        <f t="shared" si="6"/>
        <v>1.0588235294117647</v>
      </c>
      <c r="F25" s="25">
        <f t="shared" si="6"/>
        <v>30.941176470588236</v>
      </c>
      <c r="G25" s="25">
        <f t="shared" si="6"/>
        <v>1.3823529411764706</v>
      </c>
      <c r="H25" s="27">
        <f t="shared" si="6"/>
        <v>0.52941176470588236</v>
      </c>
      <c r="I25" s="27">
        <f t="shared" si="6"/>
        <v>1.9411764705882353</v>
      </c>
      <c r="J25" s="25">
        <f t="shared" si="6"/>
        <v>8.117647058823529</v>
      </c>
      <c r="K25" s="25">
        <f t="shared" si="6"/>
        <v>49.735294117647058</v>
      </c>
      <c r="L25" s="48"/>
      <c r="M25" s="30">
        <f t="shared" si="0"/>
        <v>3.5294117647058822</v>
      </c>
      <c r="N25" s="31">
        <f t="shared" si="2"/>
        <v>46.205882352941174</v>
      </c>
      <c r="O25" s="59">
        <f t="shared" si="7"/>
        <v>7.0963926670609107E-2</v>
      </c>
      <c r="P25" s="59">
        <f t="shared" si="8"/>
        <v>0.92903607332939087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si="6"/>
        <v>4.8529411764705879</v>
      </c>
      <c r="E26" s="27">
        <f t="shared" si="6"/>
        <v>2</v>
      </c>
      <c r="F26" s="25">
        <f t="shared" si="6"/>
        <v>27.558823529411764</v>
      </c>
      <c r="G26" s="25">
        <f t="shared" si="6"/>
        <v>1.9705882352941178</v>
      </c>
      <c r="H26" s="27">
        <f t="shared" si="6"/>
        <v>0.91176470588235292</v>
      </c>
      <c r="I26" s="27">
        <f t="shared" si="6"/>
        <v>1.2647058823529411</v>
      </c>
      <c r="J26" s="25">
        <f t="shared" si="6"/>
        <v>7.6470588235294121</v>
      </c>
      <c r="K26" s="25">
        <f t="shared" si="6"/>
        <v>46.205882352941174</v>
      </c>
      <c r="L26" s="48"/>
      <c r="M26" s="30">
        <f t="shared" si="0"/>
        <v>4.1764705882352935</v>
      </c>
      <c r="N26" s="31">
        <f t="shared" si="2"/>
        <v>42.029411764705884</v>
      </c>
      <c r="O26" s="59">
        <f t="shared" si="7"/>
        <v>9.0388287714831303E-2</v>
      </c>
      <c r="P26" s="59">
        <f t="shared" si="8"/>
        <v>0.90961171228516879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si="6"/>
        <v>5.5882352941176467</v>
      </c>
      <c r="E27" s="27">
        <f t="shared" si="6"/>
        <v>1.3235294117647058</v>
      </c>
      <c r="F27" s="25">
        <f t="shared" si="6"/>
        <v>28.029411764705884</v>
      </c>
      <c r="G27" s="25">
        <f t="shared" si="6"/>
        <v>0.97058823529411764</v>
      </c>
      <c r="H27" s="27">
        <f t="shared" si="6"/>
        <v>0.58823529411764708</v>
      </c>
      <c r="I27" s="27">
        <f t="shared" si="6"/>
        <v>1.6764705882352942</v>
      </c>
      <c r="J27" s="25">
        <f t="shared" si="6"/>
        <v>7.7647058823529411</v>
      </c>
      <c r="K27" s="25">
        <f t="shared" si="6"/>
        <v>45.941176470588232</v>
      </c>
      <c r="L27" s="48"/>
      <c r="M27" s="30">
        <f t="shared" si="0"/>
        <v>3.5882352941176467</v>
      </c>
      <c r="N27" s="31">
        <f t="shared" si="2"/>
        <v>42.352941176470587</v>
      </c>
      <c r="O27" s="59">
        <f t="shared" si="7"/>
        <v>7.8104993597951339E-2</v>
      </c>
      <c r="P27" s="59">
        <f t="shared" si="8"/>
        <v>0.92189500640204869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si="6"/>
        <v>5.617647058823529</v>
      </c>
      <c r="E28" s="27">
        <f t="shared" si="6"/>
        <v>1.7352941176470589</v>
      </c>
      <c r="F28" s="25">
        <f t="shared" si="6"/>
        <v>25.470588235294116</v>
      </c>
      <c r="G28" s="25">
        <f t="shared" si="6"/>
        <v>0.73529411764705888</v>
      </c>
      <c r="H28" s="27">
        <f t="shared" si="6"/>
        <v>1.0588235294117647</v>
      </c>
      <c r="I28" s="27">
        <f t="shared" si="6"/>
        <v>1.9705882352941178</v>
      </c>
      <c r="J28" s="25">
        <f t="shared" si="6"/>
        <v>7</v>
      </c>
      <c r="K28" s="25">
        <f t="shared" si="6"/>
        <v>43.588235294117645</v>
      </c>
      <c r="L28" s="48"/>
      <c r="M28" s="30">
        <f t="shared" si="0"/>
        <v>4.7647058823529411</v>
      </c>
      <c r="N28" s="31">
        <f t="shared" si="2"/>
        <v>38.823529411764703</v>
      </c>
      <c r="O28" s="59">
        <f t="shared" si="7"/>
        <v>0.10931174089068826</v>
      </c>
      <c r="P28" s="59">
        <f t="shared" si="8"/>
        <v>0.89068825910931171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si="6"/>
        <v>8.7941176470588243</v>
      </c>
      <c r="E29" s="27">
        <f t="shared" si="6"/>
        <v>2.3529411764705883</v>
      </c>
      <c r="F29" s="25">
        <f t="shared" si="6"/>
        <v>33.088235294117645</v>
      </c>
      <c r="G29" s="25">
        <f t="shared" si="6"/>
        <v>0.73529411764705888</v>
      </c>
      <c r="H29" s="27">
        <f t="shared" si="6"/>
        <v>2.1470588235294117</v>
      </c>
      <c r="I29" s="27">
        <f t="shared" si="6"/>
        <v>2.4117647058823528</v>
      </c>
      <c r="J29" s="25">
        <f t="shared" si="6"/>
        <v>11.176470588235293</v>
      </c>
      <c r="K29" s="25">
        <f t="shared" si="6"/>
        <v>60.705882352941174</v>
      </c>
      <c r="L29" s="48"/>
      <c r="M29" s="30">
        <f t="shared" si="0"/>
        <v>6.9117647058823533</v>
      </c>
      <c r="N29" s="31">
        <f t="shared" si="2"/>
        <v>53.794117647058826</v>
      </c>
      <c r="O29" s="59">
        <f t="shared" si="7"/>
        <v>0.11385658914728683</v>
      </c>
      <c r="P29" s="59">
        <f t="shared" si="8"/>
        <v>0.88614341085271331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si="6"/>
        <v>14.794117647058824</v>
      </c>
      <c r="E30" s="27">
        <f t="shared" si="6"/>
        <v>4.2647058823529411</v>
      </c>
      <c r="F30" s="25">
        <f t="shared" si="6"/>
        <v>32.264705882352942</v>
      </c>
      <c r="G30" s="25">
        <f t="shared" si="6"/>
        <v>0.67647058823529416</v>
      </c>
      <c r="H30" s="27">
        <f t="shared" si="6"/>
        <v>2.3235294117647061</v>
      </c>
      <c r="I30" s="27">
        <f t="shared" si="6"/>
        <v>4.882352941176471</v>
      </c>
      <c r="J30" s="25">
        <f t="shared" si="6"/>
        <v>11.735294117647058</v>
      </c>
      <c r="K30" s="25">
        <f t="shared" si="6"/>
        <v>70.941176470588232</v>
      </c>
      <c r="L30" s="48"/>
      <c r="M30" s="30">
        <f t="shared" si="0"/>
        <v>11.470588235294118</v>
      </c>
      <c r="N30" s="31">
        <f t="shared" si="2"/>
        <v>59.470588235294123</v>
      </c>
      <c r="O30" s="59">
        <f t="shared" si="7"/>
        <v>0.16169154228855723</v>
      </c>
      <c r="P30" s="59">
        <f t="shared" si="8"/>
        <v>0.83830845771144291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si="6"/>
        <v>9.5294117647058822</v>
      </c>
      <c r="E31" s="27">
        <f t="shared" si="6"/>
        <v>4.5882352941176467</v>
      </c>
      <c r="F31" s="25">
        <f t="shared" si="6"/>
        <v>22.470588235294116</v>
      </c>
      <c r="G31" s="25">
        <f t="shared" si="6"/>
        <v>0.76470588235294112</v>
      </c>
      <c r="H31" s="27">
        <f t="shared" si="6"/>
        <v>1.6764705882352942</v>
      </c>
      <c r="I31" s="27">
        <f t="shared" si="6"/>
        <v>3.9117647058823528</v>
      </c>
      <c r="J31" s="25">
        <f t="shared" si="6"/>
        <v>8.8235294117647065</v>
      </c>
      <c r="K31" s="25">
        <f t="shared" si="6"/>
        <v>51.764705882352942</v>
      </c>
      <c r="L31" s="48"/>
      <c r="M31" s="30">
        <f t="shared" si="0"/>
        <v>10.176470588235293</v>
      </c>
      <c r="N31" s="31">
        <f t="shared" si="2"/>
        <v>41.588235294117652</v>
      </c>
      <c r="O31" s="59">
        <f t="shared" si="7"/>
        <v>0.19659090909090907</v>
      </c>
      <c r="P31" s="59">
        <f t="shared" si="8"/>
        <v>0.80340909090909096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si="6"/>
        <v>5.9411764705882355</v>
      </c>
      <c r="E32" s="27">
        <f t="shared" si="6"/>
        <v>4.0588235294117645</v>
      </c>
      <c r="F32" s="25">
        <f t="shared" si="6"/>
        <v>14.882352941176471</v>
      </c>
      <c r="G32" s="25">
        <f t="shared" si="6"/>
        <v>0.6470588235294118</v>
      </c>
      <c r="H32" s="27">
        <f t="shared" si="6"/>
        <v>1.3235294117647058</v>
      </c>
      <c r="I32" s="27">
        <f t="shared" si="6"/>
        <v>2.7941176470588234</v>
      </c>
      <c r="J32" s="25">
        <f t="shared" si="6"/>
        <v>4.9411764705882355</v>
      </c>
      <c r="K32" s="25">
        <f t="shared" si="6"/>
        <v>34.588235294117645</v>
      </c>
      <c r="L32" s="48"/>
      <c r="M32" s="30">
        <f t="shared" si="0"/>
        <v>8.1764705882352935</v>
      </c>
      <c r="N32" s="31">
        <f t="shared" si="2"/>
        <v>26.411764705882355</v>
      </c>
      <c r="O32" s="59">
        <f t="shared" si="7"/>
        <v>0.23639455782312924</v>
      </c>
      <c r="P32" s="59">
        <f t="shared" si="8"/>
        <v>0.76360544217687087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si="6"/>
        <v>5.2352941176470589</v>
      </c>
      <c r="E33" s="27">
        <f t="shared" si="6"/>
        <v>1.8823529411764706</v>
      </c>
      <c r="F33" s="25">
        <f t="shared" si="6"/>
        <v>11.235294117647058</v>
      </c>
      <c r="G33" s="25">
        <f t="shared" si="6"/>
        <v>0.52941176470588236</v>
      </c>
      <c r="H33" s="27">
        <f t="shared" si="6"/>
        <v>0.79411764705882348</v>
      </c>
      <c r="I33" s="27">
        <f t="shared" si="6"/>
        <v>2.6470588235294117</v>
      </c>
      <c r="J33" s="25">
        <f t="shared" si="6"/>
        <v>2.8235294117647061</v>
      </c>
      <c r="K33" s="25">
        <f t="shared" si="6"/>
        <v>25.147058823529413</v>
      </c>
      <c r="L33" s="48"/>
      <c r="M33" s="30">
        <f t="shared" si="0"/>
        <v>5.3235294117647056</v>
      </c>
      <c r="N33" s="31">
        <f t="shared" si="2"/>
        <v>19.823529411764707</v>
      </c>
      <c r="O33" s="59">
        <f t="shared" si="7"/>
        <v>0.21169590643274852</v>
      </c>
      <c r="P33" s="59">
        <f t="shared" si="8"/>
        <v>0.7883040935672514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si="6"/>
        <v>2.1764705882352939</v>
      </c>
      <c r="E34" s="27">
        <f t="shared" si="6"/>
        <v>1.1176470588235294</v>
      </c>
      <c r="F34" s="25">
        <f t="shared" si="6"/>
        <v>6.2352941176470589</v>
      </c>
      <c r="G34" s="25">
        <f t="shared" si="6"/>
        <v>0.58823529411764708</v>
      </c>
      <c r="H34" s="27">
        <f t="shared" si="6"/>
        <v>0.29411764705882354</v>
      </c>
      <c r="I34" s="27">
        <f t="shared" si="6"/>
        <v>1.1470588235294117</v>
      </c>
      <c r="J34" s="25">
        <f t="shared" si="6"/>
        <v>1.588235294117647</v>
      </c>
      <c r="K34" s="25">
        <f t="shared" si="6"/>
        <v>13.147058823529411</v>
      </c>
      <c r="L34" s="48"/>
      <c r="M34" s="30">
        <f t="shared" si="0"/>
        <v>2.5588235294117645</v>
      </c>
      <c r="N34" s="31">
        <f t="shared" si="2"/>
        <v>10.588235294117647</v>
      </c>
      <c r="O34" s="59">
        <f t="shared" si="7"/>
        <v>0.19463087248322147</v>
      </c>
      <c r="P34" s="59">
        <f t="shared" si="8"/>
        <v>0.80536912751677858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si="6"/>
        <v>1.3235294117647058</v>
      </c>
      <c r="E35" s="27">
        <f t="shared" si="6"/>
        <v>0.67647058823529416</v>
      </c>
      <c r="F35" s="25">
        <f t="shared" si="6"/>
        <v>2.0294117647058822</v>
      </c>
      <c r="G35" s="25">
        <f t="shared" si="6"/>
        <v>0</v>
      </c>
      <c r="H35" s="27">
        <f t="shared" si="6"/>
        <v>5.8823529411764705E-2</v>
      </c>
      <c r="I35" s="27">
        <f t="shared" si="6"/>
        <v>0.8529411764705882</v>
      </c>
      <c r="J35" s="25">
        <f t="shared" si="6"/>
        <v>1.0588235294117647</v>
      </c>
      <c r="K35" s="25">
        <f t="shared" si="6"/>
        <v>6</v>
      </c>
      <c r="L35" s="48"/>
      <c r="M35" s="30">
        <f t="shared" si="0"/>
        <v>1.5882352941176472</v>
      </c>
      <c r="N35" s="31">
        <f t="shared" si="2"/>
        <v>4.4117647058823524</v>
      </c>
      <c r="O35" s="59">
        <f t="shared" si="7"/>
        <v>0.26470588235294118</v>
      </c>
      <c r="P35" s="59">
        <f t="shared" si="8"/>
        <v>0.73529411764705876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si="6"/>
        <v>0.20588235294117646</v>
      </c>
      <c r="E36" s="27">
        <f t="shared" si="6"/>
        <v>0</v>
      </c>
      <c r="F36" s="25">
        <f t="shared" si="6"/>
        <v>0.47058823529411764</v>
      </c>
      <c r="G36" s="25">
        <f t="shared" si="6"/>
        <v>0</v>
      </c>
      <c r="H36" s="27">
        <f t="shared" si="6"/>
        <v>0.29411764705882354</v>
      </c>
      <c r="I36" s="27">
        <f t="shared" si="6"/>
        <v>0</v>
      </c>
      <c r="J36" s="25">
        <f t="shared" si="6"/>
        <v>0.11764705882352941</v>
      </c>
      <c r="K36" s="25">
        <f t="shared" si="6"/>
        <v>1.088235294117647</v>
      </c>
      <c r="L36" s="48"/>
      <c r="M36" s="30">
        <f t="shared" si="0"/>
        <v>0.29411764705882354</v>
      </c>
      <c r="N36" s="31">
        <f t="shared" si="2"/>
        <v>0.79411764705882359</v>
      </c>
      <c r="O36" s="59">
        <f t="shared" si="7"/>
        <v>0.27027027027027029</v>
      </c>
      <c r="P36" s="59">
        <f t="shared" si="8"/>
        <v>0.72972972972972983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si="6"/>
        <v>79.647058823529406</v>
      </c>
      <c r="E37" s="28">
        <f t="shared" si="6"/>
        <v>27.176470588235293</v>
      </c>
      <c r="F37" s="26">
        <f t="shared" si="6"/>
        <v>309.26470588235293</v>
      </c>
      <c r="G37" s="26">
        <f t="shared" si="6"/>
        <v>11.205882352941176</v>
      </c>
      <c r="H37" s="28">
        <f t="shared" si="6"/>
        <v>12.941176470588236</v>
      </c>
      <c r="I37" s="28">
        <f t="shared" si="6"/>
        <v>27.647058823529413</v>
      </c>
      <c r="J37" s="26">
        <f t="shared" si="6"/>
        <v>85.764705882352942</v>
      </c>
      <c r="K37" s="26">
        <f t="shared" si="6"/>
        <v>553.64705882352939</v>
      </c>
      <c r="L37" s="48"/>
      <c r="M37" s="28">
        <f>SUM(M21:M36)</f>
        <v>67.764705882352942</v>
      </c>
      <c r="N37" s="26">
        <f t="shared" si="2"/>
        <v>485.88235294117641</v>
      </c>
      <c r="O37" s="59">
        <f t="shared" si="7"/>
        <v>0.1223969400764981</v>
      </c>
      <c r="P37" s="59">
        <f t="shared" si="8"/>
        <v>0.87760305992350185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31">
        <f>SUM(D160)/35</f>
        <v>0</v>
      </c>
      <c r="E38" s="30">
        <f t="shared" ref="E38:K38" si="9">SUM(E160)/35</f>
        <v>0</v>
      </c>
      <c r="F38" s="45">
        <f t="shared" si="9"/>
        <v>0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</v>
      </c>
      <c r="K38" s="47">
        <f t="shared" si="9"/>
        <v>0</v>
      </c>
      <c r="L38" s="48"/>
      <c r="M38" s="30">
        <f t="shared" ref="M38:M53" si="10">SUM(E38+H38+I38)</f>
        <v>0</v>
      </c>
      <c r="N38" s="31">
        <f t="shared" si="2"/>
        <v>0</v>
      </c>
      <c r="O38" s="55">
        <v>0</v>
      </c>
      <c r="P38" s="55">
        <v>0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45">
        <f t="shared" ref="D39:K54" si="11">SUM(D161)/35</f>
        <v>2.2571428571428571</v>
      </c>
      <c r="E39" s="30">
        <f t="shared" si="11"/>
        <v>0.6</v>
      </c>
      <c r="F39" s="45">
        <f t="shared" si="11"/>
        <v>23.828571428571429</v>
      </c>
      <c r="G39" s="45">
        <f t="shared" si="11"/>
        <v>0.82857142857142863</v>
      </c>
      <c r="H39" s="46">
        <f t="shared" si="11"/>
        <v>0</v>
      </c>
      <c r="I39" s="30">
        <f t="shared" si="11"/>
        <v>0.31428571428571428</v>
      </c>
      <c r="J39" s="45">
        <f t="shared" si="11"/>
        <v>3.4</v>
      </c>
      <c r="K39" s="47">
        <f t="shared" si="11"/>
        <v>31.228571428571428</v>
      </c>
      <c r="L39" s="48"/>
      <c r="M39" s="30">
        <f t="shared" si="10"/>
        <v>0.91428571428571426</v>
      </c>
      <c r="N39" s="31">
        <f t="shared" si="2"/>
        <v>30.314285714285713</v>
      </c>
      <c r="O39" s="55">
        <f t="shared" ref="O39:O54" si="12">SUM(M39/K39)</f>
        <v>2.92772186642269E-2</v>
      </c>
      <c r="P39" s="55">
        <f t="shared" ref="P39:P54" si="13">SUM(N39/K39)</f>
        <v>0.97072278133577306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45">
        <f t="shared" si="11"/>
        <v>4.2</v>
      </c>
      <c r="E40" s="46">
        <f t="shared" si="11"/>
        <v>0.88571428571428568</v>
      </c>
      <c r="F40" s="45">
        <f t="shared" si="11"/>
        <v>28.942857142857143</v>
      </c>
      <c r="G40" s="45">
        <f t="shared" si="11"/>
        <v>0.37142857142857144</v>
      </c>
      <c r="H40" s="46">
        <f t="shared" si="11"/>
        <v>0.2</v>
      </c>
      <c r="I40" s="46">
        <f t="shared" si="11"/>
        <v>0.51428571428571423</v>
      </c>
      <c r="J40" s="45">
        <f t="shared" si="11"/>
        <v>5.1714285714285717</v>
      </c>
      <c r="K40" s="47">
        <f t="shared" si="11"/>
        <v>40.285714285714285</v>
      </c>
      <c r="L40" s="48"/>
      <c r="M40" s="30">
        <f t="shared" si="10"/>
        <v>1.5999999999999999</v>
      </c>
      <c r="N40" s="31">
        <f t="shared" si="2"/>
        <v>38.68571428571429</v>
      </c>
      <c r="O40" s="55">
        <f t="shared" si="12"/>
        <v>3.9716312056737584E-2</v>
      </c>
      <c r="P40" s="55">
        <f t="shared" si="13"/>
        <v>0.96028368794326258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45">
        <f t="shared" si="11"/>
        <v>4.6857142857142859</v>
      </c>
      <c r="E41" s="46">
        <f t="shared" si="11"/>
        <v>1.1714285714285715</v>
      </c>
      <c r="F41" s="45">
        <f t="shared" si="11"/>
        <v>34.428571428571431</v>
      </c>
      <c r="G41" s="45">
        <f t="shared" si="11"/>
        <v>0.65714285714285714</v>
      </c>
      <c r="H41" s="46">
        <f t="shared" si="11"/>
        <v>0.51428571428571423</v>
      </c>
      <c r="I41" s="46">
        <f t="shared" si="11"/>
        <v>1</v>
      </c>
      <c r="J41" s="45">
        <f t="shared" si="11"/>
        <v>6.3142857142857141</v>
      </c>
      <c r="K41" s="47">
        <f t="shared" si="11"/>
        <v>48.771428571428572</v>
      </c>
      <c r="L41" s="48"/>
      <c r="M41" s="30">
        <f t="shared" si="10"/>
        <v>2.6857142857142859</v>
      </c>
      <c r="N41" s="31">
        <f t="shared" si="2"/>
        <v>46.085714285714289</v>
      </c>
      <c r="O41" s="55">
        <f t="shared" si="12"/>
        <v>5.5067369654364387E-2</v>
      </c>
      <c r="P41" s="55">
        <f t="shared" si="13"/>
        <v>0.94493263034563568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45">
        <f t="shared" si="11"/>
        <v>5.0857142857142854</v>
      </c>
      <c r="E42" s="46">
        <f t="shared" si="11"/>
        <v>1.4857142857142858</v>
      </c>
      <c r="F42" s="45">
        <f t="shared" si="11"/>
        <v>29.485714285714284</v>
      </c>
      <c r="G42" s="45">
        <f t="shared" si="11"/>
        <v>0.8571428571428571</v>
      </c>
      <c r="H42" s="46">
        <f t="shared" si="11"/>
        <v>0.4</v>
      </c>
      <c r="I42" s="46">
        <f t="shared" si="11"/>
        <v>1.1428571428571428</v>
      </c>
      <c r="J42" s="45">
        <f t="shared" si="11"/>
        <v>7.1428571428571432</v>
      </c>
      <c r="K42" s="47">
        <f t="shared" si="11"/>
        <v>45.6</v>
      </c>
      <c r="L42" s="48"/>
      <c r="M42" s="30">
        <f t="shared" si="10"/>
        <v>3.0285714285714285</v>
      </c>
      <c r="N42" s="31">
        <f t="shared" si="2"/>
        <v>42.571428571428569</v>
      </c>
      <c r="O42" s="55">
        <f t="shared" si="12"/>
        <v>6.6416040100250623E-2</v>
      </c>
      <c r="P42" s="55">
        <f t="shared" si="13"/>
        <v>0.93358395989974929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45">
        <f t="shared" si="11"/>
        <v>4.8285714285714283</v>
      </c>
      <c r="E43" s="46">
        <f t="shared" si="11"/>
        <v>1.1428571428571428</v>
      </c>
      <c r="F43" s="45">
        <f t="shared" si="11"/>
        <v>30.6</v>
      </c>
      <c r="G43" s="45">
        <f t="shared" si="11"/>
        <v>1.2</v>
      </c>
      <c r="H43" s="46">
        <f t="shared" si="11"/>
        <v>0.8</v>
      </c>
      <c r="I43" s="46">
        <f t="shared" si="11"/>
        <v>1.6285714285714286</v>
      </c>
      <c r="J43" s="45">
        <f t="shared" si="11"/>
        <v>7.8</v>
      </c>
      <c r="K43" s="47">
        <f t="shared" si="11"/>
        <v>48</v>
      </c>
      <c r="L43" s="48"/>
      <c r="M43" s="30">
        <f t="shared" si="10"/>
        <v>3.5714285714285712</v>
      </c>
      <c r="N43" s="31">
        <f t="shared" si="2"/>
        <v>44.428571428571431</v>
      </c>
      <c r="O43" s="55">
        <f t="shared" si="12"/>
        <v>7.4404761904761904E-2</v>
      </c>
      <c r="P43" s="55">
        <f t="shared" si="13"/>
        <v>0.92559523809523814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45">
        <f t="shared" si="11"/>
        <v>3.7714285714285714</v>
      </c>
      <c r="E44" s="46">
        <f t="shared" si="11"/>
        <v>1.2</v>
      </c>
      <c r="F44" s="45">
        <f t="shared" si="11"/>
        <v>30.257142857142856</v>
      </c>
      <c r="G44" s="45">
        <f t="shared" si="11"/>
        <v>1.0285714285714285</v>
      </c>
      <c r="H44" s="46">
        <f t="shared" si="11"/>
        <v>1.0285714285714285</v>
      </c>
      <c r="I44" s="46">
        <f t="shared" si="11"/>
        <v>1.3428571428571427</v>
      </c>
      <c r="J44" s="45">
        <f t="shared" si="11"/>
        <v>6.371428571428571</v>
      </c>
      <c r="K44" s="47">
        <f t="shared" si="11"/>
        <v>45.028571428571432</v>
      </c>
      <c r="L44" s="48"/>
      <c r="M44" s="30">
        <f t="shared" si="10"/>
        <v>3.5714285714285712</v>
      </c>
      <c r="N44" s="31">
        <f t="shared" si="2"/>
        <v>41.428571428571423</v>
      </c>
      <c r="O44" s="55">
        <f t="shared" si="12"/>
        <v>7.9314720812182729E-2</v>
      </c>
      <c r="P44" s="55">
        <f t="shared" si="13"/>
        <v>0.92005076142131959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45">
        <f t="shared" si="11"/>
        <v>6.2857142857142856</v>
      </c>
      <c r="E45" s="46">
        <f t="shared" si="11"/>
        <v>1.2</v>
      </c>
      <c r="F45" s="45">
        <f t="shared" si="11"/>
        <v>30.257142857142856</v>
      </c>
      <c r="G45" s="45">
        <f t="shared" si="11"/>
        <v>0.62857142857142856</v>
      </c>
      <c r="H45" s="46">
        <f t="shared" si="11"/>
        <v>1.4571428571428571</v>
      </c>
      <c r="I45" s="46">
        <f t="shared" si="11"/>
        <v>1.7428571428571429</v>
      </c>
      <c r="J45" s="45">
        <f t="shared" si="11"/>
        <v>7.2285714285714286</v>
      </c>
      <c r="K45" s="47">
        <f t="shared" si="11"/>
        <v>48.8</v>
      </c>
      <c r="L45" s="48"/>
      <c r="M45" s="30">
        <f t="shared" si="10"/>
        <v>4.4000000000000004</v>
      </c>
      <c r="N45" s="31">
        <f t="shared" si="2"/>
        <v>44.4</v>
      </c>
      <c r="O45" s="55">
        <f t="shared" si="12"/>
        <v>9.0163934426229525E-2</v>
      </c>
      <c r="P45" s="55">
        <f t="shared" si="13"/>
        <v>0.9098360655737705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45">
        <f t="shared" si="11"/>
        <v>9.7714285714285722</v>
      </c>
      <c r="E46" s="46">
        <f t="shared" si="11"/>
        <v>2.342857142857143</v>
      </c>
      <c r="F46" s="45">
        <f t="shared" si="11"/>
        <v>36.171428571428571</v>
      </c>
      <c r="G46" s="45">
        <f t="shared" si="11"/>
        <v>0.51428571428571423</v>
      </c>
      <c r="H46" s="46">
        <f t="shared" si="11"/>
        <v>2.7142857142857144</v>
      </c>
      <c r="I46" s="46">
        <f t="shared" si="11"/>
        <v>2.6285714285714286</v>
      </c>
      <c r="J46" s="45">
        <f t="shared" si="11"/>
        <v>10.228571428571428</v>
      </c>
      <c r="K46" s="47">
        <f t="shared" si="11"/>
        <v>64.371428571428567</v>
      </c>
      <c r="L46" s="48"/>
      <c r="M46" s="30">
        <f t="shared" si="10"/>
        <v>7.6857142857142851</v>
      </c>
      <c r="N46" s="31">
        <f t="shared" si="2"/>
        <v>56.685714285714283</v>
      </c>
      <c r="O46" s="55">
        <f t="shared" si="12"/>
        <v>0.11939636040834443</v>
      </c>
      <c r="P46" s="55">
        <f t="shared" si="13"/>
        <v>0.88060363959165555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45">
        <f t="shared" si="11"/>
        <v>12.4</v>
      </c>
      <c r="E47" s="46">
        <f t="shared" si="11"/>
        <v>5.6571428571428575</v>
      </c>
      <c r="F47" s="45">
        <f t="shared" si="11"/>
        <v>33.25714285714286</v>
      </c>
      <c r="G47" s="45">
        <f t="shared" si="11"/>
        <v>0.94285714285714284</v>
      </c>
      <c r="H47" s="46">
        <f t="shared" si="11"/>
        <v>2.6285714285714286</v>
      </c>
      <c r="I47" s="46">
        <f t="shared" si="11"/>
        <v>3.9142857142857141</v>
      </c>
      <c r="J47" s="45">
        <f t="shared" si="11"/>
        <v>11.742857142857142</v>
      </c>
      <c r="K47" s="47">
        <f t="shared" si="11"/>
        <v>70.542857142857144</v>
      </c>
      <c r="L47" s="48"/>
      <c r="M47" s="30">
        <f t="shared" si="10"/>
        <v>12.200000000000001</v>
      </c>
      <c r="N47" s="31">
        <f t="shared" si="2"/>
        <v>58.342857142857142</v>
      </c>
      <c r="O47" s="55">
        <f t="shared" si="12"/>
        <v>0.17294451194815716</v>
      </c>
      <c r="P47" s="55">
        <f t="shared" si="13"/>
        <v>0.82705548805184281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45">
        <f t="shared" si="11"/>
        <v>9.2857142857142865</v>
      </c>
      <c r="E48" s="46">
        <f t="shared" si="11"/>
        <v>5.6857142857142859</v>
      </c>
      <c r="F48" s="45">
        <f t="shared" si="11"/>
        <v>19.62857142857143</v>
      </c>
      <c r="G48" s="45">
        <f t="shared" si="11"/>
        <v>0.8571428571428571</v>
      </c>
      <c r="H48" s="46">
        <f t="shared" si="11"/>
        <v>1.9142857142857144</v>
      </c>
      <c r="I48" s="46">
        <f t="shared" si="11"/>
        <v>3.6285714285714286</v>
      </c>
      <c r="J48" s="45">
        <f t="shared" si="11"/>
        <v>6.9428571428571431</v>
      </c>
      <c r="K48" s="47">
        <f t="shared" si="11"/>
        <v>47.942857142857143</v>
      </c>
      <c r="L48" s="48"/>
      <c r="M48" s="30">
        <f t="shared" si="10"/>
        <v>11.22857142857143</v>
      </c>
      <c r="N48" s="31">
        <f t="shared" si="2"/>
        <v>36.714285714285722</v>
      </c>
      <c r="O48" s="55">
        <f t="shared" si="12"/>
        <v>0.23420738974970204</v>
      </c>
      <c r="P48" s="55">
        <f t="shared" si="13"/>
        <v>0.7657926102502981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45">
        <f t="shared" si="11"/>
        <v>5.7428571428571429</v>
      </c>
      <c r="E49" s="46">
        <f t="shared" si="11"/>
        <v>3.6</v>
      </c>
      <c r="F49" s="45">
        <f t="shared" si="11"/>
        <v>16.37142857142857</v>
      </c>
      <c r="G49" s="45">
        <f t="shared" si="11"/>
        <v>0.42857142857142855</v>
      </c>
      <c r="H49" s="46">
        <f t="shared" si="11"/>
        <v>0.7142857142857143</v>
      </c>
      <c r="I49" s="46">
        <f t="shared" si="11"/>
        <v>2.657142857142857</v>
      </c>
      <c r="J49" s="45">
        <f t="shared" si="11"/>
        <v>5.2571428571428571</v>
      </c>
      <c r="K49" s="47">
        <f t="shared" si="11"/>
        <v>34.771428571428572</v>
      </c>
      <c r="L49" s="48"/>
      <c r="M49" s="30">
        <f t="shared" si="10"/>
        <v>6.9714285714285715</v>
      </c>
      <c r="N49" s="31">
        <f t="shared" si="2"/>
        <v>27.799999999999997</v>
      </c>
      <c r="O49" s="55">
        <f t="shared" si="12"/>
        <v>0.20049301561216104</v>
      </c>
      <c r="P49" s="55">
        <f t="shared" si="13"/>
        <v>0.79950698438783885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45">
        <f t="shared" si="11"/>
        <v>4.9714285714285715</v>
      </c>
      <c r="E50" s="46">
        <f t="shared" si="11"/>
        <v>2.0857142857142859</v>
      </c>
      <c r="F50" s="45">
        <f t="shared" si="11"/>
        <v>12.114285714285714</v>
      </c>
      <c r="G50" s="45">
        <f t="shared" si="11"/>
        <v>0.5714285714285714</v>
      </c>
      <c r="H50" s="46">
        <f t="shared" si="11"/>
        <v>0.77142857142857146</v>
      </c>
      <c r="I50" s="46">
        <f t="shared" si="11"/>
        <v>2.4285714285714284</v>
      </c>
      <c r="J50" s="45">
        <f t="shared" si="11"/>
        <v>3.0571428571428569</v>
      </c>
      <c r="K50" s="47">
        <f t="shared" si="11"/>
        <v>26</v>
      </c>
      <c r="L50" s="48"/>
      <c r="M50" s="30">
        <f t="shared" si="10"/>
        <v>5.2857142857142856</v>
      </c>
      <c r="N50" s="31">
        <f t="shared" si="2"/>
        <v>20.714285714285715</v>
      </c>
      <c r="O50" s="55">
        <f t="shared" si="12"/>
        <v>0.2032967032967033</v>
      </c>
      <c r="P50" s="55">
        <f t="shared" si="13"/>
        <v>0.79670329670329676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45">
        <f t="shared" si="11"/>
        <v>2.8571428571428572</v>
      </c>
      <c r="E51" s="46">
        <f t="shared" si="11"/>
        <v>1.4285714285714286</v>
      </c>
      <c r="F51" s="45">
        <f t="shared" si="11"/>
        <v>6.4285714285714288</v>
      </c>
      <c r="G51" s="45">
        <f t="shared" si="11"/>
        <v>0.54285714285714282</v>
      </c>
      <c r="H51" s="46">
        <f t="shared" si="11"/>
        <v>0.22857142857142856</v>
      </c>
      <c r="I51" s="46">
        <f t="shared" si="11"/>
        <v>1.4857142857142858</v>
      </c>
      <c r="J51" s="45">
        <f t="shared" si="11"/>
        <v>2.3142857142857145</v>
      </c>
      <c r="K51" s="47">
        <f t="shared" si="11"/>
        <v>15.285714285714286</v>
      </c>
      <c r="L51" s="48"/>
      <c r="M51" s="30">
        <f t="shared" si="10"/>
        <v>3.1428571428571432</v>
      </c>
      <c r="N51" s="31">
        <f t="shared" si="2"/>
        <v>12.142857142857144</v>
      </c>
      <c r="O51" s="55">
        <f t="shared" si="12"/>
        <v>0.20560747663551404</v>
      </c>
      <c r="P51" s="55">
        <f t="shared" si="13"/>
        <v>0.79439252336448607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45">
        <f t="shared" si="11"/>
        <v>0.8571428571428571</v>
      </c>
      <c r="E52" s="46">
        <f t="shared" si="11"/>
        <v>0.6</v>
      </c>
      <c r="F52" s="45">
        <f t="shared" si="11"/>
        <v>2.1142857142857143</v>
      </c>
      <c r="G52" s="45">
        <f t="shared" si="11"/>
        <v>2.8571428571428571E-2</v>
      </c>
      <c r="H52" s="46">
        <f t="shared" si="11"/>
        <v>0.11428571428571428</v>
      </c>
      <c r="I52" s="46">
        <f t="shared" si="11"/>
        <v>0.7142857142857143</v>
      </c>
      <c r="J52" s="45">
        <f t="shared" si="11"/>
        <v>0.97142857142857142</v>
      </c>
      <c r="K52" s="47">
        <f t="shared" si="11"/>
        <v>5.4</v>
      </c>
      <c r="L52" s="48"/>
      <c r="M52" s="30">
        <f t="shared" si="10"/>
        <v>1.4285714285714286</v>
      </c>
      <c r="N52" s="31">
        <f t="shared" si="2"/>
        <v>3.9714285714285715</v>
      </c>
      <c r="O52" s="55">
        <f t="shared" si="12"/>
        <v>0.26455026455026454</v>
      </c>
      <c r="P52" s="55">
        <f t="shared" si="13"/>
        <v>0.73544973544973546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45">
        <f t="shared" si="11"/>
        <v>0.6</v>
      </c>
      <c r="E53" s="46">
        <f t="shared" si="11"/>
        <v>0</v>
      </c>
      <c r="F53" s="45">
        <f t="shared" si="11"/>
        <v>0.51428571428571423</v>
      </c>
      <c r="G53" s="45">
        <f t="shared" si="11"/>
        <v>0</v>
      </c>
      <c r="H53" s="46">
        <f t="shared" si="11"/>
        <v>0.62857142857142856</v>
      </c>
      <c r="I53" s="46">
        <f t="shared" si="11"/>
        <v>5.7142857142857141E-2</v>
      </c>
      <c r="J53" s="45">
        <f t="shared" si="11"/>
        <v>0.11428571428571428</v>
      </c>
      <c r="K53" s="47">
        <f t="shared" si="11"/>
        <v>1.9142857142857144</v>
      </c>
      <c r="L53" s="48"/>
      <c r="M53" s="30">
        <f t="shared" si="10"/>
        <v>0.68571428571428572</v>
      </c>
      <c r="N53" s="31">
        <f t="shared" si="2"/>
        <v>1.2285714285714286</v>
      </c>
      <c r="O53" s="55">
        <f t="shared" si="12"/>
        <v>0.35820895522388058</v>
      </c>
      <c r="P53" s="55">
        <f t="shared" si="13"/>
        <v>0.64179104477611937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45">
        <f t="shared" si="11"/>
        <v>77.599999999999994</v>
      </c>
      <c r="E54" s="46">
        <f t="shared" si="11"/>
        <v>29.085714285714285</v>
      </c>
      <c r="F54" s="45">
        <f t="shared" si="11"/>
        <v>334.4</v>
      </c>
      <c r="G54" s="45">
        <f t="shared" si="11"/>
        <v>9.4571428571428573</v>
      </c>
      <c r="H54" s="46">
        <f t="shared" si="11"/>
        <v>14.114285714285714</v>
      </c>
      <c r="I54" s="46">
        <f t="shared" si="11"/>
        <v>25.2</v>
      </c>
      <c r="J54" s="45">
        <f t="shared" si="11"/>
        <v>84.057142857142864</v>
      </c>
      <c r="K54" s="47">
        <f t="shared" si="11"/>
        <v>573.94285714285718</v>
      </c>
      <c r="L54" s="48"/>
      <c r="M54" s="46">
        <f>SUM(M38:M53)</f>
        <v>68.400000000000006</v>
      </c>
      <c r="N54" s="45">
        <f t="shared" si="2"/>
        <v>505.51428571428573</v>
      </c>
      <c r="O54" s="57">
        <f t="shared" si="12"/>
        <v>0.11917562724014337</v>
      </c>
      <c r="P54" s="57">
        <f t="shared" si="13"/>
        <v>0.88077459179609718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5">
        <f t="shared" ref="D55:K70" si="14">SUM(D177)/35</f>
        <v>0</v>
      </c>
      <c r="E55" s="27">
        <f t="shared" si="14"/>
        <v>0</v>
      </c>
      <c r="F55" s="39">
        <f t="shared" si="14"/>
        <v>0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0</v>
      </c>
      <c r="K55" s="39">
        <f t="shared" si="14"/>
        <v>0</v>
      </c>
      <c r="L55" s="48"/>
      <c r="M55" s="30">
        <f t="shared" ref="M55:M70" si="15">SUM(E55+H55+I55)</f>
        <v>0</v>
      </c>
      <c r="N55" s="31">
        <f t="shared" si="2"/>
        <v>0</v>
      </c>
      <c r="O55" s="59">
        <v>0</v>
      </c>
      <c r="P55" s="59">
        <v>0</v>
      </c>
      <c r="Q55" s="18">
        <v>0</v>
      </c>
    </row>
    <row r="56" spans="1:17" ht="13.5" thickBot="1" x14ac:dyDescent="0.25">
      <c r="A56" s="229"/>
      <c r="B56" s="235"/>
      <c r="C56" s="22" t="s">
        <v>15</v>
      </c>
      <c r="D56" s="39">
        <f t="shared" si="14"/>
        <v>2.4857142857142858</v>
      </c>
      <c r="E56" s="27">
        <f t="shared" si="14"/>
        <v>0.45714285714285713</v>
      </c>
      <c r="F56" s="39">
        <f t="shared" si="14"/>
        <v>19.37142857142857</v>
      </c>
      <c r="G56" s="39">
        <f t="shared" si="14"/>
        <v>1</v>
      </c>
      <c r="H56" s="49">
        <f t="shared" si="14"/>
        <v>0.22857142857142856</v>
      </c>
      <c r="I56" s="27">
        <f t="shared" si="14"/>
        <v>0.37142857142857144</v>
      </c>
      <c r="J56" s="39">
        <f t="shared" si="14"/>
        <v>2.6285714285714286</v>
      </c>
      <c r="K56" s="39">
        <f t="shared" si="14"/>
        <v>26.542857142857144</v>
      </c>
      <c r="L56" s="48"/>
      <c r="M56" s="30">
        <f t="shared" si="15"/>
        <v>1.0571428571428572</v>
      </c>
      <c r="N56" s="31">
        <f t="shared" si="2"/>
        <v>25.485714285714284</v>
      </c>
      <c r="O56" s="59">
        <f t="shared" ref="O56:O71" si="16">SUM(M56/K56)</f>
        <v>3.9827771797631861E-2</v>
      </c>
      <c r="P56" s="59">
        <f t="shared" ref="P56:P71" si="17">SUM(N56/K56)</f>
        <v>0.96017222820236803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39">
        <f t="shared" si="14"/>
        <v>3.0285714285714285</v>
      </c>
      <c r="E57" s="49">
        <f t="shared" si="14"/>
        <v>1.1142857142857143</v>
      </c>
      <c r="F57" s="39">
        <f t="shared" si="14"/>
        <v>20.2</v>
      </c>
      <c r="G57" s="39">
        <f t="shared" si="14"/>
        <v>0.31428571428571428</v>
      </c>
      <c r="H57" s="49">
        <f t="shared" si="14"/>
        <v>0.34285714285714286</v>
      </c>
      <c r="I57" s="49">
        <f t="shared" si="14"/>
        <v>0.62857142857142856</v>
      </c>
      <c r="J57" s="39">
        <f t="shared" si="14"/>
        <v>4.1714285714285717</v>
      </c>
      <c r="K57" s="39">
        <f t="shared" si="14"/>
        <v>29.8</v>
      </c>
      <c r="L57" s="48"/>
      <c r="M57" s="30">
        <f t="shared" si="15"/>
        <v>2.0857142857142859</v>
      </c>
      <c r="N57" s="31">
        <f t="shared" si="2"/>
        <v>27.714285714285712</v>
      </c>
      <c r="O57" s="59">
        <f t="shared" si="16"/>
        <v>6.9990412272291469E-2</v>
      </c>
      <c r="P57" s="59">
        <f t="shared" si="17"/>
        <v>0.93000958772770848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39">
        <f t="shared" si="14"/>
        <v>4.7142857142857144</v>
      </c>
      <c r="E58" s="49">
        <f t="shared" si="14"/>
        <v>1.0285714285714285</v>
      </c>
      <c r="F58" s="39">
        <f t="shared" si="14"/>
        <v>24.542857142857144</v>
      </c>
      <c r="G58" s="39">
        <f t="shared" si="14"/>
        <v>0.4</v>
      </c>
      <c r="H58" s="49">
        <f t="shared" si="14"/>
        <v>0.2857142857142857</v>
      </c>
      <c r="I58" s="49">
        <f t="shared" si="14"/>
        <v>0.77142857142857146</v>
      </c>
      <c r="J58" s="39">
        <f t="shared" si="14"/>
        <v>4.9142857142857146</v>
      </c>
      <c r="K58" s="39">
        <f t="shared" si="14"/>
        <v>36.657142857142858</v>
      </c>
      <c r="L58" s="48"/>
      <c r="M58" s="30">
        <f t="shared" si="15"/>
        <v>2.0857142857142854</v>
      </c>
      <c r="N58" s="31">
        <f t="shared" si="2"/>
        <v>34.571428571428569</v>
      </c>
      <c r="O58" s="59">
        <f t="shared" si="16"/>
        <v>5.6897895557287595E-2</v>
      </c>
      <c r="P58" s="59">
        <f t="shared" si="17"/>
        <v>0.94310210444271225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39">
        <f t="shared" si="14"/>
        <v>4.8857142857142861</v>
      </c>
      <c r="E59" s="49">
        <f t="shared" si="14"/>
        <v>1.9714285714285715</v>
      </c>
      <c r="F59" s="39">
        <f t="shared" si="14"/>
        <v>23.257142857142856</v>
      </c>
      <c r="G59" s="39">
        <f t="shared" si="14"/>
        <v>1.0857142857142856</v>
      </c>
      <c r="H59" s="49">
        <f t="shared" si="14"/>
        <v>0.94285714285714284</v>
      </c>
      <c r="I59" s="49">
        <f t="shared" si="14"/>
        <v>1.1428571428571428</v>
      </c>
      <c r="J59" s="39">
        <f t="shared" si="14"/>
        <v>5.9428571428571431</v>
      </c>
      <c r="K59" s="39">
        <f t="shared" si="14"/>
        <v>39.228571428571428</v>
      </c>
      <c r="L59" s="48"/>
      <c r="M59" s="30">
        <f t="shared" si="15"/>
        <v>4.0571428571428569</v>
      </c>
      <c r="N59" s="31">
        <f t="shared" si="2"/>
        <v>35.171428571428571</v>
      </c>
      <c r="O59" s="59">
        <f t="shared" si="16"/>
        <v>0.10342316096139839</v>
      </c>
      <c r="P59" s="59">
        <f t="shared" si="17"/>
        <v>0.89657683903860164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39">
        <f t="shared" si="14"/>
        <v>4.5999999999999996</v>
      </c>
      <c r="E60" s="49">
        <f t="shared" si="14"/>
        <v>1.4</v>
      </c>
      <c r="F60" s="39">
        <f t="shared" si="14"/>
        <v>22.2</v>
      </c>
      <c r="G60" s="39">
        <f t="shared" si="14"/>
        <v>1.1142857142857143</v>
      </c>
      <c r="H60" s="49">
        <f t="shared" si="14"/>
        <v>0.65714285714285714</v>
      </c>
      <c r="I60" s="49">
        <f t="shared" si="14"/>
        <v>1.4857142857142858</v>
      </c>
      <c r="J60" s="39">
        <f t="shared" si="14"/>
        <v>4.6571428571428575</v>
      </c>
      <c r="K60" s="39">
        <f t="shared" si="14"/>
        <v>36.114285714285714</v>
      </c>
      <c r="L60" s="48"/>
      <c r="M60" s="30">
        <f t="shared" si="15"/>
        <v>3.5428571428571427</v>
      </c>
      <c r="N60" s="31">
        <f t="shared" si="2"/>
        <v>32.571428571428569</v>
      </c>
      <c r="O60" s="59">
        <f t="shared" si="16"/>
        <v>9.8101265822784806E-2</v>
      </c>
      <c r="P60" s="59">
        <f t="shared" si="17"/>
        <v>0.90189873417721511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39">
        <f t="shared" si="14"/>
        <v>5</v>
      </c>
      <c r="E61" s="49">
        <f t="shared" si="14"/>
        <v>1.6571428571428573</v>
      </c>
      <c r="F61" s="39">
        <f t="shared" si="14"/>
        <v>22.057142857142857</v>
      </c>
      <c r="G61" s="39">
        <f t="shared" si="14"/>
        <v>0.77142857142857146</v>
      </c>
      <c r="H61" s="49">
        <f t="shared" si="14"/>
        <v>0.91428571428571426</v>
      </c>
      <c r="I61" s="49">
        <f t="shared" si="14"/>
        <v>1.4571428571428571</v>
      </c>
      <c r="J61" s="39">
        <f t="shared" si="14"/>
        <v>4.8571428571428568</v>
      </c>
      <c r="K61" s="39">
        <f t="shared" si="14"/>
        <v>36.714285714285715</v>
      </c>
      <c r="L61" s="48"/>
      <c r="M61" s="30">
        <f t="shared" si="15"/>
        <v>4.0285714285714285</v>
      </c>
      <c r="N61" s="31">
        <f t="shared" si="2"/>
        <v>32.685714285714283</v>
      </c>
      <c r="O61" s="59">
        <f t="shared" si="16"/>
        <v>0.10972762645914397</v>
      </c>
      <c r="P61" s="59">
        <f t="shared" si="17"/>
        <v>0.89027237354085598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39">
        <f t="shared" si="14"/>
        <v>6.4</v>
      </c>
      <c r="E62" s="49">
        <f t="shared" si="14"/>
        <v>1.8571428571428572</v>
      </c>
      <c r="F62" s="39">
        <f t="shared" si="14"/>
        <v>21.257142857142856</v>
      </c>
      <c r="G62" s="39">
        <f t="shared" si="14"/>
        <v>0.97142857142857142</v>
      </c>
      <c r="H62" s="49">
        <f t="shared" si="14"/>
        <v>1.8285714285714285</v>
      </c>
      <c r="I62" s="49">
        <f t="shared" si="14"/>
        <v>1.6571428571428573</v>
      </c>
      <c r="J62" s="39">
        <f t="shared" si="14"/>
        <v>5.2857142857142856</v>
      </c>
      <c r="K62" s="39">
        <f t="shared" si="14"/>
        <v>39.25714285714286</v>
      </c>
      <c r="L62" s="48"/>
      <c r="M62" s="30">
        <f t="shared" si="15"/>
        <v>5.3428571428571434</v>
      </c>
      <c r="N62" s="31">
        <f t="shared" si="2"/>
        <v>33.914285714285718</v>
      </c>
      <c r="O62" s="59">
        <f t="shared" si="16"/>
        <v>0.13609898107714702</v>
      </c>
      <c r="P62" s="59">
        <f t="shared" si="17"/>
        <v>0.86390101892285298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39">
        <f t="shared" si="14"/>
        <v>11.2</v>
      </c>
      <c r="E63" s="49">
        <f t="shared" si="14"/>
        <v>4.1142857142857139</v>
      </c>
      <c r="F63" s="39">
        <f t="shared" si="14"/>
        <v>35.971428571428568</v>
      </c>
      <c r="G63" s="39">
        <f t="shared" si="14"/>
        <v>1.2</v>
      </c>
      <c r="H63" s="49">
        <f t="shared" si="14"/>
        <v>1.9428571428571428</v>
      </c>
      <c r="I63" s="49">
        <f t="shared" si="14"/>
        <v>3.3142857142857145</v>
      </c>
      <c r="J63" s="39">
        <f t="shared" si="14"/>
        <v>10.285714285714286</v>
      </c>
      <c r="K63" s="39">
        <f t="shared" si="14"/>
        <v>68.028571428571425</v>
      </c>
      <c r="L63" s="48"/>
      <c r="M63" s="30">
        <f t="shared" si="15"/>
        <v>9.3714285714285719</v>
      </c>
      <c r="N63" s="31">
        <f t="shared" si="2"/>
        <v>58.657142857142851</v>
      </c>
      <c r="O63" s="59">
        <f t="shared" si="16"/>
        <v>0.13775724485510291</v>
      </c>
      <c r="P63" s="59">
        <f t="shared" si="17"/>
        <v>0.86224275514489701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39">
        <f t="shared" si="14"/>
        <v>12.542857142857143</v>
      </c>
      <c r="E64" s="49">
        <f t="shared" si="14"/>
        <v>4.8571428571428568</v>
      </c>
      <c r="F64" s="39">
        <f t="shared" si="14"/>
        <v>33.171428571428571</v>
      </c>
      <c r="G64" s="39">
        <f t="shared" si="14"/>
        <v>0.91428571428571426</v>
      </c>
      <c r="H64" s="49">
        <f t="shared" si="14"/>
        <v>3</v>
      </c>
      <c r="I64" s="49">
        <f t="shared" si="14"/>
        <v>4.2285714285714286</v>
      </c>
      <c r="J64" s="39">
        <f t="shared" si="14"/>
        <v>11.457142857142857</v>
      </c>
      <c r="K64" s="39">
        <f t="shared" si="14"/>
        <v>70.171428571428578</v>
      </c>
      <c r="L64" s="48"/>
      <c r="M64" s="30">
        <f t="shared" si="15"/>
        <v>12.085714285714285</v>
      </c>
      <c r="N64" s="31">
        <f t="shared" si="2"/>
        <v>58.085714285714282</v>
      </c>
      <c r="O64" s="59">
        <f t="shared" si="16"/>
        <v>0.17223127035830618</v>
      </c>
      <c r="P64" s="59">
        <f t="shared" si="17"/>
        <v>0.82776872964169368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39">
        <f t="shared" si="14"/>
        <v>11.142857142857142</v>
      </c>
      <c r="E65" s="49">
        <f t="shared" si="14"/>
        <v>6.6</v>
      </c>
      <c r="F65" s="39">
        <f t="shared" si="14"/>
        <v>22.114285714285714</v>
      </c>
      <c r="G65" s="39">
        <f t="shared" si="14"/>
        <v>0.74285714285714288</v>
      </c>
      <c r="H65" s="49">
        <f t="shared" si="14"/>
        <v>4.1428571428571432</v>
      </c>
      <c r="I65" s="49">
        <f t="shared" si="14"/>
        <v>4.3142857142857141</v>
      </c>
      <c r="J65" s="39">
        <f t="shared" si="14"/>
        <v>7.9428571428571431</v>
      </c>
      <c r="K65" s="39">
        <f t="shared" si="14"/>
        <v>57</v>
      </c>
      <c r="L65" s="48"/>
      <c r="M65" s="30">
        <f t="shared" si="15"/>
        <v>15.057142857142857</v>
      </c>
      <c r="N65" s="31">
        <f t="shared" si="2"/>
        <v>41.942857142857136</v>
      </c>
      <c r="O65" s="59">
        <f t="shared" si="16"/>
        <v>0.26416040100250626</v>
      </c>
      <c r="P65" s="59">
        <f t="shared" si="17"/>
        <v>0.73583959899749363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39">
        <f t="shared" si="14"/>
        <v>8.0571428571428569</v>
      </c>
      <c r="E66" s="49">
        <f t="shared" si="14"/>
        <v>4.8857142857142861</v>
      </c>
      <c r="F66" s="39">
        <f t="shared" si="14"/>
        <v>15.571428571428571</v>
      </c>
      <c r="G66" s="39">
        <f t="shared" si="14"/>
        <v>0.65714285714285714</v>
      </c>
      <c r="H66" s="49">
        <f t="shared" si="14"/>
        <v>1.7428571428571429</v>
      </c>
      <c r="I66" s="49">
        <f t="shared" si="14"/>
        <v>2.8</v>
      </c>
      <c r="J66" s="39">
        <f t="shared" si="14"/>
        <v>6.371428571428571</v>
      </c>
      <c r="K66" s="39">
        <f t="shared" si="14"/>
        <v>40.085714285714289</v>
      </c>
      <c r="L66" s="48"/>
      <c r="M66" s="30">
        <f t="shared" si="15"/>
        <v>9.4285714285714288</v>
      </c>
      <c r="N66" s="31">
        <f t="shared" si="2"/>
        <v>30.657142857142855</v>
      </c>
      <c r="O66" s="59">
        <f t="shared" si="16"/>
        <v>0.23521026372059869</v>
      </c>
      <c r="P66" s="59">
        <f t="shared" si="17"/>
        <v>0.76478973627940117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39">
        <f t="shared" si="14"/>
        <v>5.8</v>
      </c>
      <c r="E67" s="49">
        <f t="shared" si="14"/>
        <v>2.0571428571428569</v>
      </c>
      <c r="F67" s="39">
        <f t="shared" si="14"/>
        <v>12.885714285714286</v>
      </c>
      <c r="G67" s="39">
        <f t="shared" si="14"/>
        <v>0.65714285714285714</v>
      </c>
      <c r="H67" s="49">
        <f t="shared" si="14"/>
        <v>0.77142857142857146</v>
      </c>
      <c r="I67" s="49">
        <f t="shared" si="14"/>
        <v>1.9428571428571428</v>
      </c>
      <c r="J67" s="39">
        <f t="shared" si="14"/>
        <v>3.657142857142857</v>
      </c>
      <c r="K67" s="39">
        <f t="shared" si="14"/>
        <v>27.771428571428572</v>
      </c>
      <c r="L67" s="48"/>
      <c r="M67" s="30">
        <f t="shared" si="15"/>
        <v>4.7714285714285714</v>
      </c>
      <c r="N67" s="31">
        <f t="shared" si="2"/>
        <v>23.000000000000004</v>
      </c>
      <c r="O67" s="59">
        <f t="shared" si="16"/>
        <v>0.17181069958847736</v>
      </c>
      <c r="P67" s="59">
        <f t="shared" si="17"/>
        <v>0.82818930041152272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39">
        <f t="shared" si="14"/>
        <v>2.8857142857142857</v>
      </c>
      <c r="E68" s="49">
        <f t="shared" si="14"/>
        <v>1.8285714285714285</v>
      </c>
      <c r="F68" s="39">
        <f t="shared" si="14"/>
        <v>6.3428571428571425</v>
      </c>
      <c r="G68" s="39">
        <f t="shared" si="14"/>
        <v>0.7142857142857143</v>
      </c>
      <c r="H68" s="49">
        <f t="shared" si="14"/>
        <v>0.4</v>
      </c>
      <c r="I68" s="49">
        <f t="shared" si="14"/>
        <v>1.4285714285714286</v>
      </c>
      <c r="J68" s="39">
        <f t="shared" si="14"/>
        <v>2.342857142857143</v>
      </c>
      <c r="K68" s="39">
        <f t="shared" si="14"/>
        <v>15.942857142857143</v>
      </c>
      <c r="L68" s="48"/>
      <c r="M68" s="30">
        <f t="shared" si="15"/>
        <v>3.6571428571428575</v>
      </c>
      <c r="N68" s="31">
        <f t="shared" si="2"/>
        <v>12.285714285714285</v>
      </c>
      <c r="O68" s="59">
        <f t="shared" si="16"/>
        <v>0.22939068100358426</v>
      </c>
      <c r="P68" s="59">
        <f t="shared" si="17"/>
        <v>0.77060931899641572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39">
        <f t="shared" si="14"/>
        <v>1.6571428571428573</v>
      </c>
      <c r="E69" s="49">
        <f t="shared" si="14"/>
        <v>0.62857142857142856</v>
      </c>
      <c r="F69" s="39">
        <f t="shared" si="14"/>
        <v>2.5428571428571427</v>
      </c>
      <c r="G69" s="39">
        <f t="shared" si="14"/>
        <v>2.8571428571428571E-2</v>
      </c>
      <c r="H69" s="49">
        <f t="shared" si="14"/>
        <v>0.2857142857142857</v>
      </c>
      <c r="I69" s="49">
        <f t="shared" si="14"/>
        <v>0.48571428571428571</v>
      </c>
      <c r="J69" s="39">
        <f t="shared" si="14"/>
        <v>0.91428571428571426</v>
      </c>
      <c r="K69" s="39">
        <f t="shared" si="14"/>
        <v>6.5428571428571427</v>
      </c>
      <c r="L69" s="48"/>
      <c r="M69" s="30">
        <f t="shared" si="15"/>
        <v>1.4</v>
      </c>
      <c r="N69" s="31">
        <f t="shared" ref="N69:N122" si="18">SUM(D69+F69+G69+J69)</f>
        <v>5.1428571428571432</v>
      </c>
      <c r="O69" s="59">
        <f t="shared" si="16"/>
        <v>0.21397379912663755</v>
      </c>
      <c r="P69" s="59">
        <f t="shared" si="17"/>
        <v>0.7860262008733625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39">
        <f t="shared" si="14"/>
        <v>0.4</v>
      </c>
      <c r="E70" s="27">
        <f t="shared" si="14"/>
        <v>0</v>
      </c>
      <c r="F70" s="39">
        <f t="shared" si="14"/>
        <v>0.68571428571428572</v>
      </c>
      <c r="G70" s="39">
        <f t="shared" si="14"/>
        <v>0</v>
      </c>
      <c r="H70" s="49">
        <f t="shared" si="14"/>
        <v>0.65714285714285714</v>
      </c>
      <c r="I70" s="27">
        <f t="shared" si="14"/>
        <v>0</v>
      </c>
      <c r="J70" s="39">
        <f t="shared" si="14"/>
        <v>0.2</v>
      </c>
      <c r="K70" s="39">
        <f t="shared" si="14"/>
        <v>1.9428571428571428</v>
      </c>
      <c r="L70" s="48"/>
      <c r="M70" s="30">
        <f t="shared" si="15"/>
        <v>0.65714285714285714</v>
      </c>
      <c r="N70" s="31">
        <f t="shared" si="18"/>
        <v>1.2857142857142858</v>
      </c>
      <c r="O70" s="59">
        <f t="shared" si="16"/>
        <v>0.33823529411764708</v>
      </c>
      <c r="P70" s="59">
        <f t="shared" si="17"/>
        <v>0.66176470588235303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39">
        <f t="shared" ref="D71:K86" si="19">SUM(D193)/35</f>
        <v>84.8</v>
      </c>
      <c r="E71" s="49">
        <f t="shared" si="19"/>
        <v>34.457142857142856</v>
      </c>
      <c r="F71" s="39">
        <f t="shared" si="19"/>
        <v>282.22857142857146</v>
      </c>
      <c r="G71" s="39">
        <f t="shared" si="19"/>
        <v>10.571428571428571</v>
      </c>
      <c r="H71" s="49">
        <f t="shared" si="19"/>
        <v>18.142857142857142</v>
      </c>
      <c r="I71" s="49">
        <f t="shared" si="19"/>
        <v>26.028571428571428</v>
      </c>
      <c r="J71" s="39">
        <f t="shared" si="19"/>
        <v>75.628571428571433</v>
      </c>
      <c r="K71" s="39">
        <f t="shared" si="19"/>
        <v>531.85714285714289</v>
      </c>
      <c r="L71" s="48"/>
      <c r="M71" s="39">
        <f>SUM(M55:M70)</f>
        <v>78.628571428571433</v>
      </c>
      <c r="N71" s="39">
        <f t="shared" si="18"/>
        <v>453.22857142857146</v>
      </c>
      <c r="O71" s="59">
        <f t="shared" si="16"/>
        <v>0.14783776524308354</v>
      </c>
      <c r="P71" s="59">
        <f t="shared" si="17"/>
        <v>0.85216223475691644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31">
        <f t="shared" si="19"/>
        <v>0</v>
      </c>
      <c r="E72" s="30">
        <f t="shared" si="19"/>
        <v>0</v>
      </c>
      <c r="F72" s="45">
        <f t="shared" si="19"/>
        <v>0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0</v>
      </c>
      <c r="L72" s="48"/>
      <c r="M72" s="30">
        <f t="shared" ref="M72:M87" si="20">SUM(E72+H72+I72)</f>
        <v>0</v>
      </c>
      <c r="N72" s="31">
        <f t="shared" si="18"/>
        <v>0</v>
      </c>
      <c r="O72" s="55">
        <v>0</v>
      </c>
      <c r="P72" s="55">
        <v>0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45">
        <f t="shared" si="19"/>
        <v>1.6</v>
      </c>
      <c r="E73" s="30">
        <f t="shared" si="19"/>
        <v>0.48571428571428571</v>
      </c>
      <c r="F73" s="45">
        <f t="shared" si="19"/>
        <v>16.828571428571429</v>
      </c>
      <c r="G73" s="45">
        <f t="shared" si="19"/>
        <v>0.97142857142857142</v>
      </c>
      <c r="H73" s="46">
        <f t="shared" si="19"/>
        <v>0.14285714285714285</v>
      </c>
      <c r="I73" s="30">
        <f t="shared" si="19"/>
        <v>0.17142857142857143</v>
      </c>
      <c r="J73" s="45">
        <f t="shared" si="19"/>
        <v>2.3714285714285714</v>
      </c>
      <c r="K73" s="47">
        <f t="shared" si="19"/>
        <v>22.571428571428573</v>
      </c>
      <c r="L73" s="48"/>
      <c r="M73" s="30">
        <f t="shared" si="20"/>
        <v>0.8</v>
      </c>
      <c r="N73" s="31">
        <f t="shared" si="18"/>
        <v>21.771428571428572</v>
      </c>
      <c r="O73" s="55">
        <f t="shared" ref="O73:O88" si="21">SUM(M73/K73)</f>
        <v>3.5443037974683546E-2</v>
      </c>
      <c r="P73" s="55">
        <f t="shared" ref="P73:P88" si="22">SUM(N73/K73)</f>
        <v>0.96455696202531638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45">
        <f t="shared" si="19"/>
        <v>2.342857142857143</v>
      </c>
      <c r="E74" s="46">
        <f t="shared" si="19"/>
        <v>1.0857142857142856</v>
      </c>
      <c r="F74" s="45">
        <f t="shared" si="19"/>
        <v>20.914285714285715</v>
      </c>
      <c r="G74" s="45">
        <f t="shared" si="19"/>
        <v>0.37142857142857144</v>
      </c>
      <c r="H74" s="46">
        <f t="shared" si="19"/>
        <v>0.34285714285714286</v>
      </c>
      <c r="I74" s="46">
        <f t="shared" si="19"/>
        <v>0.68571428571428572</v>
      </c>
      <c r="J74" s="45">
        <f t="shared" si="19"/>
        <v>4.5714285714285712</v>
      </c>
      <c r="K74" s="47">
        <f t="shared" si="19"/>
        <v>30.314285714285713</v>
      </c>
      <c r="L74" s="48"/>
      <c r="M74" s="30">
        <f t="shared" si="20"/>
        <v>2.1142857142857139</v>
      </c>
      <c r="N74" s="31">
        <f t="shared" si="18"/>
        <v>28.199999999999996</v>
      </c>
      <c r="O74" s="55">
        <f t="shared" si="21"/>
        <v>6.9745523091423178E-2</v>
      </c>
      <c r="P74" s="55">
        <f t="shared" si="22"/>
        <v>0.93025447690857666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45">
        <f t="shared" si="19"/>
        <v>3.5428571428571427</v>
      </c>
      <c r="E75" s="46">
        <f t="shared" si="19"/>
        <v>1.1142857142857143</v>
      </c>
      <c r="F75" s="45">
        <f t="shared" si="19"/>
        <v>24.114285714285714</v>
      </c>
      <c r="G75" s="45">
        <f t="shared" si="19"/>
        <v>0.68571428571428572</v>
      </c>
      <c r="H75" s="46">
        <f t="shared" si="19"/>
        <v>0.48571428571428571</v>
      </c>
      <c r="I75" s="46">
        <f t="shared" si="19"/>
        <v>0.74285714285714288</v>
      </c>
      <c r="J75" s="45">
        <f t="shared" si="19"/>
        <v>5.2857142857142856</v>
      </c>
      <c r="K75" s="47">
        <f t="shared" si="19"/>
        <v>35.971428571428568</v>
      </c>
      <c r="L75" s="48"/>
      <c r="M75" s="30">
        <f t="shared" si="20"/>
        <v>2.342857142857143</v>
      </c>
      <c r="N75" s="31">
        <f t="shared" si="18"/>
        <v>33.628571428571433</v>
      </c>
      <c r="O75" s="55">
        <f t="shared" si="21"/>
        <v>6.5131056393963466E-2</v>
      </c>
      <c r="P75" s="55">
        <f t="shared" si="22"/>
        <v>0.93486894360603678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45">
        <f t="shared" si="19"/>
        <v>5.4</v>
      </c>
      <c r="E76" s="46">
        <f t="shared" si="19"/>
        <v>1.4857142857142858</v>
      </c>
      <c r="F76" s="45">
        <f t="shared" si="19"/>
        <v>23.457142857142856</v>
      </c>
      <c r="G76" s="45">
        <f t="shared" si="19"/>
        <v>0.68571428571428572</v>
      </c>
      <c r="H76" s="46">
        <f t="shared" si="19"/>
        <v>0.42857142857142855</v>
      </c>
      <c r="I76" s="46">
        <f t="shared" si="19"/>
        <v>1.0857142857142856</v>
      </c>
      <c r="J76" s="45">
        <f t="shared" si="19"/>
        <v>6.2571428571428571</v>
      </c>
      <c r="K76" s="47">
        <f t="shared" si="19"/>
        <v>38.799999999999997</v>
      </c>
      <c r="L76" s="48"/>
      <c r="M76" s="30">
        <f t="shared" si="20"/>
        <v>3</v>
      </c>
      <c r="N76" s="31">
        <f t="shared" si="18"/>
        <v>35.799999999999997</v>
      </c>
      <c r="O76" s="55">
        <f t="shared" si="21"/>
        <v>7.7319587628865982E-2</v>
      </c>
      <c r="P76" s="55">
        <f t="shared" si="22"/>
        <v>0.92268041237113396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45">
        <f t="shared" si="19"/>
        <v>4.8857142857142861</v>
      </c>
      <c r="E77" s="46">
        <f t="shared" si="19"/>
        <v>1.3714285714285714</v>
      </c>
      <c r="F77" s="45">
        <f t="shared" si="19"/>
        <v>26.828571428571429</v>
      </c>
      <c r="G77" s="45">
        <f t="shared" si="19"/>
        <v>1.9714285714285715</v>
      </c>
      <c r="H77" s="46">
        <f t="shared" si="19"/>
        <v>0.17142857142857143</v>
      </c>
      <c r="I77" s="46">
        <f t="shared" si="19"/>
        <v>1.0571428571428572</v>
      </c>
      <c r="J77" s="45">
        <f t="shared" si="19"/>
        <v>5.2285714285714286</v>
      </c>
      <c r="K77" s="47">
        <f t="shared" si="19"/>
        <v>41.514285714285712</v>
      </c>
      <c r="L77" s="48"/>
      <c r="M77" s="30">
        <f t="shared" si="20"/>
        <v>2.6</v>
      </c>
      <c r="N77" s="31">
        <f t="shared" si="18"/>
        <v>38.914285714285711</v>
      </c>
      <c r="O77" s="55">
        <f t="shared" si="21"/>
        <v>6.262904335856849E-2</v>
      </c>
      <c r="P77" s="55">
        <f t="shared" si="22"/>
        <v>0.93737095664143144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45">
        <f t="shared" si="19"/>
        <v>5.4571428571428573</v>
      </c>
      <c r="E78" s="46">
        <f t="shared" si="19"/>
        <v>2.4285714285714284</v>
      </c>
      <c r="F78" s="45">
        <f t="shared" si="19"/>
        <v>29.428571428571427</v>
      </c>
      <c r="G78" s="45">
        <f t="shared" si="19"/>
        <v>1.2857142857142858</v>
      </c>
      <c r="H78" s="46">
        <f t="shared" si="19"/>
        <v>1.6857142857142857</v>
      </c>
      <c r="I78" s="46">
        <f t="shared" si="19"/>
        <v>1.6571428571428573</v>
      </c>
      <c r="J78" s="45">
        <f t="shared" si="19"/>
        <v>6.9142857142857146</v>
      </c>
      <c r="K78" s="47">
        <f t="shared" si="19"/>
        <v>48.857142857142854</v>
      </c>
      <c r="L78" s="48"/>
      <c r="M78" s="30">
        <f t="shared" si="20"/>
        <v>5.7714285714285714</v>
      </c>
      <c r="N78" s="31">
        <f t="shared" si="18"/>
        <v>43.085714285714289</v>
      </c>
      <c r="O78" s="55">
        <f t="shared" si="21"/>
        <v>0.11812865497076024</v>
      </c>
      <c r="P78" s="55">
        <f t="shared" si="22"/>
        <v>0.88187134502923992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45">
        <f t="shared" si="19"/>
        <v>10.085714285714285</v>
      </c>
      <c r="E79" s="46">
        <f t="shared" si="19"/>
        <v>2.0571428571428569</v>
      </c>
      <c r="F79" s="45">
        <f t="shared" si="19"/>
        <v>36.457142857142856</v>
      </c>
      <c r="G79" s="45">
        <f t="shared" si="19"/>
        <v>0.97142857142857142</v>
      </c>
      <c r="H79" s="46">
        <f t="shared" si="19"/>
        <v>3.5142857142857142</v>
      </c>
      <c r="I79" s="46">
        <f t="shared" si="19"/>
        <v>2.8285714285714287</v>
      </c>
      <c r="J79" s="45">
        <f t="shared" si="19"/>
        <v>8.1142857142857139</v>
      </c>
      <c r="K79" s="47">
        <f t="shared" si="19"/>
        <v>64.028571428571425</v>
      </c>
      <c r="L79" s="48"/>
      <c r="M79" s="30">
        <f t="shared" si="20"/>
        <v>8.4</v>
      </c>
      <c r="N79" s="31">
        <f t="shared" si="18"/>
        <v>55.628571428571426</v>
      </c>
      <c r="O79" s="55">
        <f t="shared" si="21"/>
        <v>0.13119143239625169</v>
      </c>
      <c r="P79" s="55">
        <f t="shared" si="22"/>
        <v>0.86880856760374836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45">
        <f t="shared" si="19"/>
        <v>14.514285714285714</v>
      </c>
      <c r="E80" s="46">
        <f t="shared" si="19"/>
        <v>5.4857142857142858</v>
      </c>
      <c r="F80" s="45">
        <f t="shared" si="19"/>
        <v>40.542857142857144</v>
      </c>
      <c r="G80" s="45">
        <f t="shared" si="19"/>
        <v>0.8</v>
      </c>
      <c r="H80" s="46">
        <f t="shared" si="19"/>
        <v>5.7428571428571429</v>
      </c>
      <c r="I80" s="46">
        <f t="shared" si="19"/>
        <v>3.9428571428571431</v>
      </c>
      <c r="J80" s="45">
        <f t="shared" si="19"/>
        <v>11.085714285714285</v>
      </c>
      <c r="K80" s="47">
        <f t="shared" si="19"/>
        <v>82.114285714285714</v>
      </c>
      <c r="L80" s="48"/>
      <c r="M80" s="30">
        <f t="shared" si="20"/>
        <v>15.171428571428571</v>
      </c>
      <c r="N80" s="31">
        <f t="shared" si="18"/>
        <v>66.942857142857136</v>
      </c>
      <c r="O80" s="55">
        <f t="shared" si="21"/>
        <v>0.1847599164926931</v>
      </c>
      <c r="P80" s="55">
        <f t="shared" si="22"/>
        <v>0.81524008350730681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45">
        <f t="shared" si="19"/>
        <v>24.857142857142858</v>
      </c>
      <c r="E81" s="46">
        <f t="shared" si="19"/>
        <v>12.2</v>
      </c>
      <c r="F81" s="45">
        <f t="shared" si="19"/>
        <v>39.114285714285714</v>
      </c>
      <c r="G81" s="45">
        <f t="shared" si="19"/>
        <v>0.6</v>
      </c>
      <c r="H81" s="46">
        <f t="shared" si="19"/>
        <v>6.9142857142857146</v>
      </c>
      <c r="I81" s="46">
        <f t="shared" si="19"/>
        <v>8.0571428571428569</v>
      </c>
      <c r="J81" s="45">
        <f t="shared" si="19"/>
        <v>14.257142857142858</v>
      </c>
      <c r="K81" s="47">
        <f t="shared" si="19"/>
        <v>106</v>
      </c>
      <c r="L81" s="48"/>
      <c r="M81" s="30">
        <f t="shared" si="20"/>
        <v>27.171428571428571</v>
      </c>
      <c r="N81" s="31">
        <f t="shared" si="18"/>
        <v>78.828571428571422</v>
      </c>
      <c r="O81" s="55">
        <f t="shared" si="21"/>
        <v>0.2563342318059299</v>
      </c>
      <c r="P81" s="55">
        <f t="shared" si="22"/>
        <v>0.74366576819407004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45">
        <f t="shared" si="19"/>
        <v>31.742857142857144</v>
      </c>
      <c r="E82" s="46">
        <f t="shared" si="19"/>
        <v>19.62857142857143</v>
      </c>
      <c r="F82" s="45">
        <f t="shared" si="19"/>
        <v>36.085714285714289</v>
      </c>
      <c r="G82" s="45">
        <f t="shared" si="19"/>
        <v>0.48571428571428571</v>
      </c>
      <c r="H82" s="46">
        <f t="shared" si="19"/>
        <v>11.142857142857142</v>
      </c>
      <c r="I82" s="46">
        <f t="shared" si="19"/>
        <v>12.257142857142858</v>
      </c>
      <c r="J82" s="45">
        <f t="shared" si="19"/>
        <v>17.657142857142858</v>
      </c>
      <c r="K82" s="47">
        <f t="shared" si="19"/>
        <v>129</v>
      </c>
      <c r="L82" s="48"/>
      <c r="M82" s="30">
        <f t="shared" si="20"/>
        <v>43.028571428571432</v>
      </c>
      <c r="N82" s="31">
        <f t="shared" si="18"/>
        <v>85.971428571428575</v>
      </c>
      <c r="O82" s="55">
        <f t="shared" si="21"/>
        <v>0.33355481727574754</v>
      </c>
      <c r="P82" s="55">
        <f t="shared" si="22"/>
        <v>0.66644518272425257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45">
        <f t="shared" si="19"/>
        <v>29.942857142857143</v>
      </c>
      <c r="E83" s="46">
        <f t="shared" si="19"/>
        <v>16.228571428571428</v>
      </c>
      <c r="F83" s="45">
        <f t="shared" si="19"/>
        <v>29.514285714285716</v>
      </c>
      <c r="G83" s="45">
        <f t="shared" si="19"/>
        <v>0.74285714285714288</v>
      </c>
      <c r="H83" s="46">
        <f t="shared" si="19"/>
        <v>7.7714285714285714</v>
      </c>
      <c r="I83" s="46">
        <f t="shared" si="19"/>
        <v>12.257142857142858</v>
      </c>
      <c r="J83" s="45">
        <f t="shared" si="19"/>
        <v>15.628571428571428</v>
      </c>
      <c r="K83" s="47">
        <f t="shared" si="19"/>
        <v>112.11428571428571</v>
      </c>
      <c r="L83" s="48"/>
      <c r="M83" s="30">
        <f t="shared" si="20"/>
        <v>36.25714285714286</v>
      </c>
      <c r="N83" s="31">
        <f t="shared" si="18"/>
        <v>75.828571428571422</v>
      </c>
      <c r="O83" s="55">
        <f t="shared" si="21"/>
        <v>0.32339449541284404</v>
      </c>
      <c r="P83" s="55">
        <f t="shared" si="22"/>
        <v>0.67635066258919463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45">
        <f t="shared" si="19"/>
        <v>16.514285714285716</v>
      </c>
      <c r="E84" s="46">
        <f t="shared" si="19"/>
        <v>8.7142857142857135</v>
      </c>
      <c r="F84" s="45">
        <f t="shared" si="19"/>
        <v>24.62857142857143</v>
      </c>
      <c r="G84" s="45">
        <f t="shared" si="19"/>
        <v>0.51428571428571423</v>
      </c>
      <c r="H84" s="46">
        <f t="shared" si="19"/>
        <v>2.7428571428571429</v>
      </c>
      <c r="I84" s="46">
        <f t="shared" si="19"/>
        <v>8.5428571428571427</v>
      </c>
      <c r="J84" s="45">
        <f t="shared" si="19"/>
        <v>11.057142857142857</v>
      </c>
      <c r="K84" s="47">
        <f t="shared" si="19"/>
        <v>72.714285714285708</v>
      </c>
      <c r="L84" s="48"/>
      <c r="M84" s="30">
        <f t="shared" si="20"/>
        <v>20</v>
      </c>
      <c r="N84" s="31">
        <f t="shared" si="18"/>
        <v>52.714285714285715</v>
      </c>
      <c r="O84" s="55">
        <f t="shared" si="21"/>
        <v>0.27504911591355602</v>
      </c>
      <c r="P84" s="55">
        <f t="shared" si="22"/>
        <v>0.72495088408644404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45">
        <f t="shared" si="19"/>
        <v>8.8571428571428577</v>
      </c>
      <c r="E85" s="46">
        <f t="shared" si="19"/>
        <v>4.4571428571428573</v>
      </c>
      <c r="F85" s="45">
        <f t="shared" si="19"/>
        <v>13.914285714285715</v>
      </c>
      <c r="G85" s="45">
        <f t="shared" si="19"/>
        <v>0.2857142857142857</v>
      </c>
      <c r="H85" s="46">
        <f t="shared" si="19"/>
        <v>1</v>
      </c>
      <c r="I85" s="46">
        <f t="shared" si="19"/>
        <v>4.1142857142857139</v>
      </c>
      <c r="J85" s="45">
        <f t="shared" si="19"/>
        <v>5.2857142857142856</v>
      </c>
      <c r="K85" s="47">
        <f t="shared" si="19"/>
        <v>37.914285714285711</v>
      </c>
      <c r="L85" s="48"/>
      <c r="M85" s="30">
        <f t="shared" si="20"/>
        <v>9.5714285714285712</v>
      </c>
      <c r="N85" s="31">
        <f t="shared" si="18"/>
        <v>28.342857142857142</v>
      </c>
      <c r="O85" s="55">
        <f t="shared" si="21"/>
        <v>0.252449133383572</v>
      </c>
      <c r="P85" s="55">
        <f t="shared" si="22"/>
        <v>0.74755086661642811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45">
        <f t="shared" si="19"/>
        <v>3.8</v>
      </c>
      <c r="E86" s="46">
        <f t="shared" si="19"/>
        <v>2.4571428571428573</v>
      </c>
      <c r="F86" s="45">
        <f t="shared" si="19"/>
        <v>3.8857142857142857</v>
      </c>
      <c r="G86" s="45">
        <f t="shared" si="19"/>
        <v>8.5714285714285715E-2</v>
      </c>
      <c r="H86" s="46">
        <f t="shared" si="19"/>
        <v>0.42857142857142855</v>
      </c>
      <c r="I86" s="46">
        <f t="shared" si="19"/>
        <v>1.4571428571428571</v>
      </c>
      <c r="J86" s="45">
        <f t="shared" si="19"/>
        <v>2.2285714285714286</v>
      </c>
      <c r="K86" s="47">
        <f t="shared" si="19"/>
        <v>14.342857142857143</v>
      </c>
      <c r="L86" s="48"/>
      <c r="M86" s="30">
        <f t="shared" si="20"/>
        <v>4.3428571428571425</v>
      </c>
      <c r="N86" s="31">
        <f t="shared" si="18"/>
        <v>10</v>
      </c>
      <c r="O86" s="55">
        <f t="shared" si="21"/>
        <v>0.3027888446215139</v>
      </c>
      <c r="P86" s="55">
        <f t="shared" si="22"/>
        <v>0.69721115537848599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45">
        <f t="shared" ref="D87:K102" si="23">SUM(D209)/35</f>
        <v>0.97142857142857142</v>
      </c>
      <c r="E87" s="46">
        <f t="shared" si="23"/>
        <v>0</v>
      </c>
      <c r="F87" s="45">
        <f t="shared" si="23"/>
        <v>0.8571428571428571</v>
      </c>
      <c r="G87" s="45">
        <f t="shared" si="23"/>
        <v>0</v>
      </c>
      <c r="H87" s="46">
        <f t="shared" si="23"/>
        <v>1.5142857142857142</v>
      </c>
      <c r="I87" s="46">
        <f t="shared" si="23"/>
        <v>2.8571428571428571E-2</v>
      </c>
      <c r="J87" s="45">
        <f t="shared" si="23"/>
        <v>0.5714285714285714</v>
      </c>
      <c r="K87" s="47">
        <f t="shared" si="23"/>
        <v>3.9428571428571431</v>
      </c>
      <c r="L87" s="48"/>
      <c r="M87" s="30">
        <f t="shared" si="20"/>
        <v>1.5428571428571427</v>
      </c>
      <c r="N87" s="31">
        <f t="shared" si="18"/>
        <v>2.4</v>
      </c>
      <c r="O87" s="55">
        <f t="shared" si="21"/>
        <v>0.39130434782608692</v>
      </c>
      <c r="P87" s="55">
        <f t="shared" si="22"/>
        <v>0.60869565217391297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45">
        <f t="shared" si="23"/>
        <v>164.51428571428571</v>
      </c>
      <c r="E88" s="46">
        <f t="shared" si="23"/>
        <v>79.2</v>
      </c>
      <c r="F88" s="45">
        <f t="shared" si="23"/>
        <v>366.57142857142856</v>
      </c>
      <c r="G88" s="45">
        <f t="shared" si="23"/>
        <v>10.457142857142857</v>
      </c>
      <c r="H88" s="46">
        <f t="shared" si="23"/>
        <v>44.028571428571432</v>
      </c>
      <c r="I88" s="46">
        <f t="shared" si="23"/>
        <v>58.885714285714286</v>
      </c>
      <c r="J88" s="45">
        <f t="shared" si="23"/>
        <v>116.51428571428572</v>
      </c>
      <c r="K88" s="47">
        <f t="shared" si="23"/>
        <v>840.2</v>
      </c>
      <c r="L88" s="48"/>
      <c r="M88" s="46">
        <f>SUM(M72:M87)</f>
        <v>182.11428571428576</v>
      </c>
      <c r="N88" s="45">
        <f t="shared" si="18"/>
        <v>658.05714285714294</v>
      </c>
      <c r="O88" s="57">
        <f t="shared" si="21"/>
        <v>0.21675111368041627</v>
      </c>
      <c r="P88" s="57">
        <f t="shared" si="22"/>
        <v>0.78321488081069135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5">
        <f t="shared" si="23"/>
        <v>0</v>
      </c>
      <c r="E89" s="25">
        <f t="shared" si="23"/>
        <v>0</v>
      </c>
      <c r="F89" s="39">
        <f t="shared" si="23"/>
        <v>0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</v>
      </c>
      <c r="L89" s="48"/>
      <c r="M89" s="30">
        <f t="shared" ref="M89:M104" si="24">SUM(E89+H89+I89)</f>
        <v>0</v>
      </c>
      <c r="N89" s="31">
        <f t="shared" si="18"/>
        <v>0</v>
      </c>
      <c r="O89" s="59">
        <v>0</v>
      </c>
      <c r="P89" s="59">
        <v>0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39">
        <f t="shared" si="23"/>
        <v>1.8285714285714285</v>
      </c>
      <c r="E90" s="25">
        <f t="shared" si="23"/>
        <v>0.42857142857142855</v>
      </c>
      <c r="F90" s="39">
        <f t="shared" si="23"/>
        <v>23.37142857142857</v>
      </c>
      <c r="G90" s="39">
        <f t="shared" si="23"/>
        <v>0.65714285714285714</v>
      </c>
      <c r="H90" s="39">
        <f t="shared" si="23"/>
        <v>0.11428571428571428</v>
      </c>
      <c r="I90" s="39">
        <f t="shared" si="23"/>
        <v>0.34285714285714286</v>
      </c>
      <c r="J90" s="39">
        <f t="shared" si="23"/>
        <v>2.2571428571428571</v>
      </c>
      <c r="K90" s="39">
        <f t="shared" si="23"/>
        <v>29</v>
      </c>
      <c r="L90" s="48"/>
      <c r="M90" s="30">
        <f t="shared" si="24"/>
        <v>0.88571428571428568</v>
      </c>
      <c r="N90" s="31">
        <f t="shared" si="18"/>
        <v>28.114285714285714</v>
      </c>
      <c r="O90" s="59">
        <f t="shared" ref="O90:O105" si="25">SUM(M90/K90)</f>
        <v>3.0541871921182264E-2</v>
      </c>
      <c r="P90" s="59">
        <f t="shared" ref="P90:P105" si="26">SUM(N90/K90)</f>
        <v>0.9694581280788177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39">
        <f t="shared" si="23"/>
        <v>2.7428571428571429</v>
      </c>
      <c r="E91" s="39">
        <f t="shared" si="23"/>
        <v>1.2</v>
      </c>
      <c r="F91" s="39">
        <f t="shared" si="23"/>
        <v>27.771428571428572</v>
      </c>
      <c r="G91" s="39">
        <f t="shared" si="23"/>
        <v>0.42857142857142855</v>
      </c>
      <c r="H91" s="39">
        <f t="shared" si="23"/>
        <v>0.37142857142857144</v>
      </c>
      <c r="I91" s="39">
        <f t="shared" si="23"/>
        <v>0.42857142857142855</v>
      </c>
      <c r="J91" s="39">
        <f t="shared" si="23"/>
        <v>3.9428571428571431</v>
      </c>
      <c r="K91" s="39">
        <f t="shared" si="23"/>
        <v>36.885714285714286</v>
      </c>
      <c r="L91" s="48"/>
      <c r="M91" s="30">
        <f t="shared" si="24"/>
        <v>2</v>
      </c>
      <c r="N91" s="31">
        <f t="shared" si="18"/>
        <v>34.885714285714286</v>
      </c>
      <c r="O91" s="59">
        <f t="shared" si="25"/>
        <v>5.4221533694810226E-2</v>
      </c>
      <c r="P91" s="59">
        <f t="shared" si="26"/>
        <v>0.9457784663051898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39">
        <f t="shared" si="23"/>
        <v>5.3142857142857141</v>
      </c>
      <c r="E92" s="39">
        <f t="shared" si="23"/>
        <v>2.657142857142857</v>
      </c>
      <c r="F92" s="39">
        <f t="shared" si="23"/>
        <v>33.171428571428571</v>
      </c>
      <c r="G92" s="39">
        <f t="shared" si="23"/>
        <v>0.4</v>
      </c>
      <c r="H92" s="39">
        <f t="shared" si="23"/>
        <v>0.82857142857142863</v>
      </c>
      <c r="I92" s="39">
        <f t="shared" si="23"/>
        <v>1.0285714285714285</v>
      </c>
      <c r="J92" s="39">
        <f t="shared" si="23"/>
        <v>6.7714285714285714</v>
      </c>
      <c r="K92" s="39">
        <f t="shared" si="23"/>
        <v>50.171428571428571</v>
      </c>
      <c r="L92" s="48"/>
      <c r="M92" s="30">
        <f t="shared" si="24"/>
        <v>4.5142857142857142</v>
      </c>
      <c r="N92" s="31">
        <f t="shared" si="18"/>
        <v>45.657142857142858</v>
      </c>
      <c r="O92" s="59">
        <f t="shared" si="25"/>
        <v>8.9977220956719811E-2</v>
      </c>
      <c r="P92" s="59">
        <f t="shared" si="26"/>
        <v>0.91002277904328022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39">
        <f t="shared" si="23"/>
        <v>6.2285714285714286</v>
      </c>
      <c r="E93" s="39">
        <f t="shared" si="23"/>
        <v>3.4857142857142858</v>
      </c>
      <c r="F93" s="39">
        <f t="shared" si="23"/>
        <v>33.25714285714286</v>
      </c>
      <c r="G93" s="39">
        <f t="shared" si="23"/>
        <v>0.37142857142857144</v>
      </c>
      <c r="H93" s="39">
        <f t="shared" si="23"/>
        <v>0.8</v>
      </c>
      <c r="I93" s="39">
        <f t="shared" si="23"/>
        <v>2.1714285714285713</v>
      </c>
      <c r="J93" s="39">
        <f t="shared" si="23"/>
        <v>7.5428571428571427</v>
      </c>
      <c r="K93" s="39">
        <f t="shared" si="23"/>
        <v>53.857142857142854</v>
      </c>
      <c r="L93" s="48"/>
      <c r="M93" s="30">
        <f t="shared" si="24"/>
        <v>6.4571428571428573</v>
      </c>
      <c r="N93" s="31">
        <f t="shared" si="18"/>
        <v>47.400000000000006</v>
      </c>
      <c r="O93" s="59">
        <f t="shared" si="25"/>
        <v>0.11989389920424404</v>
      </c>
      <c r="P93" s="59">
        <f t="shared" si="26"/>
        <v>0.88010610079575613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39">
        <f t="shared" si="23"/>
        <v>6.7428571428571429</v>
      </c>
      <c r="E94" s="39">
        <f t="shared" si="23"/>
        <v>3.2857142857142856</v>
      </c>
      <c r="F94" s="39">
        <f t="shared" si="23"/>
        <v>34.971428571428568</v>
      </c>
      <c r="G94" s="39">
        <f t="shared" si="23"/>
        <v>0.97142857142857142</v>
      </c>
      <c r="H94" s="39">
        <f t="shared" si="23"/>
        <v>0.91428571428571426</v>
      </c>
      <c r="I94" s="39">
        <f t="shared" si="23"/>
        <v>1.8571428571428572</v>
      </c>
      <c r="J94" s="39">
        <f t="shared" si="23"/>
        <v>8.0857142857142854</v>
      </c>
      <c r="K94" s="39">
        <f t="shared" si="23"/>
        <v>56.828571428571429</v>
      </c>
      <c r="L94" s="48"/>
      <c r="M94" s="30">
        <f t="shared" si="24"/>
        <v>6.0571428571428569</v>
      </c>
      <c r="N94" s="31">
        <f t="shared" si="18"/>
        <v>50.771428571428558</v>
      </c>
      <c r="O94" s="59">
        <f t="shared" si="25"/>
        <v>0.10658622423328305</v>
      </c>
      <c r="P94" s="59">
        <f t="shared" si="26"/>
        <v>0.89341377576671666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39">
        <f t="shared" si="23"/>
        <v>8.0285714285714285</v>
      </c>
      <c r="E95" s="39">
        <f t="shared" si="23"/>
        <v>4.2571428571428571</v>
      </c>
      <c r="F95" s="39">
        <f t="shared" si="23"/>
        <v>34.4</v>
      </c>
      <c r="G95" s="39">
        <f t="shared" si="23"/>
        <v>0.94285714285714284</v>
      </c>
      <c r="H95" s="39">
        <f t="shared" si="23"/>
        <v>2.6</v>
      </c>
      <c r="I95" s="39">
        <f t="shared" si="23"/>
        <v>2.342857142857143</v>
      </c>
      <c r="J95" s="39">
        <f t="shared" si="23"/>
        <v>9.6285714285714281</v>
      </c>
      <c r="K95" s="39">
        <f t="shared" si="23"/>
        <v>62.2</v>
      </c>
      <c r="L95" s="48"/>
      <c r="M95" s="30">
        <f t="shared" si="24"/>
        <v>9.2000000000000011</v>
      </c>
      <c r="N95" s="31">
        <f t="shared" si="18"/>
        <v>53</v>
      </c>
      <c r="O95" s="59">
        <f t="shared" si="25"/>
        <v>0.14790996784565918</v>
      </c>
      <c r="P95" s="59">
        <f t="shared" si="26"/>
        <v>0.85209003215434076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39">
        <f t="shared" si="23"/>
        <v>11.6</v>
      </c>
      <c r="E96" s="39">
        <f t="shared" si="23"/>
        <v>4.3428571428571425</v>
      </c>
      <c r="F96" s="39">
        <f t="shared" si="23"/>
        <v>28.8</v>
      </c>
      <c r="G96" s="39">
        <f t="shared" si="23"/>
        <v>0.68571428571428572</v>
      </c>
      <c r="H96" s="39">
        <f t="shared" si="23"/>
        <v>6.2571428571428571</v>
      </c>
      <c r="I96" s="39">
        <f t="shared" si="23"/>
        <v>3.4857142857142858</v>
      </c>
      <c r="J96" s="39">
        <f t="shared" si="23"/>
        <v>11.114285714285714</v>
      </c>
      <c r="K96" s="39">
        <f t="shared" si="23"/>
        <v>66.285714285714292</v>
      </c>
      <c r="L96" s="48"/>
      <c r="M96" s="30">
        <f t="shared" si="24"/>
        <v>14.085714285714285</v>
      </c>
      <c r="N96" s="31">
        <f t="shared" si="18"/>
        <v>52.199999999999996</v>
      </c>
      <c r="O96" s="59">
        <f t="shared" si="25"/>
        <v>0.21249999999999997</v>
      </c>
      <c r="P96" s="59">
        <f t="shared" si="26"/>
        <v>0.78749999999999987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39">
        <f t="shared" si="23"/>
        <v>14.371428571428572</v>
      </c>
      <c r="E97" s="39">
        <f t="shared" si="23"/>
        <v>8.8571428571428577</v>
      </c>
      <c r="F97" s="39">
        <f t="shared" si="23"/>
        <v>35.228571428571428</v>
      </c>
      <c r="G97" s="39">
        <f t="shared" si="23"/>
        <v>0.4</v>
      </c>
      <c r="H97" s="39">
        <f t="shared" si="23"/>
        <v>5.8</v>
      </c>
      <c r="I97" s="39">
        <f t="shared" si="23"/>
        <v>4.628571428571429</v>
      </c>
      <c r="J97" s="39">
        <f t="shared" si="23"/>
        <v>13.114285714285714</v>
      </c>
      <c r="K97" s="39">
        <f t="shared" si="23"/>
        <v>82.4</v>
      </c>
      <c r="L97" s="48"/>
      <c r="M97" s="30">
        <f t="shared" si="24"/>
        <v>19.285714285714288</v>
      </c>
      <c r="N97" s="31">
        <f t="shared" si="18"/>
        <v>63.114285714285714</v>
      </c>
      <c r="O97" s="59">
        <f t="shared" si="25"/>
        <v>0.23404993065187241</v>
      </c>
      <c r="P97" s="59">
        <f t="shared" si="26"/>
        <v>0.76595006934812759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39">
        <f t="shared" si="23"/>
        <v>30.6</v>
      </c>
      <c r="E98" s="39">
        <f t="shared" si="23"/>
        <v>17.8</v>
      </c>
      <c r="F98" s="39">
        <f t="shared" si="23"/>
        <v>36.342857142857142</v>
      </c>
      <c r="G98" s="39">
        <f t="shared" si="23"/>
        <v>0.14285714285714285</v>
      </c>
      <c r="H98" s="39">
        <f t="shared" si="23"/>
        <v>13.828571428571429</v>
      </c>
      <c r="I98" s="39">
        <f t="shared" si="23"/>
        <v>9.5142857142857142</v>
      </c>
      <c r="J98" s="39">
        <f t="shared" si="23"/>
        <v>16.942857142857143</v>
      </c>
      <c r="K98" s="39">
        <f t="shared" si="23"/>
        <v>125.17142857142858</v>
      </c>
      <c r="L98" s="48"/>
      <c r="M98" s="30">
        <f t="shared" si="24"/>
        <v>41.142857142857146</v>
      </c>
      <c r="N98" s="31">
        <f t="shared" si="18"/>
        <v>84.028571428571439</v>
      </c>
      <c r="O98" s="59">
        <f t="shared" si="25"/>
        <v>0.3286920794339192</v>
      </c>
      <c r="P98" s="59">
        <f t="shared" si="26"/>
        <v>0.67130792056608091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39">
        <f t="shared" si="23"/>
        <v>41.485714285714288</v>
      </c>
      <c r="E99" s="39">
        <f t="shared" si="23"/>
        <v>27.485714285714284</v>
      </c>
      <c r="F99" s="39">
        <f t="shared" si="23"/>
        <v>36.971428571428568</v>
      </c>
      <c r="G99" s="39">
        <f t="shared" si="23"/>
        <v>0.14285714285714285</v>
      </c>
      <c r="H99" s="39">
        <f t="shared" si="23"/>
        <v>18.285714285714285</v>
      </c>
      <c r="I99" s="39">
        <f t="shared" si="23"/>
        <v>15.885714285714286</v>
      </c>
      <c r="J99" s="39">
        <f t="shared" si="23"/>
        <v>19.657142857142858</v>
      </c>
      <c r="K99" s="39">
        <f t="shared" si="23"/>
        <v>159.91428571428571</v>
      </c>
      <c r="L99" s="48"/>
      <c r="M99" s="30">
        <f t="shared" si="24"/>
        <v>61.657142857142858</v>
      </c>
      <c r="N99" s="31">
        <f t="shared" si="18"/>
        <v>98.257142857142853</v>
      </c>
      <c r="O99" s="59">
        <f t="shared" si="25"/>
        <v>0.38556369483651959</v>
      </c>
      <c r="P99" s="59">
        <f t="shared" si="26"/>
        <v>0.61443630516348047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39">
        <f t="shared" si="23"/>
        <v>36.171428571428571</v>
      </c>
      <c r="E100" s="39">
        <f t="shared" si="23"/>
        <v>22.8</v>
      </c>
      <c r="F100" s="39">
        <f t="shared" si="23"/>
        <v>28.914285714285715</v>
      </c>
      <c r="G100" s="39">
        <f t="shared" si="23"/>
        <v>0.51428571428571423</v>
      </c>
      <c r="H100" s="39">
        <f t="shared" si="23"/>
        <v>12.571428571428571</v>
      </c>
      <c r="I100" s="39">
        <f t="shared" si="23"/>
        <v>13.285714285714286</v>
      </c>
      <c r="J100" s="39">
        <f t="shared" si="23"/>
        <v>17.428571428571427</v>
      </c>
      <c r="K100" s="39">
        <f t="shared" si="23"/>
        <v>131.68571428571428</v>
      </c>
      <c r="L100" s="48"/>
      <c r="M100" s="30">
        <f t="shared" si="24"/>
        <v>48.657142857142858</v>
      </c>
      <c r="N100" s="31">
        <f t="shared" si="18"/>
        <v>83.028571428571439</v>
      </c>
      <c r="O100" s="59">
        <f t="shared" si="25"/>
        <v>0.36949446734649599</v>
      </c>
      <c r="P100" s="59">
        <f t="shared" si="26"/>
        <v>0.63050553265350406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39">
        <f t="shared" si="23"/>
        <v>23.2</v>
      </c>
      <c r="E101" s="39">
        <f t="shared" si="23"/>
        <v>14.685714285714285</v>
      </c>
      <c r="F101" s="39">
        <f t="shared" si="23"/>
        <v>28.571428571428573</v>
      </c>
      <c r="G101" s="39">
        <f t="shared" si="23"/>
        <v>0.94285714285714284</v>
      </c>
      <c r="H101" s="39">
        <f t="shared" si="23"/>
        <v>4.5714285714285712</v>
      </c>
      <c r="I101" s="39">
        <f t="shared" si="23"/>
        <v>10.114285714285714</v>
      </c>
      <c r="J101" s="39">
        <f t="shared" si="23"/>
        <v>12.228571428571428</v>
      </c>
      <c r="K101" s="39">
        <f t="shared" si="23"/>
        <v>94.314285714285717</v>
      </c>
      <c r="L101" s="48"/>
      <c r="M101" s="30">
        <f t="shared" si="24"/>
        <v>29.37142857142857</v>
      </c>
      <c r="N101" s="31">
        <f t="shared" si="18"/>
        <v>64.94285714285715</v>
      </c>
      <c r="O101" s="59">
        <f t="shared" si="25"/>
        <v>0.31142078158133896</v>
      </c>
      <c r="P101" s="59">
        <f t="shared" si="26"/>
        <v>0.6885792184186611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39">
        <f t="shared" si="23"/>
        <v>11.742857142857142</v>
      </c>
      <c r="E102" s="39">
        <f t="shared" si="23"/>
        <v>6.2</v>
      </c>
      <c r="F102" s="39">
        <f t="shared" si="23"/>
        <v>16.085714285714285</v>
      </c>
      <c r="G102" s="39">
        <f t="shared" si="23"/>
        <v>0.31428571428571428</v>
      </c>
      <c r="H102" s="39">
        <f t="shared" si="23"/>
        <v>2.0857142857142859</v>
      </c>
      <c r="I102" s="39">
        <f t="shared" si="23"/>
        <v>5.6571428571428575</v>
      </c>
      <c r="J102" s="39">
        <f t="shared" si="23"/>
        <v>6.6571428571428575</v>
      </c>
      <c r="K102" s="39">
        <f t="shared" si="23"/>
        <v>48.74285714285714</v>
      </c>
      <c r="L102" s="48"/>
      <c r="M102" s="30">
        <f t="shared" si="24"/>
        <v>13.942857142857143</v>
      </c>
      <c r="N102" s="31">
        <f t="shared" si="18"/>
        <v>34.799999999999997</v>
      </c>
      <c r="O102" s="59">
        <f t="shared" si="25"/>
        <v>0.28604923798358733</v>
      </c>
      <c r="P102" s="59">
        <f t="shared" si="26"/>
        <v>0.71395076201641261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39">
        <f t="shared" ref="D103:K118" si="27">SUM(D225)/35</f>
        <v>4.4857142857142858</v>
      </c>
      <c r="E103" s="39">
        <f t="shared" si="27"/>
        <v>2</v>
      </c>
      <c r="F103" s="39">
        <f t="shared" si="27"/>
        <v>4.8</v>
      </c>
      <c r="G103" s="39">
        <f t="shared" si="27"/>
        <v>8.5714285714285715E-2</v>
      </c>
      <c r="H103" s="39">
        <f t="shared" si="27"/>
        <v>0.5714285714285714</v>
      </c>
      <c r="I103" s="39">
        <f t="shared" si="27"/>
        <v>2.2000000000000002</v>
      </c>
      <c r="J103" s="39">
        <f t="shared" si="27"/>
        <v>2.7714285714285714</v>
      </c>
      <c r="K103" s="39">
        <f t="shared" si="27"/>
        <v>16.914285714285715</v>
      </c>
      <c r="L103" s="48"/>
      <c r="M103" s="30">
        <f t="shared" si="24"/>
        <v>4.7714285714285714</v>
      </c>
      <c r="N103" s="31">
        <f t="shared" si="18"/>
        <v>12.142857142857142</v>
      </c>
      <c r="O103" s="59">
        <f t="shared" si="25"/>
        <v>0.28209459459459457</v>
      </c>
      <c r="P103" s="59">
        <f t="shared" si="26"/>
        <v>0.71790540540540537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39">
        <f t="shared" si="27"/>
        <v>0.37142857142857144</v>
      </c>
      <c r="E104" s="25">
        <f t="shared" si="27"/>
        <v>0</v>
      </c>
      <c r="F104" s="39">
        <f t="shared" si="27"/>
        <v>0.68571428571428572</v>
      </c>
      <c r="G104" s="25">
        <f t="shared" si="27"/>
        <v>0</v>
      </c>
      <c r="H104" s="39">
        <f t="shared" si="27"/>
        <v>1.6</v>
      </c>
      <c r="I104" s="39">
        <f t="shared" si="27"/>
        <v>0</v>
      </c>
      <c r="J104" s="39">
        <f t="shared" si="27"/>
        <v>0.37142857142857144</v>
      </c>
      <c r="K104" s="39">
        <f t="shared" si="27"/>
        <v>3.0285714285714285</v>
      </c>
      <c r="L104" s="48"/>
      <c r="M104" s="30">
        <f t="shared" si="24"/>
        <v>1.6</v>
      </c>
      <c r="N104" s="31">
        <f t="shared" si="18"/>
        <v>1.4285714285714286</v>
      </c>
      <c r="O104" s="59">
        <f t="shared" si="25"/>
        <v>0.52830188679245282</v>
      </c>
      <c r="P104" s="59">
        <f t="shared" si="26"/>
        <v>0.47169811320754718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39">
        <f t="shared" si="27"/>
        <v>204.91428571428571</v>
      </c>
      <c r="E105" s="39">
        <f t="shared" si="27"/>
        <v>119.48571428571428</v>
      </c>
      <c r="F105" s="39">
        <f t="shared" si="27"/>
        <v>403.34285714285716</v>
      </c>
      <c r="G105" s="39">
        <f t="shared" si="27"/>
        <v>7</v>
      </c>
      <c r="H105" s="39">
        <f t="shared" si="27"/>
        <v>71.2</v>
      </c>
      <c r="I105" s="39">
        <f t="shared" si="27"/>
        <v>72.942857142857136</v>
      </c>
      <c r="J105" s="39">
        <f t="shared" si="27"/>
        <v>138.51428571428571</v>
      </c>
      <c r="K105" s="39">
        <f t="shared" si="27"/>
        <v>1017.4</v>
      </c>
      <c r="L105" s="48"/>
      <c r="M105" s="32">
        <f>SUM(M89:M104)</f>
        <v>263.62857142857138</v>
      </c>
      <c r="N105" s="32">
        <f t="shared" si="18"/>
        <v>753.7714285714286</v>
      </c>
      <c r="O105" s="59">
        <f t="shared" si="25"/>
        <v>0.25911988542222469</v>
      </c>
      <c r="P105" s="59">
        <f t="shared" si="26"/>
        <v>0.74088011457777536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31">
        <f t="shared" si="27"/>
        <v>0</v>
      </c>
      <c r="E106" s="30">
        <f t="shared" si="27"/>
        <v>0</v>
      </c>
      <c r="F106" s="45">
        <f t="shared" si="27"/>
        <v>0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0</v>
      </c>
      <c r="L106" s="48"/>
      <c r="M106" s="30">
        <f t="shared" ref="M106:M121" si="28">SUM(E106+H106+I106)</f>
        <v>0</v>
      </c>
      <c r="N106" s="31">
        <f t="shared" si="18"/>
        <v>0</v>
      </c>
      <c r="O106" s="55">
        <v>0</v>
      </c>
      <c r="P106" s="55">
        <v>0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45">
        <f t="shared" si="27"/>
        <v>2.8285714285714287</v>
      </c>
      <c r="E107" s="30">
        <f t="shared" si="27"/>
        <v>0.94285714285714284</v>
      </c>
      <c r="F107" s="45">
        <f t="shared" si="27"/>
        <v>32.457142857142856</v>
      </c>
      <c r="G107" s="45">
        <f t="shared" si="27"/>
        <v>0.7142857142857143</v>
      </c>
      <c r="H107" s="46">
        <f t="shared" si="27"/>
        <v>0.2</v>
      </c>
      <c r="I107" s="46">
        <f t="shared" si="27"/>
        <v>0.77142857142857146</v>
      </c>
      <c r="J107" s="45">
        <f t="shared" si="27"/>
        <v>3.6</v>
      </c>
      <c r="K107" s="47">
        <f t="shared" si="27"/>
        <v>41.514285714285712</v>
      </c>
      <c r="L107" s="48"/>
      <c r="M107" s="30">
        <f t="shared" si="28"/>
        <v>1.9142857142857141</v>
      </c>
      <c r="N107" s="31">
        <f t="shared" si="18"/>
        <v>39.6</v>
      </c>
      <c r="O107" s="55">
        <f t="shared" ref="O107:O122" si="29">SUM(M107/K107)</f>
        <v>4.6111493461803162E-2</v>
      </c>
      <c r="P107" s="55">
        <f t="shared" ref="P107:P122" si="30">SUM(N107/K107)</f>
        <v>0.9538885065381969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45">
        <f t="shared" si="27"/>
        <v>5.7714285714285714</v>
      </c>
      <c r="E108" s="46">
        <f t="shared" si="27"/>
        <v>2.2571428571428571</v>
      </c>
      <c r="F108" s="45">
        <f t="shared" si="27"/>
        <v>42.74285714285714</v>
      </c>
      <c r="G108" s="45">
        <f t="shared" si="27"/>
        <v>0.51428571428571423</v>
      </c>
      <c r="H108" s="46">
        <f t="shared" si="27"/>
        <v>0.8571428571428571</v>
      </c>
      <c r="I108" s="46">
        <f t="shared" si="27"/>
        <v>0.91428571428571426</v>
      </c>
      <c r="J108" s="45">
        <f t="shared" si="27"/>
        <v>7.2</v>
      </c>
      <c r="K108" s="47">
        <f t="shared" si="27"/>
        <v>60.25714285714286</v>
      </c>
      <c r="L108" s="48"/>
      <c r="M108" s="30">
        <f t="shared" si="28"/>
        <v>4.0285714285714285</v>
      </c>
      <c r="N108" s="31">
        <f t="shared" si="18"/>
        <v>56.228571428571428</v>
      </c>
      <c r="O108" s="55">
        <f t="shared" si="29"/>
        <v>6.6856330014224752E-2</v>
      </c>
      <c r="P108" s="55">
        <f t="shared" si="30"/>
        <v>0.93314366998577525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45">
        <f t="shared" si="27"/>
        <v>10.228571428571428</v>
      </c>
      <c r="E109" s="46">
        <f t="shared" si="27"/>
        <v>2.8571428571428572</v>
      </c>
      <c r="F109" s="45">
        <f t="shared" si="27"/>
        <v>49</v>
      </c>
      <c r="G109" s="45">
        <f t="shared" si="27"/>
        <v>0.7142857142857143</v>
      </c>
      <c r="H109" s="46">
        <f t="shared" si="27"/>
        <v>1.5428571428571429</v>
      </c>
      <c r="I109" s="46">
        <f t="shared" si="27"/>
        <v>2.0857142857142859</v>
      </c>
      <c r="J109" s="45">
        <f t="shared" si="27"/>
        <v>12.914285714285715</v>
      </c>
      <c r="K109" s="47">
        <f t="shared" si="27"/>
        <v>79.342857142857142</v>
      </c>
      <c r="L109" s="48"/>
      <c r="M109" s="30">
        <f t="shared" si="28"/>
        <v>6.4857142857142858</v>
      </c>
      <c r="N109" s="31">
        <f t="shared" si="18"/>
        <v>72.857142857142861</v>
      </c>
      <c r="O109" s="55">
        <f t="shared" si="29"/>
        <v>8.174288800864242E-2</v>
      </c>
      <c r="P109" s="55">
        <f t="shared" si="30"/>
        <v>0.91825711199135762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45">
        <f t="shared" si="27"/>
        <v>10.542857142857143</v>
      </c>
      <c r="E110" s="46">
        <f t="shared" si="27"/>
        <v>3.9714285714285715</v>
      </c>
      <c r="F110" s="45">
        <f t="shared" si="27"/>
        <v>53</v>
      </c>
      <c r="G110" s="45">
        <f t="shared" si="27"/>
        <v>0.97142857142857142</v>
      </c>
      <c r="H110" s="46">
        <f t="shared" si="27"/>
        <v>2.2857142857142856</v>
      </c>
      <c r="I110" s="46">
        <f t="shared" si="27"/>
        <v>2.9714285714285715</v>
      </c>
      <c r="J110" s="45">
        <f t="shared" si="27"/>
        <v>12.857142857142858</v>
      </c>
      <c r="K110" s="47">
        <f t="shared" si="27"/>
        <v>86.6</v>
      </c>
      <c r="L110" s="48"/>
      <c r="M110" s="30">
        <f t="shared" si="28"/>
        <v>9.2285714285714278</v>
      </c>
      <c r="N110" s="31">
        <f t="shared" si="18"/>
        <v>77.371428571428581</v>
      </c>
      <c r="O110" s="55">
        <f t="shared" si="29"/>
        <v>0.10656548993731442</v>
      </c>
      <c r="P110" s="55">
        <f t="shared" si="30"/>
        <v>0.89343451006268571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45">
        <f t="shared" si="27"/>
        <v>10.857142857142858</v>
      </c>
      <c r="E111" s="46">
        <f t="shared" si="27"/>
        <v>3.2857142857142856</v>
      </c>
      <c r="F111" s="45">
        <f t="shared" si="27"/>
        <v>47.8</v>
      </c>
      <c r="G111" s="45">
        <f t="shared" si="27"/>
        <v>0.97142857142857142</v>
      </c>
      <c r="H111" s="46">
        <f t="shared" si="27"/>
        <v>1.7714285714285714</v>
      </c>
      <c r="I111" s="46">
        <f t="shared" si="27"/>
        <v>3.2571428571428571</v>
      </c>
      <c r="J111" s="45">
        <f t="shared" si="27"/>
        <v>14.771428571428572</v>
      </c>
      <c r="K111" s="47">
        <f t="shared" si="27"/>
        <v>82.714285714285708</v>
      </c>
      <c r="L111" s="48"/>
      <c r="M111" s="30">
        <f t="shared" si="28"/>
        <v>8.3142857142857132</v>
      </c>
      <c r="N111" s="31">
        <f t="shared" si="18"/>
        <v>74.400000000000006</v>
      </c>
      <c r="O111" s="55">
        <f t="shared" si="29"/>
        <v>0.10051813471502589</v>
      </c>
      <c r="P111" s="55">
        <f t="shared" si="30"/>
        <v>0.8994818652849742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45">
        <f t="shared" si="27"/>
        <v>8.8571428571428577</v>
      </c>
      <c r="E112" s="46">
        <f t="shared" si="27"/>
        <v>4.371428571428571</v>
      </c>
      <c r="F112" s="45">
        <f t="shared" si="27"/>
        <v>44.171428571428571</v>
      </c>
      <c r="G112" s="45">
        <f t="shared" si="27"/>
        <v>1.8571428571428572</v>
      </c>
      <c r="H112" s="46">
        <f t="shared" si="27"/>
        <v>3.6</v>
      </c>
      <c r="I112" s="46">
        <f t="shared" si="27"/>
        <v>2.7428571428571429</v>
      </c>
      <c r="J112" s="45">
        <f t="shared" si="27"/>
        <v>12</v>
      </c>
      <c r="K112" s="47">
        <f t="shared" si="27"/>
        <v>77.599999999999994</v>
      </c>
      <c r="L112" s="48"/>
      <c r="M112" s="30">
        <f t="shared" si="28"/>
        <v>10.714285714285715</v>
      </c>
      <c r="N112" s="31">
        <f t="shared" si="18"/>
        <v>66.885714285714272</v>
      </c>
      <c r="O112" s="55">
        <f t="shared" si="29"/>
        <v>0.13807069219440357</v>
      </c>
      <c r="P112" s="55">
        <f t="shared" si="30"/>
        <v>0.8619293078055964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45">
        <f t="shared" si="27"/>
        <v>9.0285714285714285</v>
      </c>
      <c r="E113" s="46">
        <f t="shared" si="27"/>
        <v>2.6285714285714286</v>
      </c>
      <c r="F113" s="45">
        <f t="shared" si="27"/>
        <v>33.914285714285711</v>
      </c>
      <c r="G113" s="45">
        <f t="shared" si="27"/>
        <v>1</v>
      </c>
      <c r="H113" s="46">
        <f t="shared" si="27"/>
        <v>2.2571428571428571</v>
      </c>
      <c r="I113" s="46">
        <f t="shared" si="27"/>
        <v>2.7428571428571429</v>
      </c>
      <c r="J113" s="45">
        <f t="shared" si="27"/>
        <v>9</v>
      </c>
      <c r="K113" s="47">
        <f t="shared" si="27"/>
        <v>60.571428571428569</v>
      </c>
      <c r="L113" s="48"/>
      <c r="M113" s="30">
        <f t="shared" si="28"/>
        <v>7.628571428571429</v>
      </c>
      <c r="N113" s="31">
        <f t="shared" si="18"/>
        <v>52.942857142857136</v>
      </c>
      <c r="O113" s="55">
        <f t="shared" si="29"/>
        <v>0.12594339622641509</v>
      </c>
      <c r="P113" s="55">
        <f t="shared" si="30"/>
        <v>0.87405660377358485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45">
        <f t="shared" si="27"/>
        <v>11.228571428571428</v>
      </c>
      <c r="E114" s="46">
        <f t="shared" si="27"/>
        <v>4.8857142857142861</v>
      </c>
      <c r="F114" s="45">
        <f t="shared" si="27"/>
        <v>30.885714285714286</v>
      </c>
      <c r="G114" s="45">
        <f t="shared" si="27"/>
        <v>0.94285714285714284</v>
      </c>
      <c r="H114" s="46">
        <f t="shared" si="27"/>
        <v>2.7714285714285714</v>
      </c>
      <c r="I114" s="46">
        <f t="shared" si="27"/>
        <v>3.4571428571428573</v>
      </c>
      <c r="J114" s="45">
        <f t="shared" si="27"/>
        <v>9.7142857142857135</v>
      </c>
      <c r="K114" s="47">
        <f t="shared" si="27"/>
        <v>63.885714285714286</v>
      </c>
      <c r="L114" s="48"/>
      <c r="M114" s="30">
        <f t="shared" si="28"/>
        <v>11.114285714285714</v>
      </c>
      <c r="N114" s="31">
        <f t="shared" si="18"/>
        <v>52.771428571428572</v>
      </c>
      <c r="O114" s="55">
        <f t="shared" si="29"/>
        <v>0.17397137745974955</v>
      </c>
      <c r="P114" s="55">
        <f t="shared" si="30"/>
        <v>0.82602862254025045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45">
        <f t="shared" si="27"/>
        <v>14.714285714285714</v>
      </c>
      <c r="E115" s="46">
        <f t="shared" si="27"/>
        <v>6.6857142857142859</v>
      </c>
      <c r="F115" s="45">
        <f t="shared" si="27"/>
        <v>35.6</v>
      </c>
      <c r="G115" s="45">
        <f t="shared" si="27"/>
        <v>1.0571428571428572</v>
      </c>
      <c r="H115" s="46">
        <f t="shared" si="27"/>
        <v>3.1428571428571428</v>
      </c>
      <c r="I115" s="46">
        <f t="shared" si="27"/>
        <v>4.4000000000000004</v>
      </c>
      <c r="J115" s="45">
        <f t="shared" si="27"/>
        <v>11.342857142857143</v>
      </c>
      <c r="K115" s="47">
        <f t="shared" si="27"/>
        <v>76.942857142857136</v>
      </c>
      <c r="L115" s="48"/>
      <c r="M115" s="30">
        <f t="shared" si="28"/>
        <v>14.22857142857143</v>
      </c>
      <c r="N115" s="31">
        <f t="shared" si="18"/>
        <v>62.714285714285715</v>
      </c>
      <c r="O115" s="55">
        <f t="shared" si="29"/>
        <v>0.18492387671741556</v>
      </c>
      <c r="P115" s="55">
        <f t="shared" si="30"/>
        <v>0.81507612328258461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45">
        <f t="shared" si="27"/>
        <v>10.914285714285715</v>
      </c>
      <c r="E116" s="46">
        <f t="shared" si="27"/>
        <v>6.1714285714285717</v>
      </c>
      <c r="F116" s="45">
        <f t="shared" si="27"/>
        <v>25.771428571428572</v>
      </c>
      <c r="G116" s="45">
        <f t="shared" si="27"/>
        <v>0.5714285714285714</v>
      </c>
      <c r="H116" s="46">
        <f t="shared" si="27"/>
        <v>2.9142857142857141</v>
      </c>
      <c r="I116" s="46">
        <f t="shared" si="27"/>
        <v>4.8571428571428568</v>
      </c>
      <c r="J116" s="45">
        <f t="shared" si="27"/>
        <v>9.2285714285714278</v>
      </c>
      <c r="K116" s="47">
        <f t="shared" si="27"/>
        <v>60.428571428571431</v>
      </c>
      <c r="L116" s="48"/>
      <c r="M116" s="30">
        <f t="shared" si="28"/>
        <v>13.942857142857143</v>
      </c>
      <c r="N116" s="31">
        <f t="shared" si="18"/>
        <v>46.48571428571428</v>
      </c>
      <c r="O116" s="55">
        <f t="shared" si="29"/>
        <v>0.23073286052009456</v>
      </c>
      <c r="P116" s="55">
        <f t="shared" si="30"/>
        <v>0.76926713947990533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45">
        <f t="shared" si="27"/>
        <v>8.8857142857142861</v>
      </c>
      <c r="E117" s="46">
        <f t="shared" si="27"/>
        <v>5.3428571428571425</v>
      </c>
      <c r="F117" s="45">
        <f t="shared" si="27"/>
        <v>18.742857142857144</v>
      </c>
      <c r="G117" s="45">
        <f t="shared" si="27"/>
        <v>0.51428571428571423</v>
      </c>
      <c r="H117" s="46">
        <f t="shared" si="27"/>
        <v>1.6285714285714286</v>
      </c>
      <c r="I117" s="46">
        <f t="shared" si="27"/>
        <v>3.342857142857143</v>
      </c>
      <c r="J117" s="45">
        <f t="shared" si="27"/>
        <v>6.7428571428571429</v>
      </c>
      <c r="K117" s="47">
        <f t="shared" si="27"/>
        <v>45.2</v>
      </c>
      <c r="L117" s="48"/>
      <c r="M117" s="30">
        <f t="shared" si="28"/>
        <v>10.314285714285715</v>
      </c>
      <c r="N117" s="31">
        <f t="shared" si="18"/>
        <v>34.885714285714286</v>
      </c>
      <c r="O117" s="55">
        <f t="shared" si="29"/>
        <v>0.22819216182048041</v>
      </c>
      <c r="P117" s="55">
        <f t="shared" si="30"/>
        <v>0.77180783817951959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45">
        <f t="shared" si="27"/>
        <v>5.6</v>
      </c>
      <c r="E118" s="46">
        <f t="shared" si="27"/>
        <v>3.6</v>
      </c>
      <c r="F118" s="45">
        <f t="shared" si="27"/>
        <v>14.142857142857142</v>
      </c>
      <c r="G118" s="45">
        <f t="shared" si="27"/>
        <v>0.48571428571428571</v>
      </c>
      <c r="H118" s="46">
        <f t="shared" si="27"/>
        <v>0.65714285714285714</v>
      </c>
      <c r="I118" s="46">
        <f t="shared" si="27"/>
        <v>2.8285714285714287</v>
      </c>
      <c r="J118" s="45">
        <f t="shared" si="27"/>
        <v>4.9714285714285715</v>
      </c>
      <c r="K118" s="47">
        <f t="shared" si="27"/>
        <v>32.285714285714285</v>
      </c>
      <c r="L118" s="48"/>
      <c r="M118" s="30">
        <f t="shared" si="28"/>
        <v>7.0857142857142854</v>
      </c>
      <c r="N118" s="31">
        <f t="shared" si="18"/>
        <v>25.199999999999996</v>
      </c>
      <c r="O118" s="55">
        <f t="shared" si="29"/>
        <v>0.21946902654867256</v>
      </c>
      <c r="P118" s="55">
        <f t="shared" si="30"/>
        <v>0.78053097345132738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45">
        <f t="shared" ref="D119:K121" si="31">SUM(D241)/35</f>
        <v>3.657142857142857</v>
      </c>
      <c r="E119" s="46">
        <f t="shared" si="31"/>
        <v>1.7142857142857142</v>
      </c>
      <c r="F119" s="45">
        <f t="shared" si="31"/>
        <v>9.3428571428571434</v>
      </c>
      <c r="G119" s="45">
        <f t="shared" si="31"/>
        <v>0.54285714285714282</v>
      </c>
      <c r="H119" s="46">
        <f t="shared" si="31"/>
        <v>0.37142857142857144</v>
      </c>
      <c r="I119" s="46">
        <f t="shared" si="31"/>
        <v>1.6285714285714286</v>
      </c>
      <c r="J119" s="45">
        <f t="shared" si="31"/>
        <v>2.342857142857143</v>
      </c>
      <c r="K119" s="47">
        <f t="shared" si="31"/>
        <v>19.600000000000001</v>
      </c>
      <c r="L119" s="48"/>
      <c r="M119" s="30">
        <f t="shared" si="28"/>
        <v>3.714285714285714</v>
      </c>
      <c r="N119" s="31">
        <f t="shared" si="18"/>
        <v>15.885714285714286</v>
      </c>
      <c r="O119" s="55">
        <f t="shared" si="29"/>
        <v>0.18950437317784252</v>
      </c>
      <c r="P119" s="55">
        <f t="shared" si="30"/>
        <v>0.81049562682215737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45">
        <f t="shared" si="31"/>
        <v>1.4571428571428571</v>
      </c>
      <c r="E120" s="46">
        <f t="shared" si="31"/>
        <v>0.94285714285714284</v>
      </c>
      <c r="F120" s="45">
        <f t="shared" si="31"/>
        <v>2.5428571428571427</v>
      </c>
      <c r="G120" s="45">
        <f t="shared" si="31"/>
        <v>2.8571428571428571E-2</v>
      </c>
      <c r="H120" s="46">
        <f t="shared" si="31"/>
        <v>2.8571428571428571E-2</v>
      </c>
      <c r="I120" s="46">
        <f t="shared" si="31"/>
        <v>0.6</v>
      </c>
      <c r="J120" s="45">
        <f t="shared" si="31"/>
        <v>0.82857142857142863</v>
      </c>
      <c r="K120" s="47">
        <f t="shared" si="31"/>
        <v>6.4285714285714288</v>
      </c>
      <c r="L120" s="48"/>
      <c r="M120" s="30">
        <f t="shared" si="28"/>
        <v>1.5714285714285714</v>
      </c>
      <c r="N120" s="31">
        <f t="shared" si="18"/>
        <v>4.8571428571428568</v>
      </c>
      <c r="O120" s="55">
        <f t="shared" si="29"/>
        <v>0.24444444444444444</v>
      </c>
      <c r="P120" s="55">
        <f t="shared" si="30"/>
        <v>0.75555555555555542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45">
        <f t="shared" si="31"/>
        <v>0.34285714285714286</v>
      </c>
      <c r="E121" s="46">
        <f t="shared" si="31"/>
        <v>0</v>
      </c>
      <c r="F121" s="45">
        <f t="shared" si="31"/>
        <v>0.42857142857142855</v>
      </c>
      <c r="G121" s="31">
        <f t="shared" si="31"/>
        <v>0</v>
      </c>
      <c r="H121" s="46">
        <f t="shared" si="31"/>
        <v>0.62857142857142856</v>
      </c>
      <c r="I121" s="46">
        <f t="shared" si="31"/>
        <v>2.8571428571428571E-2</v>
      </c>
      <c r="J121" s="45">
        <f t="shared" si="31"/>
        <v>0.14285714285714285</v>
      </c>
      <c r="K121" s="47">
        <f t="shared" si="31"/>
        <v>1.5714285714285714</v>
      </c>
      <c r="L121" s="48"/>
      <c r="M121" s="30">
        <f t="shared" si="28"/>
        <v>0.65714285714285714</v>
      </c>
      <c r="N121" s="31">
        <f t="shared" si="18"/>
        <v>0.91428571428571415</v>
      </c>
      <c r="O121" s="55">
        <f t="shared" si="29"/>
        <v>0.41818181818181821</v>
      </c>
      <c r="P121" s="55">
        <f t="shared" si="30"/>
        <v>0.58181818181818179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45">
        <f>SUM(D106:D121)</f>
        <v>114.9142857142857</v>
      </c>
      <c r="E122" s="46">
        <f t="shared" ref="E122:K122" si="32">SUM(E106:E121)</f>
        <v>49.657142857142858</v>
      </c>
      <c r="F122" s="45">
        <f t="shared" si="32"/>
        <v>440.5428571428572</v>
      </c>
      <c r="G122" s="45">
        <f t="shared" si="32"/>
        <v>10.885714285714286</v>
      </c>
      <c r="H122" s="46">
        <f t="shared" si="32"/>
        <v>24.657142857142862</v>
      </c>
      <c r="I122" s="46">
        <f t="shared" si="32"/>
        <v>36.628571428571426</v>
      </c>
      <c r="J122" s="45">
        <f t="shared" si="32"/>
        <v>117.65714285714284</v>
      </c>
      <c r="K122" s="47">
        <f t="shared" si="32"/>
        <v>794.94285714285718</v>
      </c>
      <c r="L122" s="48"/>
      <c r="M122" s="46">
        <f>SUM(M106:M121)</f>
        <v>110.94285714285714</v>
      </c>
      <c r="N122" s="45">
        <f t="shared" si="18"/>
        <v>684</v>
      </c>
      <c r="O122" s="57">
        <f t="shared" si="29"/>
        <v>0.13956079502569815</v>
      </c>
      <c r="P122" s="57">
        <f t="shared" si="30"/>
        <v>0.86043920497430182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hidden="1" customHeight="1" thickBot="1" x14ac:dyDescent="0.25">
      <c r="A124" s="240" t="s">
        <v>1</v>
      </c>
      <c r="B124" s="241"/>
      <c r="C124" s="242"/>
      <c r="D124" s="246"/>
      <c r="E124" s="246"/>
      <c r="F124" s="246"/>
      <c r="G124" s="246"/>
      <c r="H124" s="246"/>
      <c r="I124" s="246"/>
      <c r="J124" s="246"/>
      <c r="K124" s="247"/>
      <c r="M124"/>
    </row>
    <row r="125" spans="1:17" ht="12.75" hidden="1" customHeight="1" thickBot="1" x14ac:dyDescent="0.25">
      <c r="A125" s="243"/>
      <c r="B125" s="244"/>
      <c r="C125" s="245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60"/>
      <c r="B126" s="60"/>
      <c r="C126" s="2" t="s">
        <v>14</v>
      </c>
      <c r="D126" s="4"/>
      <c r="E126" s="4"/>
      <c r="F126" s="5"/>
      <c r="G126" s="4"/>
      <c r="H126" s="4"/>
      <c r="I126" s="4"/>
      <c r="J126" s="4"/>
      <c r="K126" s="5"/>
      <c r="M126"/>
    </row>
    <row r="127" spans="1:17" ht="12.75" hidden="1" customHeight="1" thickBot="1" x14ac:dyDescent="0.25">
      <c r="A127" s="228" t="s">
        <v>86</v>
      </c>
      <c r="B127" s="228" t="s">
        <v>12</v>
      </c>
      <c r="C127" s="2" t="s">
        <v>15</v>
      </c>
      <c r="D127" s="5">
        <v>75</v>
      </c>
      <c r="E127" s="5">
        <v>20</v>
      </c>
      <c r="F127" s="5">
        <v>810</v>
      </c>
      <c r="G127" s="5">
        <v>34</v>
      </c>
      <c r="H127" s="5">
        <v>3</v>
      </c>
      <c r="I127" s="5">
        <v>10</v>
      </c>
      <c r="J127" s="5">
        <v>129</v>
      </c>
      <c r="K127" s="5">
        <v>1081</v>
      </c>
      <c r="M127"/>
    </row>
    <row r="128" spans="1:17" ht="12.75" hidden="1" customHeight="1" thickBot="1" x14ac:dyDescent="0.25">
      <c r="A128" s="229"/>
      <c r="B128" s="229"/>
      <c r="C128" s="2" t="s">
        <v>16</v>
      </c>
      <c r="D128" s="5">
        <v>97</v>
      </c>
      <c r="E128" s="5">
        <v>30</v>
      </c>
      <c r="F128" s="5">
        <v>859</v>
      </c>
      <c r="G128" s="5">
        <v>10</v>
      </c>
      <c r="H128" s="5">
        <v>6</v>
      </c>
      <c r="I128" s="5">
        <v>19</v>
      </c>
      <c r="J128" s="5">
        <v>160</v>
      </c>
      <c r="K128" s="5">
        <v>1181</v>
      </c>
      <c r="M128"/>
    </row>
    <row r="129" spans="1:13" ht="12.75" hidden="1" customHeight="1" thickBot="1" x14ac:dyDescent="0.25">
      <c r="A129" s="229"/>
      <c r="B129" s="229"/>
      <c r="C129" s="2" t="s">
        <v>17</v>
      </c>
      <c r="D129" s="5">
        <v>130</v>
      </c>
      <c r="E129" s="5">
        <v>36</v>
      </c>
      <c r="F129" s="5">
        <v>889</v>
      </c>
      <c r="G129" s="5">
        <v>16</v>
      </c>
      <c r="H129" s="5">
        <v>19</v>
      </c>
      <c r="I129" s="5">
        <v>29</v>
      </c>
      <c r="J129" s="5">
        <v>197</v>
      </c>
      <c r="K129" s="5">
        <v>1316</v>
      </c>
      <c r="M129"/>
    </row>
    <row r="130" spans="1:13" ht="12.75" hidden="1" customHeight="1" thickBot="1" x14ac:dyDescent="0.25">
      <c r="A130" s="229"/>
      <c r="B130" s="229"/>
      <c r="C130" s="2" t="s">
        <v>18</v>
      </c>
      <c r="D130" s="5">
        <v>157</v>
      </c>
      <c r="E130" s="5">
        <v>39</v>
      </c>
      <c r="F130" s="5">
        <v>708</v>
      </c>
      <c r="G130" s="5">
        <v>35</v>
      </c>
      <c r="H130" s="5">
        <v>9</v>
      </c>
      <c r="I130" s="5">
        <v>43</v>
      </c>
      <c r="J130" s="5">
        <v>184</v>
      </c>
      <c r="K130" s="5">
        <v>1175</v>
      </c>
      <c r="M130"/>
    </row>
    <row r="131" spans="1:13" ht="12.75" hidden="1" customHeight="1" thickBot="1" x14ac:dyDescent="0.25">
      <c r="A131" s="229"/>
      <c r="B131" s="229"/>
      <c r="C131" s="2" t="s">
        <v>19</v>
      </c>
      <c r="D131" s="5">
        <v>151</v>
      </c>
      <c r="E131" s="5">
        <v>31</v>
      </c>
      <c r="F131" s="5">
        <v>839</v>
      </c>
      <c r="G131" s="5">
        <v>50</v>
      </c>
      <c r="H131" s="5">
        <v>19</v>
      </c>
      <c r="I131" s="5">
        <v>39</v>
      </c>
      <c r="J131" s="5">
        <v>181</v>
      </c>
      <c r="K131" s="5">
        <v>1310</v>
      </c>
      <c r="M131"/>
    </row>
    <row r="132" spans="1:13" ht="12.75" hidden="1" customHeight="1" thickBot="1" x14ac:dyDescent="0.25">
      <c r="A132" s="229"/>
      <c r="B132" s="229"/>
      <c r="C132" s="2" t="s">
        <v>20</v>
      </c>
      <c r="D132" s="5">
        <v>161</v>
      </c>
      <c r="E132" s="5">
        <v>44</v>
      </c>
      <c r="F132" s="5">
        <v>877</v>
      </c>
      <c r="G132" s="5">
        <v>29</v>
      </c>
      <c r="H132" s="5">
        <v>40</v>
      </c>
      <c r="I132" s="5">
        <v>54</v>
      </c>
      <c r="J132" s="5">
        <v>154</v>
      </c>
      <c r="K132" s="5">
        <v>1359</v>
      </c>
      <c r="M132"/>
    </row>
    <row r="133" spans="1:13" ht="12.75" hidden="1" customHeight="1" thickBot="1" x14ac:dyDescent="0.25">
      <c r="A133" s="229"/>
      <c r="B133" s="229"/>
      <c r="C133" s="2" t="s">
        <v>21</v>
      </c>
      <c r="D133" s="5">
        <v>172</v>
      </c>
      <c r="E133" s="5">
        <v>62</v>
      </c>
      <c r="F133" s="5">
        <v>802</v>
      </c>
      <c r="G133" s="5">
        <v>19</v>
      </c>
      <c r="H133" s="5">
        <v>34</v>
      </c>
      <c r="I133" s="5">
        <v>44</v>
      </c>
      <c r="J133" s="5">
        <v>173</v>
      </c>
      <c r="K133" s="5">
        <v>1306</v>
      </c>
      <c r="M133"/>
    </row>
    <row r="134" spans="1:13" ht="12.75" hidden="1" customHeight="1" thickBot="1" x14ac:dyDescent="0.25">
      <c r="A134" s="229"/>
      <c r="B134" s="229"/>
      <c r="C134" s="2" t="s">
        <v>22</v>
      </c>
      <c r="D134" s="5">
        <v>220</v>
      </c>
      <c r="E134" s="5">
        <v>101</v>
      </c>
      <c r="F134" s="5">
        <v>1000</v>
      </c>
      <c r="G134" s="5">
        <v>20</v>
      </c>
      <c r="H134" s="5">
        <v>55</v>
      </c>
      <c r="I134" s="5">
        <v>48</v>
      </c>
      <c r="J134" s="5">
        <v>265</v>
      </c>
      <c r="K134" s="5">
        <v>1709</v>
      </c>
      <c r="M134"/>
    </row>
    <row r="135" spans="1:13" ht="12.75" hidden="1" customHeight="1" thickBot="1" x14ac:dyDescent="0.25">
      <c r="A135" s="229"/>
      <c r="B135" s="229"/>
      <c r="C135" s="2" t="s">
        <v>23</v>
      </c>
      <c r="D135" s="5">
        <v>344</v>
      </c>
      <c r="E135" s="5">
        <v>147</v>
      </c>
      <c r="F135" s="5">
        <v>859</v>
      </c>
      <c r="G135" s="5">
        <v>23</v>
      </c>
      <c r="H135" s="5">
        <v>65</v>
      </c>
      <c r="I135" s="5">
        <v>118</v>
      </c>
      <c r="J135" s="5">
        <v>281</v>
      </c>
      <c r="K135" s="5">
        <v>1837</v>
      </c>
      <c r="M135"/>
    </row>
    <row r="136" spans="1:13" ht="12.75" hidden="1" customHeight="1" thickBot="1" x14ac:dyDescent="0.25">
      <c r="A136" s="229"/>
      <c r="B136" s="229"/>
      <c r="C136" s="2" t="s">
        <v>24</v>
      </c>
      <c r="D136" s="5">
        <v>305</v>
      </c>
      <c r="E136" s="5">
        <v>151</v>
      </c>
      <c r="F136" s="5">
        <v>543</v>
      </c>
      <c r="G136" s="5">
        <v>19</v>
      </c>
      <c r="H136" s="5">
        <v>86</v>
      </c>
      <c r="I136" s="5">
        <v>107</v>
      </c>
      <c r="J136" s="5">
        <v>273</v>
      </c>
      <c r="K136" s="5">
        <v>1484</v>
      </c>
      <c r="M136"/>
    </row>
    <row r="137" spans="1:13" ht="12.75" hidden="1" customHeight="1" thickBot="1" x14ac:dyDescent="0.25">
      <c r="A137" s="229"/>
      <c r="B137" s="229"/>
      <c r="C137" s="2" t="s">
        <v>25</v>
      </c>
      <c r="D137" s="5">
        <v>205</v>
      </c>
      <c r="E137" s="5">
        <v>104</v>
      </c>
      <c r="F137" s="5">
        <v>471</v>
      </c>
      <c r="G137" s="5">
        <v>11</v>
      </c>
      <c r="H137" s="5">
        <v>47</v>
      </c>
      <c r="I137" s="5">
        <v>84</v>
      </c>
      <c r="J137" s="5">
        <v>177</v>
      </c>
      <c r="K137" s="5">
        <v>1099</v>
      </c>
      <c r="M137"/>
    </row>
    <row r="138" spans="1:13" ht="12.75" hidden="1" customHeight="1" thickBot="1" x14ac:dyDescent="0.25">
      <c r="A138" s="229"/>
      <c r="B138" s="229"/>
      <c r="C138" s="2" t="s">
        <v>26</v>
      </c>
      <c r="D138" s="5">
        <v>133</v>
      </c>
      <c r="E138" s="5">
        <v>50</v>
      </c>
      <c r="F138" s="5">
        <v>456</v>
      </c>
      <c r="G138" s="5">
        <v>11</v>
      </c>
      <c r="H138" s="5">
        <v>15</v>
      </c>
      <c r="I138" s="5">
        <v>69</v>
      </c>
      <c r="J138" s="5">
        <v>118</v>
      </c>
      <c r="K138" s="5">
        <v>852</v>
      </c>
      <c r="M138"/>
    </row>
    <row r="139" spans="1:13" ht="12.75" hidden="1" customHeight="1" thickBot="1" x14ac:dyDescent="0.25">
      <c r="A139" s="229"/>
      <c r="B139" s="229"/>
      <c r="C139" s="2" t="s">
        <v>27</v>
      </c>
      <c r="D139" s="5">
        <v>82</v>
      </c>
      <c r="E139" s="5">
        <v>38</v>
      </c>
      <c r="F139" s="5">
        <v>210</v>
      </c>
      <c r="G139" s="5">
        <v>28</v>
      </c>
      <c r="H139" s="5">
        <v>7</v>
      </c>
      <c r="I139" s="5">
        <v>45</v>
      </c>
      <c r="J139" s="5">
        <v>67</v>
      </c>
      <c r="K139" s="5">
        <v>477</v>
      </c>
      <c r="M139"/>
    </row>
    <row r="140" spans="1:13" ht="12.75" hidden="1" customHeight="1" thickBot="1" x14ac:dyDescent="0.25">
      <c r="A140" s="229"/>
      <c r="B140" s="229"/>
      <c r="C140" s="2" t="s">
        <v>28</v>
      </c>
      <c r="D140" s="5">
        <v>40</v>
      </c>
      <c r="E140" s="5">
        <v>34</v>
      </c>
      <c r="F140" s="5">
        <v>65</v>
      </c>
      <c r="G140" s="5">
        <v>1</v>
      </c>
      <c r="H140" s="5">
        <v>6</v>
      </c>
      <c r="I140" s="5">
        <v>24</v>
      </c>
      <c r="J140" s="5">
        <v>25</v>
      </c>
      <c r="K140" s="5">
        <v>195</v>
      </c>
      <c r="M140"/>
    </row>
    <row r="141" spans="1:13" ht="12.75" hidden="1" customHeight="1" thickBot="1" x14ac:dyDescent="0.25">
      <c r="A141" s="229"/>
      <c r="B141" s="229"/>
      <c r="C141" s="2" t="s">
        <v>29</v>
      </c>
      <c r="D141" s="5">
        <v>12</v>
      </c>
      <c r="E141" s="4"/>
      <c r="F141" s="5">
        <v>17</v>
      </c>
      <c r="G141" s="4"/>
      <c r="H141" s="5">
        <v>16</v>
      </c>
      <c r="I141" s="4"/>
      <c r="J141" s="5">
        <v>2</v>
      </c>
      <c r="K141" s="5">
        <v>47</v>
      </c>
      <c r="M141"/>
    </row>
    <row r="142" spans="1:13" ht="12.75" hidden="1" customHeight="1" thickBot="1" x14ac:dyDescent="0.25">
      <c r="A142" s="229"/>
      <c r="B142" s="230"/>
      <c r="C142" s="2" t="s">
        <v>10</v>
      </c>
      <c r="D142" s="5">
        <v>2284</v>
      </c>
      <c r="E142" s="5">
        <v>887</v>
      </c>
      <c r="F142" s="5">
        <v>9405</v>
      </c>
      <c r="G142" s="5">
        <v>306</v>
      </c>
      <c r="H142" s="5">
        <v>427</v>
      </c>
      <c r="I142" s="5">
        <v>733</v>
      </c>
      <c r="J142" s="5">
        <v>2386</v>
      </c>
      <c r="K142" s="5">
        <v>16428</v>
      </c>
      <c r="M142"/>
    </row>
    <row r="143" spans="1:13" ht="12.75" hidden="1" customHeight="1" thickBot="1" x14ac:dyDescent="0.25">
      <c r="A143" s="229"/>
      <c r="B143" s="60"/>
      <c r="C143" s="2" t="s">
        <v>14</v>
      </c>
      <c r="D143" s="4"/>
      <c r="E143" s="4"/>
      <c r="F143" s="5"/>
      <c r="G143" s="4"/>
      <c r="H143" s="4"/>
      <c r="I143" s="4"/>
      <c r="J143" s="4"/>
      <c r="K143" s="5"/>
      <c r="M143"/>
    </row>
    <row r="144" spans="1:13" ht="12.75" hidden="1" customHeight="1" thickBot="1" x14ac:dyDescent="0.25">
      <c r="A144" s="229"/>
      <c r="B144" s="228" t="s">
        <v>31</v>
      </c>
      <c r="C144" s="2" t="s">
        <v>15</v>
      </c>
      <c r="D144" s="5">
        <v>63</v>
      </c>
      <c r="E144" s="5">
        <v>21</v>
      </c>
      <c r="F144" s="5">
        <v>717</v>
      </c>
      <c r="G144" s="5">
        <v>36</v>
      </c>
      <c r="H144" s="5">
        <v>4</v>
      </c>
      <c r="I144" s="5">
        <v>13</v>
      </c>
      <c r="J144" s="5">
        <v>89</v>
      </c>
      <c r="K144" s="5">
        <v>943</v>
      </c>
      <c r="M144"/>
    </row>
    <row r="145" spans="1:13" ht="12.75" hidden="1" customHeight="1" thickBot="1" x14ac:dyDescent="0.25">
      <c r="A145" s="229"/>
      <c r="B145" s="229"/>
      <c r="C145" s="2" t="s">
        <v>16</v>
      </c>
      <c r="D145" s="5">
        <v>108</v>
      </c>
      <c r="E145" s="5">
        <v>30</v>
      </c>
      <c r="F145" s="5">
        <v>816</v>
      </c>
      <c r="G145" s="5">
        <v>10</v>
      </c>
      <c r="H145" s="5">
        <v>11</v>
      </c>
      <c r="I145" s="5">
        <v>24</v>
      </c>
      <c r="J145" s="5">
        <v>184</v>
      </c>
      <c r="K145" s="5">
        <v>1183</v>
      </c>
      <c r="M145"/>
    </row>
    <row r="146" spans="1:13" ht="12.75" hidden="1" customHeight="1" thickBot="1" x14ac:dyDescent="0.25">
      <c r="A146" s="229"/>
      <c r="B146" s="229"/>
      <c r="C146" s="2" t="s">
        <v>17</v>
      </c>
      <c r="D146" s="5">
        <v>163</v>
      </c>
      <c r="E146" s="5">
        <v>21</v>
      </c>
      <c r="F146" s="5">
        <v>1003</v>
      </c>
      <c r="G146" s="5">
        <v>29</v>
      </c>
      <c r="H146" s="5">
        <v>17</v>
      </c>
      <c r="I146" s="5">
        <v>36</v>
      </c>
      <c r="J146" s="5">
        <v>168</v>
      </c>
      <c r="K146" s="5">
        <v>1437</v>
      </c>
      <c r="M146"/>
    </row>
    <row r="147" spans="1:13" ht="12.75" hidden="1" customHeight="1" thickBot="1" x14ac:dyDescent="0.25">
      <c r="A147" s="229"/>
      <c r="B147" s="229"/>
      <c r="C147" s="2" t="s">
        <v>18</v>
      </c>
      <c r="D147" s="5">
        <v>196</v>
      </c>
      <c r="E147" s="5">
        <v>36</v>
      </c>
      <c r="F147" s="5">
        <v>1052</v>
      </c>
      <c r="G147" s="5">
        <v>47</v>
      </c>
      <c r="H147" s="5">
        <v>18</v>
      </c>
      <c r="I147" s="5">
        <v>66</v>
      </c>
      <c r="J147" s="5">
        <v>276</v>
      </c>
      <c r="K147" s="5">
        <v>1691</v>
      </c>
      <c r="M147"/>
    </row>
    <row r="148" spans="1:13" ht="12.75" hidden="1" customHeight="1" thickBot="1" x14ac:dyDescent="0.25">
      <c r="A148" s="229"/>
      <c r="B148" s="229"/>
      <c r="C148" s="2" t="s">
        <v>19</v>
      </c>
      <c r="D148" s="5">
        <v>165</v>
      </c>
      <c r="E148" s="5">
        <v>68</v>
      </c>
      <c r="F148" s="5">
        <v>937</v>
      </c>
      <c r="G148" s="5">
        <v>67</v>
      </c>
      <c r="H148" s="5">
        <v>31</v>
      </c>
      <c r="I148" s="5">
        <v>43</v>
      </c>
      <c r="J148" s="5">
        <v>260</v>
      </c>
      <c r="K148" s="5">
        <v>1571</v>
      </c>
      <c r="M148"/>
    </row>
    <row r="149" spans="1:13" ht="12.75" hidden="1" customHeight="1" thickBot="1" x14ac:dyDescent="0.25">
      <c r="A149" s="229"/>
      <c r="B149" s="229"/>
      <c r="C149" s="2" t="s">
        <v>20</v>
      </c>
      <c r="D149" s="5">
        <v>190</v>
      </c>
      <c r="E149" s="5">
        <v>45</v>
      </c>
      <c r="F149" s="5">
        <v>953</v>
      </c>
      <c r="G149" s="5">
        <v>33</v>
      </c>
      <c r="H149" s="5">
        <v>20</v>
      </c>
      <c r="I149" s="5">
        <v>57</v>
      </c>
      <c r="J149" s="5">
        <v>264</v>
      </c>
      <c r="K149" s="5">
        <v>1562</v>
      </c>
      <c r="M149"/>
    </row>
    <row r="150" spans="1:13" ht="12.75" hidden="1" customHeight="1" thickBot="1" x14ac:dyDescent="0.25">
      <c r="A150" s="229"/>
      <c r="B150" s="229"/>
      <c r="C150" s="2" t="s">
        <v>21</v>
      </c>
      <c r="D150" s="5">
        <v>191</v>
      </c>
      <c r="E150" s="5">
        <v>59</v>
      </c>
      <c r="F150" s="5">
        <v>866</v>
      </c>
      <c r="G150" s="5">
        <v>25</v>
      </c>
      <c r="H150" s="5">
        <v>36</v>
      </c>
      <c r="I150" s="5">
        <v>67</v>
      </c>
      <c r="J150" s="5">
        <v>238</v>
      </c>
      <c r="K150" s="5">
        <v>1482</v>
      </c>
      <c r="M150"/>
    </row>
    <row r="151" spans="1:13" ht="12.75" hidden="1" customHeight="1" thickBot="1" x14ac:dyDescent="0.25">
      <c r="A151" s="229"/>
      <c r="B151" s="229"/>
      <c r="C151" s="2" t="s">
        <v>22</v>
      </c>
      <c r="D151" s="5">
        <v>299</v>
      </c>
      <c r="E151" s="5">
        <v>80</v>
      </c>
      <c r="F151" s="5">
        <v>1125</v>
      </c>
      <c r="G151" s="5">
        <v>25</v>
      </c>
      <c r="H151" s="5">
        <v>73</v>
      </c>
      <c r="I151" s="5">
        <v>82</v>
      </c>
      <c r="J151" s="5">
        <v>380</v>
      </c>
      <c r="K151" s="5">
        <v>2064</v>
      </c>
      <c r="M151"/>
    </row>
    <row r="152" spans="1:13" ht="12.75" hidden="1" customHeight="1" thickBot="1" x14ac:dyDescent="0.25">
      <c r="A152" s="229"/>
      <c r="B152" s="229"/>
      <c r="C152" s="2" t="s">
        <v>23</v>
      </c>
      <c r="D152" s="5">
        <v>503</v>
      </c>
      <c r="E152" s="5">
        <v>145</v>
      </c>
      <c r="F152" s="5">
        <v>1097</v>
      </c>
      <c r="G152" s="5">
        <v>23</v>
      </c>
      <c r="H152" s="5">
        <v>79</v>
      </c>
      <c r="I152" s="5">
        <v>166</v>
      </c>
      <c r="J152" s="5">
        <v>399</v>
      </c>
      <c r="K152" s="5">
        <v>2412</v>
      </c>
      <c r="M152"/>
    </row>
    <row r="153" spans="1:13" ht="12.75" hidden="1" customHeight="1" thickBot="1" x14ac:dyDescent="0.25">
      <c r="A153" s="229"/>
      <c r="B153" s="229"/>
      <c r="C153" s="2" t="s">
        <v>24</v>
      </c>
      <c r="D153" s="5">
        <v>324</v>
      </c>
      <c r="E153" s="5">
        <v>156</v>
      </c>
      <c r="F153" s="5">
        <v>764</v>
      </c>
      <c r="G153" s="5">
        <v>26</v>
      </c>
      <c r="H153" s="5">
        <v>57</v>
      </c>
      <c r="I153" s="5">
        <v>133</v>
      </c>
      <c r="J153" s="5">
        <v>300</v>
      </c>
      <c r="K153" s="5">
        <v>1760</v>
      </c>
      <c r="M153"/>
    </row>
    <row r="154" spans="1:13" ht="12.75" hidden="1" customHeight="1" thickBot="1" x14ac:dyDescent="0.25">
      <c r="A154" s="229"/>
      <c r="B154" s="229"/>
      <c r="C154" s="2" t="s">
        <v>25</v>
      </c>
      <c r="D154" s="5">
        <v>202</v>
      </c>
      <c r="E154" s="5">
        <v>138</v>
      </c>
      <c r="F154" s="5">
        <v>506</v>
      </c>
      <c r="G154" s="5">
        <v>22</v>
      </c>
      <c r="H154" s="5">
        <v>45</v>
      </c>
      <c r="I154" s="5">
        <v>95</v>
      </c>
      <c r="J154" s="5">
        <v>168</v>
      </c>
      <c r="K154" s="5">
        <v>1176</v>
      </c>
      <c r="M154"/>
    </row>
    <row r="155" spans="1:13" ht="12.75" hidden="1" customHeight="1" thickBot="1" x14ac:dyDescent="0.25">
      <c r="A155" s="229"/>
      <c r="B155" s="229"/>
      <c r="C155" s="2" t="s">
        <v>26</v>
      </c>
      <c r="D155" s="5">
        <v>178</v>
      </c>
      <c r="E155" s="5">
        <v>64</v>
      </c>
      <c r="F155" s="5">
        <v>382</v>
      </c>
      <c r="G155" s="5">
        <v>18</v>
      </c>
      <c r="H155" s="5">
        <v>27</v>
      </c>
      <c r="I155" s="5">
        <v>90</v>
      </c>
      <c r="J155" s="5">
        <v>96</v>
      </c>
      <c r="K155" s="5">
        <v>855</v>
      </c>
      <c r="M155"/>
    </row>
    <row r="156" spans="1:13" ht="12.75" hidden="1" customHeight="1" thickBot="1" x14ac:dyDescent="0.25">
      <c r="A156" s="229"/>
      <c r="B156" s="229"/>
      <c r="C156" s="2" t="s">
        <v>27</v>
      </c>
      <c r="D156" s="5">
        <v>74</v>
      </c>
      <c r="E156" s="5">
        <v>38</v>
      </c>
      <c r="F156" s="5">
        <v>212</v>
      </c>
      <c r="G156" s="5">
        <v>20</v>
      </c>
      <c r="H156" s="5">
        <v>10</v>
      </c>
      <c r="I156" s="5">
        <v>39</v>
      </c>
      <c r="J156" s="5">
        <v>54</v>
      </c>
      <c r="K156" s="5">
        <v>447</v>
      </c>
      <c r="M156"/>
    </row>
    <row r="157" spans="1:13" ht="12.75" hidden="1" customHeight="1" thickBot="1" x14ac:dyDescent="0.25">
      <c r="A157" s="229"/>
      <c r="B157" s="229"/>
      <c r="C157" s="2" t="s">
        <v>28</v>
      </c>
      <c r="D157" s="5">
        <v>45</v>
      </c>
      <c r="E157" s="5">
        <v>23</v>
      </c>
      <c r="F157" s="5">
        <v>69</v>
      </c>
      <c r="G157" s="4"/>
      <c r="H157" s="5">
        <v>2</v>
      </c>
      <c r="I157" s="5">
        <v>29</v>
      </c>
      <c r="J157" s="5">
        <v>36</v>
      </c>
      <c r="K157" s="5">
        <v>204</v>
      </c>
      <c r="M157"/>
    </row>
    <row r="158" spans="1:13" ht="12.75" hidden="1" customHeight="1" thickBot="1" x14ac:dyDescent="0.25">
      <c r="A158" s="229"/>
      <c r="B158" s="229"/>
      <c r="C158" s="2" t="s">
        <v>29</v>
      </c>
      <c r="D158" s="5">
        <v>7</v>
      </c>
      <c r="E158" s="4"/>
      <c r="F158" s="5">
        <v>16</v>
      </c>
      <c r="G158" s="4"/>
      <c r="H158" s="5">
        <v>10</v>
      </c>
      <c r="I158" s="4"/>
      <c r="J158" s="5">
        <v>4</v>
      </c>
      <c r="K158" s="5">
        <v>37</v>
      </c>
      <c r="M158"/>
    </row>
    <row r="159" spans="1:13" ht="12.75" hidden="1" customHeight="1" thickBot="1" x14ac:dyDescent="0.25">
      <c r="A159" s="229"/>
      <c r="B159" s="230"/>
      <c r="C159" s="2" t="s">
        <v>10</v>
      </c>
      <c r="D159" s="5">
        <v>2708</v>
      </c>
      <c r="E159" s="5">
        <v>924</v>
      </c>
      <c r="F159" s="5">
        <v>10515</v>
      </c>
      <c r="G159" s="5">
        <v>381</v>
      </c>
      <c r="H159" s="5">
        <v>440</v>
      </c>
      <c r="I159" s="5">
        <v>940</v>
      </c>
      <c r="J159" s="5">
        <v>2916</v>
      </c>
      <c r="K159" s="5">
        <v>18824</v>
      </c>
      <c r="M159"/>
    </row>
    <row r="160" spans="1:13" ht="12.75" hidden="1" customHeight="1" thickBot="1" x14ac:dyDescent="0.25">
      <c r="A160" s="229"/>
      <c r="B160" s="60"/>
      <c r="C160" s="2" t="s">
        <v>14</v>
      </c>
      <c r="D160" s="4"/>
      <c r="E160" s="4"/>
      <c r="F160" s="5"/>
      <c r="G160" s="4"/>
      <c r="H160" s="4"/>
      <c r="I160" s="4"/>
      <c r="J160" s="4"/>
      <c r="K160" s="5"/>
      <c r="M160"/>
    </row>
    <row r="161" spans="1:13" ht="12.75" hidden="1" customHeight="1" thickBot="1" x14ac:dyDescent="0.25">
      <c r="A161" s="229"/>
      <c r="B161" s="228" t="s">
        <v>32</v>
      </c>
      <c r="C161" s="2" t="s">
        <v>15</v>
      </c>
      <c r="D161" s="5">
        <v>79</v>
      </c>
      <c r="E161" s="5">
        <v>21</v>
      </c>
      <c r="F161" s="5">
        <v>834</v>
      </c>
      <c r="G161" s="5">
        <v>29</v>
      </c>
      <c r="H161" s="4"/>
      <c r="I161" s="5">
        <v>11</v>
      </c>
      <c r="J161" s="5">
        <v>119</v>
      </c>
      <c r="K161" s="5">
        <v>1093</v>
      </c>
      <c r="M161"/>
    </row>
    <row r="162" spans="1:13" ht="12.75" hidden="1" customHeight="1" thickBot="1" x14ac:dyDescent="0.25">
      <c r="A162" s="229"/>
      <c r="B162" s="229"/>
      <c r="C162" s="2" t="s">
        <v>16</v>
      </c>
      <c r="D162" s="5">
        <v>147</v>
      </c>
      <c r="E162" s="5">
        <v>31</v>
      </c>
      <c r="F162" s="5">
        <v>1013</v>
      </c>
      <c r="G162" s="5">
        <v>13</v>
      </c>
      <c r="H162" s="5">
        <v>7</v>
      </c>
      <c r="I162" s="5">
        <v>18</v>
      </c>
      <c r="J162" s="5">
        <v>181</v>
      </c>
      <c r="K162" s="5">
        <v>1410</v>
      </c>
      <c r="M162"/>
    </row>
    <row r="163" spans="1:13" ht="12.75" hidden="1" customHeight="1" thickBot="1" x14ac:dyDescent="0.25">
      <c r="A163" s="229"/>
      <c r="B163" s="229"/>
      <c r="C163" s="2" t="s">
        <v>17</v>
      </c>
      <c r="D163" s="5">
        <v>164</v>
      </c>
      <c r="E163" s="5">
        <v>41</v>
      </c>
      <c r="F163" s="5">
        <v>1205</v>
      </c>
      <c r="G163" s="5">
        <v>23</v>
      </c>
      <c r="H163" s="5">
        <v>18</v>
      </c>
      <c r="I163" s="5">
        <v>35</v>
      </c>
      <c r="J163" s="5">
        <v>221</v>
      </c>
      <c r="K163" s="5">
        <v>1707</v>
      </c>
      <c r="M163"/>
    </row>
    <row r="164" spans="1:13" ht="12.75" hidden="1" customHeight="1" thickBot="1" x14ac:dyDescent="0.25">
      <c r="A164" s="229"/>
      <c r="B164" s="229"/>
      <c r="C164" s="2" t="s">
        <v>18</v>
      </c>
      <c r="D164" s="5">
        <v>178</v>
      </c>
      <c r="E164" s="5">
        <v>52</v>
      </c>
      <c r="F164" s="5">
        <v>1032</v>
      </c>
      <c r="G164" s="5">
        <v>30</v>
      </c>
      <c r="H164" s="5">
        <v>14</v>
      </c>
      <c r="I164" s="5">
        <v>40</v>
      </c>
      <c r="J164" s="5">
        <v>250</v>
      </c>
      <c r="K164" s="5">
        <v>1596</v>
      </c>
      <c r="M164"/>
    </row>
    <row r="165" spans="1:13" ht="12.75" hidden="1" customHeight="1" thickBot="1" x14ac:dyDescent="0.25">
      <c r="A165" s="229"/>
      <c r="B165" s="229"/>
      <c r="C165" s="2" t="s">
        <v>19</v>
      </c>
      <c r="D165" s="5">
        <v>169</v>
      </c>
      <c r="E165" s="5">
        <v>40</v>
      </c>
      <c r="F165" s="5">
        <v>1071</v>
      </c>
      <c r="G165" s="5">
        <v>42</v>
      </c>
      <c r="H165" s="5">
        <v>28</v>
      </c>
      <c r="I165" s="5">
        <v>57</v>
      </c>
      <c r="J165" s="5">
        <v>273</v>
      </c>
      <c r="K165" s="5">
        <v>1680</v>
      </c>
      <c r="M165"/>
    </row>
    <row r="166" spans="1:13" ht="12.75" hidden="1" customHeight="1" thickBot="1" x14ac:dyDescent="0.25">
      <c r="A166" s="229"/>
      <c r="B166" s="229"/>
      <c r="C166" s="2" t="s">
        <v>20</v>
      </c>
      <c r="D166" s="5">
        <v>132</v>
      </c>
      <c r="E166" s="5">
        <v>42</v>
      </c>
      <c r="F166" s="5">
        <v>1059</v>
      </c>
      <c r="G166" s="5">
        <v>36</v>
      </c>
      <c r="H166" s="5">
        <v>36</v>
      </c>
      <c r="I166" s="5">
        <v>47</v>
      </c>
      <c r="J166" s="5">
        <v>223</v>
      </c>
      <c r="K166" s="5">
        <v>1576</v>
      </c>
      <c r="M166"/>
    </row>
    <row r="167" spans="1:13" ht="12.75" hidden="1" customHeight="1" thickBot="1" x14ac:dyDescent="0.25">
      <c r="A167" s="229"/>
      <c r="B167" s="229"/>
      <c r="C167" s="2" t="s">
        <v>21</v>
      </c>
      <c r="D167" s="5">
        <v>220</v>
      </c>
      <c r="E167" s="5">
        <v>42</v>
      </c>
      <c r="F167" s="5">
        <v>1059</v>
      </c>
      <c r="G167" s="5">
        <v>22</v>
      </c>
      <c r="H167" s="5">
        <v>51</v>
      </c>
      <c r="I167" s="5">
        <v>61</v>
      </c>
      <c r="J167" s="5">
        <v>253</v>
      </c>
      <c r="K167" s="5">
        <v>1708</v>
      </c>
      <c r="M167"/>
    </row>
    <row r="168" spans="1:13" ht="12.75" hidden="1" customHeight="1" thickBot="1" x14ac:dyDescent="0.25">
      <c r="A168" s="229"/>
      <c r="B168" s="229"/>
      <c r="C168" s="2" t="s">
        <v>22</v>
      </c>
      <c r="D168" s="5">
        <v>342</v>
      </c>
      <c r="E168" s="5">
        <v>82</v>
      </c>
      <c r="F168" s="5">
        <v>1266</v>
      </c>
      <c r="G168" s="5">
        <v>18</v>
      </c>
      <c r="H168" s="5">
        <v>95</v>
      </c>
      <c r="I168" s="5">
        <v>92</v>
      </c>
      <c r="J168" s="5">
        <v>358</v>
      </c>
      <c r="K168" s="5">
        <v>2253</v>
      </c>
      <c r="M168"/>
    </row>
    <row r="169" spans="1:13" ht="12.75" hidden="1" customHeight="1" thickBot="1" x14ac:dyDescent="0.25">
      <c r="A169" s="229"/>
      <c r="B169" s="229"/>
      <c r="C169" s="2" t="s">
        <v>23</v>
      </c>
      <c r="D169" s="5">
        <v>434</v>
      </c>
      <c r="E169" s="5">
        <v>198</v>
      </c>
      <c r="F169" s="5">
        <v>1164</v>
      </c>
      <c r="G169" s="5">
        <v>33</v>
      </c>
      <c r="H169" s="5">
        <v>92</v>
      </c>
      <c r="I169" s="5">
        <v>137</v>
      </c>
      <c r="J169" s="5">
        <v>411</v>
      </c>
      <c r="K169" s="5">
        <v>2469</v>
      </c>
      <c r="M169"/>
    </row>
    <row r="170" spans="1:13" ht="12.75" hidden="1" customHeight="1" thickBot="1" x14ac:dyDescent="0.25">
      <c r="A170" s="229"/>
      <c r="B170" s="229"/>
      <c r="C170" s="2" t="s">
        <v>24</v>
      </c>
      <c r="D170" s="5">
        <v>325</v>
      </c>
      <c r="E170" s="5">
        <v>199</v>
      </c>
      <c r="F170" s="5">
        <v>687</v>
      </c>
      <c r="G170" s="5">
        <v>30</v>
      </c>
      <c r="H170" s="5">
        <v>67</v>
      </c>
      <c r="I170" s="5">
        <v>127</v>
      </c>
      <c r="J170" s="5">
        <v>243</v>
      </c>
      <c r="K170" s="5">
        <v>1678</v>
      </c>
      <c r="M170"/>
    </row>
    <row r="171" spans="1:13" ht="12.75" hidden="1" customHeight="1" thickBot="1" x14ac:dyDescent="0.25">
      <c r="A171" s="229"/>
      <c r="B171" s="229"/>
      <c r="C171" s="2" t="s">
        <v>25</v>
      </c>
      <c r="D171" s="5">
        <v>201</v>
      </c>
      <c r="E171" s="5">
        <v>126</v>
      </c>
      <c r="F171" s="5">
        <v>573</v>
      </c>
      <c r="G171" s="5">
        <v>15</v>
      </c>
      <c r="H171" s="5">
        <v>25</v>
      </c>
      <c r="I171" s="5">
        <v>93</v>
      </c>
      <c r="J171" s="5">
        <v>184</v>
      </c>
      <c r="K171" s="5">
        <v>1217</v>
      </c>
      <c r="M171"/>
    </row>
    <row r="172" spans="1:13" ht="12.75" hidden="1" customHeight="1" thickBot="1" x14ac:dyDescent="0.25">
      <c r="A172" s="229"/>
      <c r="B172" s="229"/>
      <c r="C172" s="2" t="s">
        <v>26</v>
      </c>
      <c r="D172" s="5">
        <v>174</v>
      </c>
      <c r="E172" s="5">
        <v>73</v>
      </c>
      <c r="F172" s="5">
        <v>424</v>
      </c>
      <c r="G172" s="5">
        <v>20</v>
      </c>
      <c r="H172" s="5">
        <v>27</v>
      </c>
      <c r="I172" s="5">
        <v>85</v>
      </c>
      <c r="J172" s="5">
        <v>107</v>
      </c>
      <c r="K172" s="5">
        <v>910</v>
      </c>
      <c r="M172"/>
    </row>
    <row r="173" spans="1:13" ht="12.75" hidden="1" customHeight="1" thickBot="1" x14ac:dyDescent="0.25">
      <c r="A173" s="229"/>
      <c r="B173" s="229"/>
      <c r="C173" s="2" t="s">
        <v>27</v>
      </c>
      <c r="D173" s="5">
        <v>100</v>
      </c>
      <c r="E173" s="5">
        <v>50</v>
      </c>
      <c r="F173" s="5">
        <v>225</v>
      </c>
      <c r="G173" s="5">
        <v>19</v>
      </c>
      <c r="H173" s="5">
        <v>8</v>
      </c>
      <c r="I173" s="5">
        <v>52</v>
      </c>
      <c r="J173" s="5">
        <v>81</v>
      </c>
      <c r="K173" s="5">
        <v>535</v>
      </c>
      <c r="M173"/>
    </row>
    <row r="174" spans="1:13" ht="12.75" hidden="1" customHeight="1" thickBot="1" x14ac:dyDescent="0.25">
      <c r="A174" s="229"/>
      <c r="B174" s="229"/>
      <c r="C174" s="2" t="s">
        <v>28</v>
      </c>
      <c r="D174" s="5">
        <v>30</v>
      </c>
      <c r="E174" s="5">
        <v>21</v>
      </c>
      <c r="F174" s="5">
        <v>74</v>
      </c>
      <c r="G174" s="5">
        <v>1</v>
      </c>
      <c r="H174" s="5">
        <v>4</v>
      </c>
      <c r="I174" s="5">
        <v>25</v>
      </c>
      <c r="J174" s="5">
        <v>34</v>
      </c>
      <c r="K174" s="5">
        <v>189</v>
      </c>
      <c r="M174"/>
    </row>
    <row r="175" spans="1:13" ht="12.75" hidden="1" customHeight="1" thickBot="1" x14ac:dyDescent="0.25">
      <c r="A175" s="229"/>
      <c r="B175" s="229"/>
      <c r="C175" s="2" t="s">
        <v>29</v>
      </c>
      <c r="D175" s="5">
        <v>21</v>
      </c>
      <c r="E175" s="4"/>
      <c r="F175" s="5">
        <v>18</v>
      </c>
      <c r="G175" s="4"/>
      <c r="H175" s="5">
        <v>22</v>
      </c>
      <c r="I175" s="5">
        <v>2</v>
      </c>
      <c r="J175" s="5">
        <v>4</v>
      </c>
      <c r="K175" s="5">
        <v>67</v>
      </c>
      <c r="M175"/>
    </row>
    <row r="176" spans="1:13" ht="12.75" hidden="1" customHeight="1" thickBot="1" x14ac:dyDescent="0.25">
      <c r="A176" s="229"/>
      <c r="B176" s="230"/>
      <c r="C176" s="2" t="s">
        <v>10</v>
      </c>
      <c r="D176" s="5">
        <v>2716</v>
      </c>
      <c r="E176" s="5">
        <v>1018</v>
      </c>
      <c r="F176" s="5">
        <v>11704</v>
      </c>
      <c r="G176" s="5">
        <v>331</v>
      </c>
      <c r="H176" s="5">
        <v>494</v>
      </c>
      <c r="I176" s="5">
        <v>882</v>
      </c>
      <c r="J176" s="5">
        <v>2942</v>
      </c>
      <c r="K176" s="5">
        <v>20088</v>
      </c>
      <c r="M176"/>
    </row>
    <row r="177" spans="1:13" ht="12.75" hidden="1" customHeight="1" thickBot="1" x14ac:dyDescent="0.25">
      <c r="A177" s="229"/>
      <c r="B177" s="228" t="s">
        <v>33</v>
      </c>
      <c r="C177" s="2" t="s">
        <v>14</v>
      </c>
      <c r="D177" s="4"/>
      <c r="E177" s="4"/>
      <c r="F177" s="5"/>
      <c r="G177" s="4"/>
      <c r="H177" s="4"/>
      <c r="I177" s="4"/>
      <c r="J177" s="4"/>
      <c r="K177" s="5"/>
      <c r="M177"/>
    </row>
    <row r="178" spans="1:13" ht="12.75" hidden="1" customHeight="1" thickBot="1" x14ac:dyDescent="0.25">
      <c r="A178" s="229"/>
      <c r="B178" s="229"/>
      <c r="C178" s="2" t="s">
        <v>15</v>
      </c>
      <c r="D178" s="5">
        <v>87</v>
      </c>
      <c r="E178" s="5">
        <v>16</v>
      </c>
      <c r="F178" s="5">
        <v>678</v>
      </c>
      <c r="G178" s="5">
        <v>35</v>
      </c>
      <c r="H178" s="5">
        <v>8</v>
      </c>
      <c r="I178" s="5">
        <v>13</v>
      </c>
      <c r="J178" s="5">
        <v>92</v>
      </c>
      <c r="K178" s="5">
        <v>929</v>
      </c>
      <c r="M178"/>
    </row>
    <row r="179" spans="1:13" ht="12.75" hidden="1" customHeight="1" thickBot="1" x14ac:dyDescent="0.25">
      <c r="A179" s="229"/>
      <c r="B179" s="229"/>
      <c r="C179" s="2" t="s">
        <v>16</v>
      </c>
      <c r="D179" s="5">
        <v>106</v>
      </c>
      <c r="E179" s="5">
        <v>39</v>
      </c>
      <c r="F179" s="5">
        <v>707</v>
      </c>
      <c r="G179" s="5">
        <v>11</v>
      </c>
      <c r="H179" s="5">
        <v>12</v>
      </c>
      <c r="I179" s="5">
        <v>22</v>
      </c>
      <c r="J179" s="5">
        <v>146</v>
      </c>
      <c r="K179" s="5">
        <v>1043</v>
      </c>
      <c r="M179"/>
    </row>
    <row r="180" spans="1:13" ht="13.5" hidden="1" thickBot="1" x14ac:dyDescent="0.25">
      <c r="A180" s="229"/>
      <c r="B180" s="229"/>
      <c r="C180" s="2" t="s">
        <v>17</v>
      </c>
      <c r="D180" s="5">
        <v>165</v>
      </c>
      <c r="E180" s="5">
        <v>36</v>
      </c>
      <c r="F180" s="5">
        <v>859</v>
      </c>
      <c r="G180" s="5">
        <v>14</v>
      </c>
      <c r="H180" s="5">
        <v>10</v>
      </c>
      <c r="I180" s="5">
        <v>27</v>
      </c>
      <c r="J180" s="5">
        <v>172</v>
      </c>
      <c r="K180" s="5">
        <v>1283</v>
      </c>
      <c r="M180"/>
    </row>
    <row r="181" spans="1:13" ht="13.5" hidden="1" thickBot="1" x14ac:dyDescent="0.25">
      <c r="A181" s="229"/>
      <c r="B181" s="229"/>
      <c r="C181" s="2" t="s">
        <v>18</v>
      </c>
      <c r="D181" s="5">
        <v>171</v>
      </c>
      <c r="E181" s="5">
        <v>69</v>
      </c>
      <c r="F181" s="5">
        <v>814</v>
      </c>
      <c r="G181" s="5">
        <v>38</v>
      </c>
      <c r="H181" s="5">
        <v>33</v>
      </c>
      <c r="I181" s="5">
        <v>40</v>
      </c>
      <c r="J181" s="5">
        <v>208</v>
      </c>
      <c r="K181" s="5">
        <v>1373</v>
      </c>
      <c r="M181"/>
    </row>
    <row r="182" spans="1:13" ht="13.5" hidden="1" thickBot="1" x14ac:dyDescent="0.25">
      <c r="A182" s="229"/>
      <c r="B182" s="229"/>
      <c r="C182" s="2" t="s">
        <v>19</v>
      </c>
      <c r="D182" s="5">
        <v>161</v>
      </c>
      <c r="E182" s="5">
        <v>49</v>
      </c>
      <c r="F182" s="5">
        <v>777</v>
      </c>
      <c r="G182" s="5">
        <v>39</v>
      </c>
      <c r="H182" s="5">
        <v>23</v>
      </c>
      <c r="I182" s="5">
        <v>52</v>
      </c>
      <c r="J182" s="5">
        <v>163</v>
      </c>
      <c r="K182" s="5">
        <v>1264</v>
      </c>
      <c r="M182"/>
    </row>
    <row r="183" spans="1:13" ht="13.5" hidden="1" thickBot="1" x14ac:dyDescent="0.25">
      <c r="A183" s="229"/>
      <c r="B183" s="229"/>
      <c r="C183" s="2" t="s">
        <v>20</v>
      </c>
      <c r="D183" s="5">
        <v>175</v>
      </c>
      <c r="E183" s="5">
        <v>58</v>
      </c>
      <c r="F183" s="5">
        <v>772</v>
      </c>
      <c r="G183" s="5">
        <v>27</v>
      </c>
      <c r="H183" s="5">
        <v>32</v>
      </c>
      <c r="I183" s="5">
        <v>51</v>
      </c>
      <c r="J183" s="5">
        <v>170</v>
      </c>
      <c r="K183" s="5">
        <v>1285</v>
      </c>
      <c r="M183"/>
    </row>
    <row r="184" spans="1:13" ht="13.5" hidden="1" thickBot="1" x14ac:dyDescent="0.25">
      <c r="A184" s="229"/>
      <c r="B184" s="229"/>
      <c r="C184" s="2" t="s">
        <v>21</v>
      </c>
      <c r="D184" s="5">
        <v>224</v>
      </c>
      <c r="E184" s="5">
        <v>65</v>
      </c>
      <c r="F184" s="5">
        <v>744</v>
      </c>
      <c r="G184" s="5">
        <v>34</v>
      </c>
      <c r="H184" s="5">
        <v>64</v>
      </c>
      <c r="I184" s="5">
        <v>58</v>
      </c>
      <c r="J184" s="5">
        <v>185</v>
      </c>
      <c r="K184" s="5">
        <v>1374</v>
      </c>
      <c r="M184"/>
    </row>
    <row r="185" spans="1:13" ht="13.5" hidden="1" thickBot="1" x14ac:dyDescent="0.25">
      <c r="A185" s="229"/>
      <c r="B185" s="229"/>
      <c r="C185" s="2" t="s">
        <v>22</v>
      </c>
      <c r="D185" s="5">
        <v>392</v>
      </c>
      <c r="E185" s="5">
        <v>144</v>
      </c>
      <c r="F185" s="5">
        <v>1259</v>
      </c>
      <c r="G185" s="5">
        <v>42</v>
      </c>
      <c r="H185" s="5">
        <v>68</v>
      </c>
      <c r="I185" s="5">
        <v>116</v>
      </c>
      <c r="J185" s="5">
        <v>360</v>
      </c>
      <c r="K185" s="5">
        <v>2381</v>
      </c>
      <c r="M185"/>
    </row>
    <row r="186" spans="1:13" ht="13.5" hidden="1" thickBot="1" x14ac:dyDescent="0.25">
      <c r="A186" s="229"/>
      <c r="B186" s="229"/>
      <c r="C186" s="2" t="s">
        <v>23</v>
      </c>
      <c r="D186" s="5">
        <v>439</v>
      </c>
      <c r="E186" s="5">
        <v>170</v>
      </c>
      <c r="F186" s="5">
        <v>1161</v>
      </c>
      <c r="G186" s="5">
        <v>32</v>
      </c>
      <c r="H186" s="5">
        <v>105</v>
      </c>
      <c r="I186" s="5">
        <v>148</v>
      </c>
      <c r="J186" s="5">
        <v>401</v>
      </c>
      <c r="K186" s="5">
        <v>2456</v>
      </c>
      <c r="M186"/>
    </row>
    <row r="187" spans="1:13" ht="13.5" hidden="1" thickBot="1" x14ac:dyDescent="0.25">
      <c r="A187" s="229"/>
      <c r="B187" s="229"/>
      <c r="C187" s="2" t="s">
        <v>24</v>
      </c>
      <c r="D187" s="5">
        <v>390</v>
      </c>
      <c r="E187" s="5">
        <v>231</v>
      </c>
      <c r="F187" s="5">
        <v>774</v>
      </c>
      <c r="G187" s="5">
        <v>26</v>
      </c>
      <c r="H187" s="5">
        <v>145</v>
      </c>
      <c r="I187" s="5">
        <v>151</v>
      </c>
      <c r="J187" s="5">
        <v>278</v>
      </c>
      <c r="K187" s="5">
        <v>1995</v>
      </c>
      <c r="M187"/>
    </row>
    <row r="188" spans="1:13" ht="13.5" hidden="1" thickBot="1" x14ac:dyDescent="0.25">
      <c r="A188" s="229"/>
      <c r="B188" s="229"/>
      <c r="C188" s="2" t="s">
        <v>25</v>
      </c>
      <c r="D188" s="5">
        <v>282</v>
      </c>
      <c r="E188" s="5">
        <v>171</v>
      </c>
      <c r="F188" s="5">
        <v>545</v>
      </c>
      <c r="G188" s="5">
        <v>23</v>
      </c>
      <c r="H188" s="5">
        <v>61</v>
      </c>
      <c r="I188" s="5">
        <v>98</v>
      </c>
      <c r="J188" s="5">
        <v>223</v>
      </c>
      <c r="K188" s="5">
        <v>1403</v>
      </c>
      <c r="M188"/>
    </row>
    <row r="189" spans="1:13" ht="13.5" hidden="1" thickBot="1" x14ac:dyDescent="0.25">
      <c r="A189" s="229"/>
      <c r="B189" s="229"/>
      <c r="C189" s="2" t="s">
        <v>26</v>
      </c>
      <c r="D189" s="5">
        <v>203</v>
      </c>
      <c r="E189" s="5">
        <v>72</v>
      </c>
      <c r="F189" s="5">
        <v>451</v>
      </c>
      <c r="G189" s="5">
        <v>23</v>
      </c>
      <c r="H189" s="5">
        <v>27</v>
      </c>
      <c r="I189" s="5">
        <v>68</v>
      </c>
      <c r="J189" s="5">
        <v>128</v>
      </c>
      <c r="K189" s="5">
        <v>972</v>
      </c>
      <c r="M189"/>
    </row>
    <row r="190" spans="1:13" ht="13.5" hidden="1" thickBot="1" x14ac:dyDescent="0.25">
      <c r="A190" s="229"/>
      <c r="B190" s="229"/>
      <c r="C190" s="2" t="s">
        <v>27</v>
      </c>
      <c r="D190" s="5">
        <v>101</v>
      </c>
      <c r="E190" s="5">
        <v>64</v>
      </c>
      <c r="F190" s="5">
        <v>222</v>
      </c>
      <c r="G190" s="5">
        <v>25</v>
      </c>
      <c r="H190" s="5">
        <v>14</v>
      </c>
      <c r="I190" s="5">
        <v>50</v>
      </c>
      <c r="J190" s="5">
        <v>82</v>
      </c>
      <c r="K190" s="5">
        <v>558</v>
      </c>
      <c r="M190"/>
    </row>
    <row r="191" spans="1:13" ht="13.5" hidden="1" thickBot="1" x14ac:dyDescent="0.25">
      <c r="A191" s="229"/>
      <c r="B191" s="229"/>
      <c r="C191" s="2" t="s">
        <v>28</v>
      </c>
      <c r="D191" s="5">
        <v>58</v>
      </c>
      <c r="E191" s="5">
        <v>22</v>
      </c>
      <c r="F191" s="5">
        <v>89</v>
      </c>
      <c r="G191" s="5">
        <v>1</v>
      </c>
      <c r="H191" s="5">
        <v>10</v>
      </c>
      <c r="I191" s="5">
        <v>17</v>
      </c>
      <c r="J191" s="5">
        <v>32</v>
      </c>
      <c r="K191" s="5">
        <v>229</v>
      </c>
      <c r="M191"/>
    </row>
    <row r="192" spans="1:13" ht="13.5" hidden="1" thickBot="1" x14ac:dyDescent="0.25">
      <c r="A192" s="229"/>
      <c r="B192" s="229"/>
      <c r="C192" s="2" t="s">
        <v>29</v>
      </c>
      <c r="D192" s="5">
        <v>14</v>
      </c>
      <c r="E192" s="4"/>
      <c r="F192" s="5">
        <v>24</v>
      </c>
      <c r="G192" s="4"/>
      <c r="H192" s="5">
        <v>23</v>
      </c>
      <c r="I192" s="4"/>
      <c r="J192" s="5">
        <v>7</v>
      </c>
      <c r="K192" s="5">
        <v>68</v>
      </c>
      <c r="M192"/>
    </row>
    <row r="193" spans="1:13" ht="13.5" hidden="1" thickBot="1" x14ac:dyDescent="0.25">
      <c r="A193" s="229"/>
      <c r="B193" s="230"/>
      <c r="C193" s="2" t="s">
        <v>10</v>
      </c>
      <c r="D193" s="5">
        <v>2968</v>
      </c>
      <c r="E193" s="5">
        <v>1206</v>
      </c>
      <c r="F193" s="5">
        <v>9878</v>
      </c>
      <c r="G193" s="5">
        <v>370</v>
      </c>
      <c r="H193" s="5">
        <v>635</v>
      </c>
      <c r="I193" s="5">
        <v>911</v>
      </c>
      <c r="J193" s="5">
        <v>2647</v>
      </c>
      <c r="K193" s="5">
        <v>18615</v>
      </c>
      <c r="M193"/>
    </row>
    <row r="194" spans="1:13" ht="12.75" hidden="1" customHeight="1" thickBot="1" x14ac:dyDescent="0.25">
      <c r="A194" s="229"/>
      <c r="B194" s="3" t="s">
        <v>88</v>
      </c>
      <c r="C194" s="2" t="s">
        <v>14</v>
      </c>
      <c r="D194" s="4"/>
      <c r="E194" s="4"/>
      <c r="F194" s="5"/>
      <c r="G194" s="4"/>
      <c r="H194" s="4"/>
      <c r="I194" s="4"/>
      <c r="J194" s="4"/>
      <c r="K194" s="5"/>
      <c r="M194"/>
    </row>
    <row r="195" spans="1:13" ht="13.5" hidden="1" thickBot="1" x14ac:dyDescent="0.25">
      <c r="A195" s="229"/>
      <c r="B195" s="228" t="s">
        <v>34</v>
      </c>
      <c r="C195" s="2" t="s">
        <v>15</v>
      </c>
      <c r="D195" s="5">
        <v>56</v>
      </c>
      <c r="E195" s="5">
        <v>17</v>
      </c>
      <c r="F195" s="5">
        <v>589</v>
      </c>
      <c r="G195" s="5">
        <v>34</v>
      </c>
      <c r="H195" s="5">
        <v>5</v>
      </c>
      <c r="I195" s="5">
        <v>6</v>
      </c>
      <c r="J195" s="5">
        <v>83</v>
      </c>
      <c r="K195" s="5">
        <v>790</v>
      </c>
      <c r="M195"/>
    </row>
    <row r="196" spans="1:13" ht="13.5" hidden="1" thickBot="1" x14ac:dyDescent="0.25">
      <c r="A196" s="229"/>
      <c r="B196" s="229"/>
      <c r="C196" s="2" t="s">
        <v>16</v>
      </c>
      <c r="D196" s="5">
        <v>82</v>
      </c>
      <c r="E196" s="5">
        <v>38</v>
      </c>
      <c r="F196" s="5">
        <v>732</v>
      </c>
      <c r="G196" s="5">
        <v>13</v>
      </c>
      <c r="H196" s="5">
        <v>12</v>
      </c>
      <c r="I196" s="5">
        <v>24</v>
      </c>
      <c r="J196" s="5">
        <v>160</v>
      </c>
      <c r="K196" s="5">
        <v>1061</v>
      </c>
      <c r="M196"/>
    </row>
    <row r="197" spans="1:13" ht="13.5" hidden="1" thickBot="1" x14ac:dyDescent="0.25">
      <c r="A197" s="229"/>
      <c r="B197" s="229"/>
      <c r="C197" s="2" t="s">
        <v>17</v>
      </c>
      <c r="D197" s="5">
        <v>124</v>
      </c>
      <c r="E197" s="5">
        <v>39</v>
      </c>
      <c r="F197" s="5">
        <v>844</v>
      </c>
      <c r="G197" s="5">
        <v>24</v>
      </c>
      <c r="H197" s="5">
        <v>17</v>
      </c>
      <c r="I197" s="5">
        <v>26</v>
      </c>
      <c r="J197" s="5">
        <v>185</v>
      </c>
      <c r="K197" s="5">
        <v>1259</v>
      </c>
      <c r="M197"/>
    </row>
    <row r="198" spans="1:13" ht="13.5" hidden="1" thickBot="1" x14ac:dyDescent="0.25">
      <c r="A198" s="229"/>
      <c r="B198" s="229"/>
      <c r="C198" s="2" t="s">
        <v>18</v>
      </c>
      <c r="D198" s="5">
        <v>189</v>
      </c>
      <c r="E198" s="5">
        <v>52</v>
      </c>
      <c r="F198" s="5">
        <v>821</v>
      </c>
      <c r="G198" s="5">
        <v>24</v>
      </c>
      <c r="H198" s="5">
        <v>15</v>
      </c>
      <c r="I198" s="5">
        <v>38</v>
      </c>
      <c r="J198" s="5">
        <v>219</v>
      </c>
      <c r="K198" s="5">
        <v>1358</v>
      </c>
      <c r="M198"/>
    </row>
    <row r="199" spans="1:13" ht="13.5" hidden="1" thickBot="1" x14ac:dyDescent="0.25">
      <c r="A199" s="229"/>
      <c r="B199" s="229"/>
      <c r="C199" s="2" t="s">
        <v>19</v>
      </c>
      <c r="D199" s="5">
        <v>171</v>
      </c>
      <c r="E199" s="5">
        <v>48</v>
      </c>
      <c r="F199" s="5">
        <v>939</v>
      </c>
      <c r="G199" s="5">
        <v>69</v>
      </c>
      <c r="H199" s="5">
        <v>6</v>
      </c>
      <c r="I199" s="5">
        <v>37</v>
      </c>
      <c r="J199" s="5">
        <v>183</v>
      </c>
      <c r="K199" s="5">
        <v>1453</v>
      </c>
      <c r="M199"/>
    </row>
    <row r="200" spans="1:13" ht="13.5" hidden="1" thickBot="1" x14ac:dyDescent="0.25">
      <c r="A200" s="229"/>
      <c r="B200" s="229"/>
      <c r="C200" s="2" t="s">
        <v>20</v>
      </c>
      <c r="D200" s="5">
        <v>191</v>
      </c>
      <c r="E200" s="5">
        <v>85</v>
      </c>
      <c r="F200" s="5">
        <v>1030</v>
      </c>
      <c r="G200" s="5">
        <v>45</v>
      </c>
      <c r="H200" s="5">
        <v>59</v>
      </c>
      <c r="I200" s="5">
        <v>58</v>
      </c>
      <c r="J200" s="5">
        <v>242</v>
      </c>
      <c r="K200" s="5">
        <v>1710</v>
      </c>
      <c r="M200"/>
    </row>
    <row r="201" spans="1:13" ht="13.5" hidden="1" thickBot="1" x14ac:dyDescent="0.25">
      <c r="A201" s="229"/>
      <c r="B201" s="229"/>
      <c r="C201" s="2" t="s">
        <v>21</v>
      </c>
      <c r="D201" s="5">
        <v>353</v>
      </c>
      <c r="E201" s="5">
        <v>72</v>
      </c>
      <c r="F201" s="5">
        <v>1276</v>
      </c>
      <c r="G201" s="5">
        <v>34</v>
      </c>
      <c r="H201" s="5">
        <v>123</v>
      </c>
      <c r="I201" s="5">
        <v>99</v>
      </c>
      <c r="J201" s="5">
        <v>284</v>
      </c>
      <c r="K201" s="5">
        <v>2241</v>
      </c>
      <c r="M201"/>
    </row>
    <row r="202" spans="1:13" ht="13.5" hidden="1" thickBot="1" x14ac:dyDescent="0.25">
      <c r="A202" s="229"/>
      <c r="B202" s="229"/>
      <c r="C202" s="2" t="s">
        <v>22</v>
      </c>
      <c r="D202" s="5">
        <v>508</v>
      </c>
      <c r="E202" s="5">
        <v>192</v>
      </c>
      <c r="F202" s="5">
        <v>1419</v>
      </c>
      <c r="G202" s="5">
        <v>28</v>
      </c>
      <c r="H202" s="5">
        <v>201</v>
      </c>
      <c r="I202" s="5">
        <v>138</v>
      </c>
      <c r="J202" s="5">
        <v>388</v>
      </c>
      <c r="K202" s="5">
        <v>2874</v>
      </c>
      <c r="M202"/>
    </row>
    <row r="203" spans="1:13" ht="13.5" hidden="1" thickBot="1" x14ac:dyDescent="0.25">
      <c r="A203" s="229"/>
      <c r="B203" s="229"/>
      <c r="C203" s="2" t="s">
        <v>23</v>
      </c>
      <c r="D203" s="5">
        <v>870</v>
      </c>
      <c r="E203" s="5">
        <v>427</v>
      </c>
      <c r="F203" s="5">
        <v>1369</v>
      </c>
      <c r="G203" s="5">
        <v>21</v>
      </c>
      <c r="H203" s="5">
        <v>242</v>
      </c>
      <c r="I203" s="5">
        <v>282</v>
      </c>
      <c r="J203" s="5">
        <v>499</v>
      </c>
      <c r="K203" s="5">
        <v>3710</v>
      </c>
      <c r="M203"/>
    </row>
    <row r="204" spans="1:13" ht="13.5" hidden="1" thickBot="1" x14ac:dyDescent="0.25">
      <c r="A204" s="229"/>
      <c r="B204" s="229"/>
      <c r="C204" s="2" t="s">
        <v>24</v>
      </c>
      <c r="D204" s="5">
        <v>1111</v>
      </c>
      <c r="E204" s="5">
        <v>687</v>
      </c>
      <c r="F204" s="5">
        <v>1263</v>
      </c>
      <c r="G204" s="5">
        <v>17</v>
      </c>
      <c r="H204" s="5">
        <v>390</v>
      </c>
      <c r="I204" s="5">
        <v>429</v>
      </c>
      <c r="J204" s="5">
        <v>618</v>
      </c>
      <c r="K204" s="5">
        <v>4515</v>
      </c>
      <c r="M204"/>
    </row>
    <row r="205" spans="1:13" ht="13.5" hidden="1" thickBot="1" x14ac:dyDescent="0.25">
      <c r="A205" s="229"/>
      <c r="B205" s="229"/>
      <c r="C205" s="2" t="s">
        <v>25</v>
      </c>
      <c r="D205" s="5">
        <v>1048</v>
      </c>
      <c r="E205" s="5">
        <v>568</v>
      </c>
      <c r="F205" s="5">
        <v>1033</v>
      </c>
      <c r="G205" s="5">
        <v>26</v>
      </c>
      <c r="H205" s="5">
        <v>272</v>
      </c>
      <c r="I205" s="5">
        <v>429</v>
      </c>
      <c r="J205" s="5">
        <v>547</v>
      </c>
      <c r="K205" s="5">
        <v>3924</v>
      </c>
      <c r="M205"/>
    </row>
    <row r="206" spans="1:13" ht="13.5" hidden="1" thickBot="1" x14ac:dyDescent="0.25">
      <c r="A206" s="229"/>
      <c r="B206" s="229"/>
      <c r="C206" s="2" t="s">
        <v>26</v>
      </c>
      <c r="D206" s="5">
        <v>578</v>
      </c>
      <c r="E206" s="5">
        <v>305</v>
      </c>
      <c r="F206" s="5">
        <v>862</v>
      </c>
      <c r="G206" s="5">
        <v>18</v>
      </c>
      <c r="H206" s="5">
        <v>96</v>
      </c>
      <c r="I206" s="5">
        <v>299</v>
      </c>
      <c r="J206" s="5">
        <v>387</v>
      </c>
      <c r="K206" s="5">
        <v>2545</v>
      </c>
      <c r="M206"/>
    </row>
    <row r="207" spans="1:13" ht="13.5" hidden="1" thickBot="1" x14ac:dyDescent="0.25">
      <c r="A207" s="229"/>
      <c r="B207" s="229"/>
      <c r="C207" s="2" t="s">
        <v>27</v>
      </c>
      <c r="D207" s="5">
        <v>310</v>
      </c>
      <c r="E207" s="5">
        <v>156</v>
      </c>
      <c r="F207" s="5">
        <v>487</v>
      </c>
      <c r="G207" s="5">
        <v>10</v>
      </c>
      <c r="H207" s="5">
        <v>35</v>
      </c>
      <c r="I207" s="5">
        <v>144</v>
      </c>
      <c r="J207" s="5">
        <v>185</v>
      </c>
      <c r="K207" s="5">
        <v>1327</v>
      </c>
      <c r="M207"/>
    </row>
    <row r="208" spans="1:13" ht="13.5" hidden="1" thickBot="1" x14ac:dyDescent="0.25">
      <c r="A208" s="229"/>
      <c r="B208" s="229"/>
      <c r="C208" s="2" t="s">
        <v>28</v>
      </c>
      <c r="D208" s="5">
        <v>133</v>
      </c>
      <c r="E208" s="5">
        <v>86</v>
      </c>
      <c r="F208" s="5">
        <v>136</v>
      </c>
      <c r="G208" s="5">
        <v>3</v>
      </c>
      <c r="H208" s="5">
        <v>15</v>
      </c>
      <c r="I208" s="5">
        <v>51</v>
      </c>
      <c r="J208" s="5">
        <v>78</v>
      </c>
      <c r="K208" s="5">
        <v>502</v>
      </c>
      <c r="M208"/>
    </row>
    <row r="209" spans="1:13" ht="13.5" hidden="1" thickBot="1" x14ac:dyDescent="0.25">
      <c r="A209" s="229"/>
      <c r="B209" s="229"/>
      <c r="C209" s="2" t="s">
        <v>29</v>
      </c>
      <c r="D209" s="5">
        <v>34</v>
      </c>
      <c r="E209" s="4"/>
      <c r="F209" s="5">
        <v>30</v>
      </c>
      <c r="G209" s="4"/>
      <c r="H209" s="5">
        <v>53</v>
      </c>
      <c r="I209" s="5">
        <v>1</v>
      </c>
      <c r="J209" s="5">
        <v>20</v>
      </c>
      <c r="K209" s="5">
        <v>138</v>
      </c>
      <c r="M209"/>
    </row>
    <row r="210" spans="1:13" ht="13.5" hidden="1" thickBot="1" x14ac:dyDescent="0.25">
      <c r="A210" s="229"/>
      <c r="B210" s="230"/>
      <c r="C210" s="2" t="s">
        <v>10</v>
      </c>
      <c r="D210" s="5">
        <v>5758</v>
      </c>
      <c r="E210" s="5">
        <v>2772</v>
      </c>
      <c r="F210" s="5">
        <v>12830</v>
      </c>
      <c r="G210" s="5">
        <v>366</v>
      </c>
      <c r="H210" s="5">
        <v>1541</v>
      </c>
      <c r="I210" s="5">
        <v>2061</v>
      </c>
      <c r="J210" s="5">
        <v>4078</v>
      </c>
      <c r="K210" s="5">
        <v>29407</v>
      </c>
      <c r="M210"/>
    </row>
    <row r="211" spans="1:13" ht="12.75" hidden="1" customHeight="1" thickBot="1" x14ac:dyDescent="0.25">
      <c r="A211" s="229"/>
      <c r="B211" s="3" t="s">
        <v>89</v>
      </c>
      <c r="C211" s="2" t="s">
        <v>14</v>
      </c>
      <c r="D211" s="4"/>
      <c r="E211" s="4"/>
      <c r="F211" s="5"/>
      <c r="G211" s="4"/>
      <c r="H211" s="4"/>
      <c r="I211" s="4"/>
      <c r="J211" s="4"/>
      <c r="K211" s="5"/>
      <c r="M211"/>
    </row>
    <row r="212" spans="1:13" ht="13.5" hidden="1" thickBot="1" x14ac:dyDescent="0.25">
      <c r="A212" s="229"/>
      <c r="B212" s="228" t="s">
        <v>36</v>
      </c>
      <c r="C212" s="2" t="s">
        <v>15</v>
      </c>
      <c r="D212" s="5">
        <v>64</v>
      </c>
      <c r="E212" s="5">
        <v>15</v>
      </c>
      <c r="F212" s="5">
        <v>818</v>
      </c>
      <c r="G212" s="5">
        <v>23</v>
      </c>
      <c r="H212" s="5">
        <v>4</v>
      </c>
      <c r="I212" s="5">
        <v>12</v>
      </c>
      <c r="J212" s="5">
        <v>79</v>
      </c>
      <c r="K212" s="5">
        <v>1015</v>
      </c>
      <c r="M212"/>
    </row>
    <row r="213" spans="1:13" ht="13.5" hidden="1" thickBot="1" x14ac:dyDescent="0.25">
      <c r="A213" s="229"/>
      <c r="B213" s="229"/>
      <c r="C213" s="2" t="s">
        <v>16</v>
      </c>
      <c r="D213" s="5">
        <v>96</v>
      </c>
      <c r="E213" s="5">
        <v>42</v>
      </c>
      <c r="F213" s="5">
        <v>972</v>
      </c>
      <c r="G213" s="5">
        <v>15</v>
      </c>
      <c r="H213" s="5">
        <v>13</v>
      </c>
      <c r="I213" s="5">
        <v>15</v>
      </c>
      <c r="J213" s="5">
        <v>138</v>
      </c>
      <c r="K213" s="5">
        <v>1291</v>
      </c>
      <c r="M213"/>
    </row>
    <row r="214" spans="1:13" ht="13.5" hidden="1" thickBot="1" x14ac:dyDescent="0.25">
      <c r="A214" s="229"/>
      <c r="B214" s="229"/>
      <c r="C214" s="2" t="s">
        <v>17</v>
      </c>
      <c r="D214" s="5">
        <v>186</v>
      </c>
      <c r="E214" s="5">
        <v>93</v>
      </c>
      <c r="F214" s="5">
        <v>1161</v>
      </c>
      <c r="G214" s="5">
        <v>14</v>
      </c>
      <c r="H214" s="5">
        <v>29</v>
      </c>
      <c r="I214" s="5">
        <v>36</v>
      </c>
      <c r="J214" s="5">
        <v>237</v>
      </c>
      <c r="K214" s="5">
        <v>1756</v>
      </c>
      <c r="M214"/>
    </row>
    <row r="215" spans="1:13" ht="13.5" hidden="1" thickBot="1" x14ac:dyDescent="0.25">
      <c r="A215" s="229"/>
      <c r="B215" s="229"/>
      <c r="C215" s="2" t="s">
        <v>18</v>
      </c>
      <c r="D215" s="5">
        <v>218</v>
      </c>
      <c r="E215" s="5">
        <v>122</v>
      </c>
      <c r="F215" s="5">
        <v>1164</v>
      </c>
      <c r="G215" s="5">
        <v>13</v>
      </c>
      <c r="H215" s="5">
        <v>28</v>
      </c>
      <c r="I215" s="5">
        <v>76</v>
      </c>
      <c r="J215" s="5">
        <v>264</v>
      </c>
      <c r="K215" s="5">
        <v>1885</v>
      </c>
      <c r="M215"/>
    </row>
    <row r="216" spans="1:13" ht="13.5" hidden="1" thickBot="1" x14ac:dyDescent="0.25">
      <c r="A216" s="229"/>
      <c r="B216" s="229"/>
      <c r="C216" s="2" t="s">
        <v>19</v>
      </c>
      <c r="D216" s="5">
        <v>236</v>
      </c>
      <c r="E216" s="5">
        <v>115</v>
      </c>
      <c r="F216" s="5">
        <v>1224</v>
      </c>
      <c r="G216" s="5">
        <v>34</v>
      </c>
      <c r="H216" s="5">
        <v>32</v>
      </c>
      <c r="I216" s="5">
        <v>65</v>
      </c>
      <c r="J216" s="5">
        <v>283</v>
      </c>
      <c r="K216" s="5">
        <v>1989</v>
      </c>
      <c r="M216"/>
    </row>
    <row r="217" spans="1:13" ht="13.5" hidden="1" thickBot="1" x14ac:dyDescent="0.25">
      <c r="A217" s="229"/>
      <c r="B217" s="229"/>
      <c r="C217" s="2" t="s">
        <v>20</v>
      </c>
      <c r="D217" s="5">
        <v>281</v>
      </c>
      <c r="E217" s="5">
        <v>149</v>
      </c>
      <c r="F217" s="5">
        <v>1204</v>
      </c>
      <c r="G217" s="5">
        <v>33</v>
      </c>
      <c r="H217" s="5">
        <v>91</v>
      </c>
      <c r="I217" s="5">
        <v>82</v>
      </c>
      <c r="J217" s="5">
        <v>337</v>
      </c>
      <c r="K217" s="5">
        <v>2177</v>
      </c>
      <c r="M217"/>
    </row>
    <row r="218" spans="1:13" ht="13.5" hidden="1" thickBot="1" x14ac:dyDescent="0.25">
      <c r="A218" s="229"/>
      <c r="B218" s="229"/>
      <c r="C218" s="2" t="s">
        <v>21</v>
      </c>
      <c r="D218" s="5">
        <v>406</v>
      </c>
      <c r="E218" s="5">
        <v>152</v>
      </c>
      <c r="F218" s="5">
        <v>1008</v>
      </c>
      <c r="G218" s="5">
        <v>24</v>
      </c>
      <c r="H218" s="5">
        <v>219</v>
      </c>
      <c r="I218" s="5">
        <v>122</v>
      </c>
      <c r="J218" s="5">
        <v>389</v>
      </c>
      <c r="K218" s="5">
        <v>2320</v>
      </c>
      <c r="M218"/>
    </row>
    <row r="219" spans="1:13" ht="13.5" hidden="1" thickBot="1" x14ac:dyDescent="0.25">
      <c r="A219" s="229"/>
      <c r="B219" s="229"/>
      <c r="C219" s="2" t="s">
        <v>22</v>
      </c>
      <c r="D219" s="5">
        <v>503</v>
      </c>
      <c r="E219" s="5">
        <v>310</v>
      </c>
      <c r="F219" s="5">
        <v>1233</v>
      </c>
      <c r="G219" s="5">
        <v>14</v>
      </c>
      <c r="H219" s="5">
        <v>203</v>
      </c>
      <c r="I219" s="5">
        <v>162</v>
      </c>
      <c r="J219" s="5">
        <v>459</v>
      </c>
      <c r="K219" s="5">
        <v>2884</v>
      </c>
      <c r="M219"/>
    </row>
    <row r="220" spans="1:13" ht="13.5" hidden="1" thickBot="1" x14ac:dyDescent="0.25">
      <c r="A220" s="229"/>
      <c r="B220" s="229"/>
      <c r="C220" s="2" t="s">
        <v>23</v>
      </c>
      <c r="D220" s="5">
        <v>1071</v>
      </c>
      <c r="E220" s="5">
        <v>623</v>
      </c>
      <c r="F220" s="5">
        <v>1272</v>
      </c>
      <c r="G220" s="5">
        <v>5</v>
      </c>
      <c r="H220" s="5">
        <v>484</v>
      </c>
      <c r="I220" s="5">
        <v>333</v>
      </c>
      <c r="J220" s="5">
        <v>593</v>
      </c>
      <c r="K220" s="5">
        <v>4381</v>
      </c>
      <c r="M220"/>
    </row>
    <row r="221" spans="1:13" ht="13.5" hidden="1" thickBot="1" x14ac:dyDescent="0.25">
      <c r="A221" s="229"/>
      <c r="B221" s="229"/>
      <c r="C221" s="2" t="s">
        <v>24</v>
      </c>
      <c r="D221" s="5">
        <v>1452</v>
      </c>
      <c r="E221" s="5">
        <v>962</v>
      </c>
      <c r="F221" s="5">
        <v>1294</v>
      </c>
      <c r="G221" s="5">
        <v>5</v>
      </c>
      <c r="H221" s="5">
        <v>640</v>
      </c>
      <c r="I221" s="5">
        <v>556</v>
      </c>
      <c r="J221" s="5">
        <v>688</v>
      </c>
      <c r="K221" s="5">
        <v>5597</v>
      </c>
      <c r="M221"/>
    </row>
    <row r="222" spans="1:13" ht="13.5" hidden="1" thickBot="1" x14ac:dyDescent="0.25">
      <c r="A222" s="229"/>
      <c r="B222" s="229"/>
      <c r="C222" s="2" t="s">
        <v>25</v>
      </c>
      <c r="D222" s="5">
        <v>1266</v>
      </c>
      <c r="E222" s="5">
        <v>798</v>
      </c>
      <c r="F222" s="5">
        <v>1012</v>
      </c>
      <c r="G222" s="5">
        <v>18</v>
      </c>
      <c r="H222" s="5">
        <v>440</v>
      </c>
      <c r="I222" s="5">
        <v>465</v>
      </c>
      <c r="J222" s="5">
        <v>610</v>
      </c>
      <c r="K222" s="5">
        <v>4609</v>
      </c>
      <c r="M222"/>
    </row>
    <row r="223" spans="1:13" ht="13.5" hidden="1" thickBot="1" x14ac:dyDescent="0.25">
      <c r="A223" s="229"/>
      <c r="B223" s="229"/>
      <c r="C223" s="2" t="s">
        <v>26</v>
      </c>
      <c r="D223" s="5">
        <v>812</v>
      </c>
      <c r="E223" s="5">
        <v>514</v>
      </c>
      <c r="F223" s="5">
        <v>1000</v>
      </c>
      <c r="G223" s="5">
        <v>33</v>
      </c>
      <c r="H223" s="5">
        <v>160</v>
      </c>
      <c r="I223" s="5">
        <v>354</v>
      </c>
      <c r="J223" s="5">
        <v>428</v>
      </c>
      <c r="K223" s="5">
        <v>3301</v>
      </c>
      <c r="M223"/>
    </row>
    <row r="224" spans="1:13" ht="13.5" hidden="1" thickBot="1" x14ac:dyDescent="0.25">
      <c r="A224" s="229"/>
      <c r="B224" s="229"/>
      <c r="C224" s="2" t="s">
        <v>27</v>
      </c>
      <c r="D224" s="5">
        <v>411</v>
      </c>
      <c r="E224" s="5">
        <v>217</v>
      </c>
      <c r="F224" s="5">
        <v>563</v>
      </c>
      <c r="G224" s="5">
        <v>11</v>
      </c>
      <c r="H224" s="5">
        <v>73</v>
      </c>
      <c r="I224" s="5">
        <v>198</v>
      </c>
      <c r="J224" s="5">
        <v>233</v>
      </c>
      <c r="K224" s="5">
        <v>1706</v>
      </c>
      <c r="M224"/>
    </row>
    <row r="225" spans="1:13" ht="13.5" hidden="1" thickBot="1" x14ac:dyDescent="0.25">
      <c r="A225" s="229"/>
      <c r="B225" s="229"/>
      <c r="C225" s="2" t="s">
        <v>28</v>
      </c>
      <c r="D225" s="5">
        <v>157</v>
      </c>
      <c r="E225" s="5">
        <v>70</v>
      </c>
      <c r="F225" s="5">
        <v>168</v>
      </c>
      <c r="G225" s="5">
        <v>3</v>
      </c>
      <c r="H225" s="5">
        <v>20</v>
      </c>
      <c r="I225" s="5">
        <v>77</v>
      </c>
      <c r="J225" s="5">
        <v>97</v>
      </c>
      <c r="K225" s="5">
        <v>592</v>
      </c>
      <c r="M225"/>
    </row>
    <row r="226" spans="1:13" ht="13.5" hidden="1" thickBot="1" x14ac:dyDescent="0.25">
      <c r="A226" s="229"/>
      <c r="B226" s="229"/>
      <c r="C226" s="2" t="s">
        <v>29</v>
      </c>
      <c r="D226" s="5">
        <v>13</v>
      </c>
      <c r="E226" s="4"/>
      <c r="F226" s="5">
        <v>24</v>
      </c>
      <c r="G226" s="4"/>
      <c r="H226" s="5">
        <v>56</v>
      </c>
      <c r="I226" s="4"/>
      <c r="J226" s="5">
        <v>13</v>
      </c>
      <c r="K226" s="5">
        <v>106</v>
      </c>
      <c r="M226"/>
    </row>
    <row r="227" spans="1:13" ht="13.5" hidden="1" thickBot="1" x14ac:dyDescent="0.25">
      <c r="A227" s="229"/>
      <c r="B227" s="230"/>
      <c r="C227" s="2" t="s">
        <v>10</v>
      </c>
      <c r="D227" s="5">
        <v>7172</v>
      </c>
      <c r="E227" s="5">
        <v>4182</v>
      </c>
      <c r="F227" s="5">
        <v>14117</v>
      </c>
      <c r="G227" s="5">
        <v>245</v>
      </c>
      <c r="H227" s="5">
        <v>2492</v>
      </c>
      <c r="I227" s="5">
        <v>2553</v>
      </c>
      <c r="J227" s="5">
        <v>4848</v>
      </c>
      <c r="K227" s="5">
        <v>35609</v>
      </c>
      <c r="M227"/>
    </row>
    <row r="228" spans="1:13" ht="12.75" hidden="1" customHeight="1" thickBot="1" x14ac:dyDescent="0.25">
      <c r="A228" s="229"/>
      <c r="B228" s="3" t="s">
        <v>90</v>
      </c>
      <c r="C228" s="2" t="s">
        <v>14</v>
      </c>
      <c r="D228" s="4"/>
      <c r="E228" s="4"/>
      <c r="F228" s="5"/>
      <c r="G228" s="4"/>
      <c r="H228" s="4"/>
      <c r="I228" s="4"/>
      <c r="J228" s="4"/>
      <c r="K228" s="5"/>
      <c r="M228"/>
    </row>
    <row r="229" spans="1:13" ht="13.5" hidden="1" thickBot="1" x14ac:dyDescent="0.25">
      <c r="A229" s="229"/>
      <c r="B229" s="228" t="s">
        <v>37</v>
      </c>
      <c r="C229" s="2" t="s">
        <v>15</v>
      </c>
      <c r="D229" s="5">
        <v>99</v>
      </c>
      <c r="E229" s="5">
        <v>33</v>
      </c>
      <c r="F229" s="5">
        <v>1136</v>
      </c>
      <c r="G229" s="5">
        <v>25</v>
      </c>
      <c r="H229" s="5">
        <v>7</v>
      </c>
      <c r="I229" s="5">
        <v>27</v>
      </c>
      <c r="J229" s="5">
        <v>126</v>
      </c>
      <c r="K229" s="5">
        <v>1453</v>
      </c>
      <c r="M229"/>
    </row>
    <row r="230" spans="1:13" ht="13.5" hidden="1" thickBot="1" x14ac:dyDescent="0.25">
      <c r="A230" s="229"/>
      <c r="B230" s="229"/>
      <c r="C230" s="2" t="s">
        <v>16</v>
      </c>
      <c r="D230" s="5">
        <v>202</v>
      </c>
      <c r="E230" s="5">
        <v>79</v>
      </c>
      <c r="F230" s="5">
        <v>1496</v>
      </c>
      <c r="G230" s="5">
        <v>18</v>
      </c>
      <c r="H230" s="5">
        <v>30</v>
      </c>
      <c r="I230" s="5">
        <v>32</v>
      </c>
      <c r="J230" s="5">
        <v>252</v>
      </c>
      <c r="K230" s="5">
        <v>2109</v>
      </c>
      <c r="M230"/>
    </row>
    <row r="231" spans="1:13" ht="13.5" hidden="1" thickBot="1" x14ac:dyDescent="0.25">
      <c r="A231" s="229"/>
      <c r="B231" s="229"/>
      <c r="C231" s="2" t="s">
        <v>17</v>
      </c>
      <c r="D231" s="5">
        <v>358</v>
      </c>
      <c r="E231" s="5">
        <v>100</v>
      </c>
      <c r="F231" s="5">
        <v>1715</v>
      </c>
      <c r="G231" s="5">
        <v>25</v>
      </c>
      <c r="H231" s="5">
        <v>54</v>
      </c>
      <c r="I231" s="5">
        <v>73</v>
      </c>
      <c r="J231" s="5">
        <v>452</v>
      </c>
      <c r="K231" s="5">
        <v>2777</v>
      </c>
      <c r="M231"/>
    </row>
    <row r="232" spans="1:13" ht="13.5" hidden="1" thickBot="1" x14ac:dyDescent="0.25">
      <c r="A232" s="229"/>
      <c r="B232" s="229"/>
      <c r="C232" s="2" t="s">
        <v>18</v>
      </c>
      <c r="D232" s="5">
        <v>369</v>
      </c>
      <c r="E232" s="5">
        <v>139</v>
      </c>
      <c r="F232" s="5">
        <v>1855</v>
      </c>
      <c r="G232" s="5">
        <v>34</v>
      </c>
      <c r="H232" s="5">
        <v>80</v>
      </c>
      <c r="I232" s="5">
        <v>104</v>
      </c>
      <c r="J232" s="5">
        <v>450</v>
      </c>
      <c r="K232" s="5">
        <v>3031</v>
      </c>
      <c r="M232"/>
    </row>
    <row r="233" spans="1:13" ht="13.5" hidden="1" thickBot="1" x14ac:dyDescent="0.25">
      <c r="A233" s="229"/>
      <c r="B233" s="229"/>
      <c r="C233" s="2" t="s">
        <v>19</v>
      </c>
      <c r="D233" s="5">
        <v>380</v>
      </c>
      <c r="E233" s="5">
        <v>115</v>
      </c>
      <c r="F233" s="5">
        <v>1673</v>
      </c>
      <c r="G233" s="5">
        <v>34</v>
      </c>
      <c r="H233" s="5">
        <v>62</v>
      </c>
      <c r="I233" s="5">
        <v>114</v>
      </c>
      <c r="J233" s="5">
        <v>517</v>
      </c>
      <c r="K233" s="5">
        <v>2895</v>
      </c>
      <c r="M233"/>
    </row>
    <row r="234" spans="1:13" ht="13.5" hidden="1" thickBot="1" x14ac:dyDescent="0.25">
      <c r="A234" s="229"/>
      <c r="B234" s="229"/>
      <c r="C234" s="2" t="s">
        <v>20</v>
      </c>
      <c r="D234" s="5">
        <v>310</v>
      </c>
      <c r="E234" s="5">
        <v>153</v>
      </c>
      <c r="F234" s="5">
        <v>1546</v>
      </c>
      <c r="G234" s="5">
        <v>65</v>
      </c>
      <c r="H234" s="5">
        <v>126</v>
      </c>
      <c r="I234" s="5">
        <v>96</v>
      </c>
      <c r="J234" s="5">
        <v>420</v>
      </c>
      <c r="K234" s="5">
        <v>2716</v>
      </c>
      <c r="M234"/>
    </row>
    <row r="235" spans="1:13" ht="13.5" hidden="1" thickBot="1" x14ac:dyDescent="0.25">
      <c r="A235" s="229"/>
      <c r="B235" s="229"/>
      <c r="C235" s="2" t="s">
        <v>21</v>
      </c>
      <c r="D235" s="5">
        <v>316</v>
      </c>
      <c r="E235" s="5">
        <v>92</v>
      </c>
      <c r="F235" s="5">
        <v>1187</v>
      </c>
      <c r="G235" s="5">
        <v>35</v>
      </c>
      <c r="H235" s="5">
        <v>79</v>
      </c>
      <c r="I235" s="5">
        <v>96</v>
      </c>
      <c r="J235" s="5">
        <v>315</v>
      </c>
      <c r="K235" s="5">
        <v>2120</v>
      </c>
      <c r="M235"/>
    </row>
    <row r="236" spans="1:13" ht="13.5" hidden="1" thickBot="1" x14ac:dyDescent="0.25">
      <c r="A236" s="229"/>
      <c r="B236" s="229"/>
      <c r="C236" s="2" t="s">
        <v>22</v>
      </c>
      <c r="D236" s="5">
        <v>393</v>
      </c>
      <c r="E236" s="5">
        <v>171</v>
      </c>
      <c r="F236" s="5">
        <v>1081</v>
      </c>
      <c r="G236" s="5">
        <v>33</v>
      </c>
      <c r="H236" s="5">
        <v>97</v>
      </c>
      <c r="I236" s="5">
        <v>121</v>
      </c>
      <c r="J236" s="5">
        <v>340</v>
      </c>
      <c r="K236" s="5">
        <v>2236</v>
      </c>
      <c r="M236"/>
    </row>
    <row r="237" spans="1:13" ht="13.5" hidden="1" thickBot="1" x14ac:dyDescent="0.25">
      <c r="A237" s="229"/>
      <c r="B237" s="229"/>
      <c r="C237" s="2" t="s">
        <v>23</v>
      </c>
      <c r="D237" s="5">
        <v>515</v>
      </c>
      <c r="E237" s="5">
        <v>234</v>
      </c>
      <c r="F237" s="5">
        <v>1246</v>
      </c>
      <c r="G237" s="5">
        <v>37</v>
      </c>
      <c r="H237" s="5">
        <v>110</v>
      </c>
      <c r="I237" s="5">
        <v>154</v>
      </c>
      <c r="J237" s="5">
        <v>397</v>
      </c>
      <c r="K237" s="5">
        <v>2693</v>
      </c>
      <c r="M237"/>
    </row>
    <row r="238" spans="1:13" ht="13.5" hidden="1" thickBot="1" x14ac:dyDescent="0.25">
      <c r="A238" s="229"/>
      <c r="B238" s="229"/>
      <c r="C238" s="2" t="s">
        <v>24</v>
      </c>
      <c r="D238" s="5">
        <v>382</v>
      </c>
      <c r="E238" s="5">
        <v>216</v>
      </c>
      <c r="F238" s="5">
        <v>902</v>
      </c>
      <c r="G238" s="5">
        <v>20</v>
      </c>
      <c r="H238" s="5">
        <v>102</v>
      </c>
      <c r="I238" s="5">
        <v>170</v>
      </c>
      <c r="J238" s="5">
        <v>323</v>
      </c>
      <c r="K238" s="5">
        <v>2115</v>
      </c>
      <c r="M238"/>
    </row>
    <row r="239" spans="1:13" ht="13.5" hidden="1" thickBot="1" x14ac:dyDescent="0.25">
      <c r="A239" s="229"/>
      <c r="B239" s="229"/>
      <c r="C239" s="2" t="s">
        <v>25</v>
      </c>
      <c r="D239" s="5">
        <v>311</v>
      </c>
      <c r="E239" s="5">
        <v>187</v>
      </c>
      <c r="F239" s="5">
        <v>656</v>
      </c>
      <c r="G239" s="5">
        <v>18</v>
      </c>
      <c r="H239" s="5">
        <v>57</v>
      </c>
      <c r="I239" s="5">
        <v>117</v>
      </c>
      <c r="J239" s="5">
        <v>236</v>
      </c>
      <c r="K239" s="5">
        <v>1582</v>
      </c>
      <c r="M239"/>
    </row>
    <row r="240" spans="1:13" ht="13.5" hidden="1" thickBot="1" x14ac:dyDescent="0.25">
      <c r="A240" s="229"/>
      <c r="B240" s="229"/>
      <c r="C240" s="2" t="s">
        <v>26</v>
      </c>
      <c r="D240" s="5">
        <v>196</v>
      </c>
      <c r="E240" s="5">
        <v>126</v>
      </c>
      <c r="F240" s="5">
        <v>495</v>
      </c>
      <c r="G240" s="5">
        <v>17</v>
      </c>
      <c r="H240" s="5">
        <v>23</v>
      </c>
      <c r="I240" s="5">
        <v>99</v>
      </c>
      <c r="J240" s="5">
        <v>174</v>
      </c>
      <c r="K240" s="5">
        <v>1130</v>
      </c>
      <c r="M240"/>
    </row>
    <row r="241" spans="1:17" ht="13.5" hidden="1" thickBot="1" x14ac:dyDescent="0.25">
      <c r="A241" s="229"/>
      <c r="B241" s="229"/>
      <c r="C241" s="2" t="s">
        <v>27</v>
      </c>
      <c r="D241" s="5">
        <v>128</v>
      </c>
      <c r="E241" s="5">
        <v>60</v>
      </c>
      <c r="F241" s="5">
        <v>327</v>
      </c>
      <c r="G241" s="5">
        <v>19</v>
      </c>
      <c r="H241" s="5">
        <v>13</v>
      </c>
      <c r="I241" s="5">
        <v>57</v>
      </c>
      <c r="J241" s="5">
        <v>82</v>
      </c>
      <c r="K241" s="5">
        <v>686</v>
      </c>
      <c r="M241"/>
    </row>
    <row r="242" spans="1:17" ht="13.5" hidden="1" thickBot="1" x14ac:dyDescent="0.25">
      <c r="A242" s="229"/>
      <c r="B242" s="229"/>
      <c r="C242" s="2" t="s">
        <v>28</v>
      </c>
      <c r="D242" s="5">
        <v>51</v>
      </c>
      <c r="E242" s="5">
        <v>33</v>
      </c>
      <c r="F242" s="5">
        <v>89</v>
      </c>
      <c r="G242" s="5">
        <v>1</v>
      </c>
      <c r="H242" s="5">
        <v>1</v>
      </c>
      <c r="I242" s="5">
        <v>21</v>
      </c>
      <c r="J242" s="5">
        <v>29</v>
      </c>
      <c r="K242" s="5">
        <v>225</v>
      </c>
      <c r="M242"/>
    </row>
    <row r="243" spans="1:17" ht="13.5" hidden="1" thickBot="1" x14ac:dyDescent="0.25">
      <c r="A243" s="229"/>
      <c r="B243" s="229"/>
      <c r="C243" s="2" t="s">
        <v>29</v>
      </c>
      <c r="D243" s="5">
        <v>12</v>
      </c>
      <c r="E243" s="4"/>
      <c r="F243" s="5">
        <v>15</v>
      </c>
      <c r="G243" s="4"/>
      <c r="H243" s="5">
        <v>22</v>
      </c>
      <c r="I243" s="5">
        <v>1</v>
      </c>
      <c r="J243" s="5">
        <v>5</v>
      </c>
      <c r="K243" s="5">
        <v>55</v>
      </c>
      <c r="M243"/>
    </row>
    <row r="244" spans="1:17" ht="13.5" hidden="1" thickBot="1" x14ac:dyDescent="0.25">
      <c r="A244" s="229"/>
      <c r="B244" s="230"/>
      <c r="C244" s="2" t="s">
        <v>10</v>
      </c>
      <c r="D244" s="5">
        <v>4022</v>
      </c>
      <c r="E244" s="5">
        <v>1738</v>
      </c>
      <c r="F244" s="5">
        <v>15419</v>
      </c>
      <c r="G244" s="5">
        <v>381</v>
      </c>
      <c r="H244" s="5">
        <v>863</v>
      </c>
      <c r="I244" s="5">
        <v>1282</v>
      </c>
      <c r="J244" s="5">
        <v>4118</v>
      </c>
      <c r="K244" s="5">
        <v>27823</v>
      </c>
      <c r="M244"/>
    </row>
    <row r="245" spans="1:17" ht="12.75" customHeight="1" x14ac:dyDescent="0.2">
      <c r="E245"/>
      <c r="H245"/>
      <c r="I245"/>
      <c r="K245"/>
      <c r="M245"/>
    </row>
    <row r="246" spans="1:17" ht="13.5" thickBot="1" x14ac:dyDescent="0.25">
      <c r="E246"/>
      <c r="H246"/>
      <c r="I246"/>
      <c r="K246"/>
      <c r="M246"/>
    </row>
    <row r="247" spans="1:17" ht="13.5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2" t="s">
        <v>86</v>
      </c>
      <c r="B248" s="265" t="s">
        <v>45</v>
      </c>
      <c r="C248" s="2" t="s">
        <v>14</v>
      </c>
      <c r="D248" s="29">
        <f t="shared" ref="D248:K257" si="33">SUM(D4+D21+D38+D55+D72+D89+D106)/7</f>
        <v>0</v>
      </c>
      <c r="E248" s="52">
        <f t="shared" si="33"/>
        <v>0</v>
      </c>
      <c r="F248" s="29">
        <f t="shared" si="33"/>
        <v>0</v>
      </c>
      <c r="G248" s="29">
        <f t="shared" si="33"/>
        <v>0</v>
      </c>
      <c r="H248" s="52">
        <f t="shared" si="33"/>
        <v>0</v>
      </c>
      <c r="I248" s="52">
        <f t="shared" si="33"/>
        <v>0</v>
      </c>
      <c r="J248" s="29">
        <f t="shared" si="33"/>
        <v>0</v>
      </c>
      <c r="K248" s="54">
        <f t="shared" si="33"/>
        <v>0</v>
      </c>
      <c r="M248" s="30">
        <f t="shared" ref="M248:M263" si="34">SUM(E248+H248+I248)</f>
        <v>0</v>
      </c>
      <c r="N248" s="31">
        <f t="shared" ref="N248:N264" si="35">SUM(D248+F248+G248+J248)</f>
        <v>0</v>
      </c>
      <c r="O248" s="55">
        <v>0</v>
      </c>
      <c r="P248" s="55">
        <v>0</v>
      </c>
      <c r="Q248" s="2" t="s">
        <v>14</v>
      </c>
    </row>
    <row r="249" spans="1:17" ht="13.5" thickBot="1" x14ac:dyDescent="0.25">
      <c r="A249" s="263"/>
      <c r="B249" s="266"/>
      <c r="C249" s="2" t="s">
        <v>15</v>
      </c>
      <c r="D249" s="29">
        <f t="shared" si="33"/>
        <v>2.151260504201681</v>
      </c>
      <c r="E249" s="52">
        <f t="shared" si="33"/>
        <v>0.58859543817527016</v>
      </c>
      <c r="F249" s="29">
        <f t="shared" si="33"/>
        <v>22.966986794717887</v>
      </c>
      <c r="G249" s="29">
        <f t="shared" si="33"/>
        <v>0.8900360144057623</v>
      </c>
      <c r="H249" s="52">
        <f t="shared" si="33"/>
        <v>0.12737094837935173</v>
      </c>
      <c r="I249" s="52">
        <f t="shared" si="33"/>
        <v>0.37827130852340934</v>
      </c>
      <c r="J249" s="29">
        <f t="shared" si="33"/>
        <v>2.9527010804321732</v>
      </c>
      <c r="K249" s="54">
        <f t="shared" si="33"/>
        <v>30.055222088835535</v>
      </c>
      <c r="M249" s="30">
        <f t="shared" si="34"/>
        <v>1.0942376950780313</v>
      </c>
      <c r="N249" s="31">
        <f t="shared" si="35"/>
        <v>28.960984393757503</v>
      </c>
      <c r="O249" s="55">
        <f t="shared" ref="O249:O264" si="36">SUM(M249/K249)</f>
        <v>3.6407573094743573E-2</v>
      </c>
      <c r="P249" s="55">
        <f t="shared" ref="P249:P264" si="37">SUM(N249/K249)</f>
        <v>0.96359242690525637</v>
      </c>
      <c r="Q249" s="2" t="s">
        <v>15</v>
      </c>
    </row>
    <row r="250" spans="1:17" ht="13.5" thickBot="1" x14ac:dyDescent="0.25">
      <c r="A250" s="263"/>
      <c r="B250" s="266"/>
      <c r="C250" s="2" t="s">
        <v>16</v>
      </c>
      <c r="D250" s="29">
        <f t="shared" si="33"/>
        <v>3.4450180072028815</v>
      </c>
      <c r="E250" s="52">
        <f t="shared" si="33"/>
        <v>1.1867947178871547</v>
      </c>
      <c r="F250" s="29">
        <f t="shared" si="33"/>
        <v>27.119447779111642</v>
      </c>
      <c r="G250" s="29">
        <f t="shared" si="33"/>
        <v>0.36974789915966383</v>
      </c>
      <c r="H250" s="52">
        <f t="shared" si="33"/>
        <v>0.37346938775510202</v>
      </c>
      <c r="I250" s="52">
        <f t="shared" si="33"/>
        <v>0.63373349339735885</v>
      </c>
      <c r="J250" s="29">
        <f t="shared" si="33"/>
        <v>5.0249699879951981</v>
      </c>
      <c r="K250" s="54">
        <f t="shared" si="33"/>
        <v>38.153181272509009</v>
      </c>
      <c r="M250" s="30">
        <f t="shared" si="34"/>
        <v>2.1939975990396157</v>
      </c>
      <c r="N250" s="31">
        <f t="shared" si="35"/>
        <v>35.959183673469383</v>
      </c>
      <c r="O250" s="55">
        <f t="shared" si="36"/>
        <v>5.7504971430009801E-2</v>
      </c>
      <c r="P250" s="55">
        <f t="shared" si="37"/>
        <v>0.9424950285699899</v>
      </c>
      <c r="Q250" s="2" t="s">
        <v>16</v>
      </c>
    </row>
    <row r="251" spans="1:17" ht="13.5" thickBot="1" x14ac:dyDescent="0.25">
      <c r="A251" s="263"/>
      <c r="B251" s="266"/>
      <c r="C251" s="2" t="s">
        <v>17</v>
      </c>
      <c r="D251" s="29">
        <f t="shared" si="33"/>
        <v>5.3004801920768312</v>
      </c>
      <c r="E251" s="52">
        <f t="shared" si="33"/>
        <v>1.5007202881152462</v>
      </c>
      <c r="F251" s="29">
        <f t="shared" si="33"/>
        <v>31.557743097238895</v>
      </c>
      <c r="G251" s="29">
        <f t="shared" si="33"/>
        <v>0.59723889555822318</v>
      </c>
      <c r="H251" s="52">
        <f t="shared" si="33"/>
        <v>0.67370948379351747</v>
      </c>
      <c r="I251" s="52">
        <f t="shared" si="33"/>
        <v>1.0771908763505402</v>
      </c>
      <c r="J251" s="29">
        <f t="shared" si="33"/>
        <v>6.7050420168067228</v>
      </c>
      <c r="K251" s="54">
        <f t="shared" si="33"/>
        <v>47.412124849939971</v>
      </c>
      <c r="M251" s="30">
        <f t="shared" si="34"/>
        <v>3.251620648259304</v>
      </c>
      <c r="N251" s="31">
        <f t="shared" si="35"/>
        <v>44.160504201680666</v>
      </c>
      <c r="O251" s="55">
        <f t="shared" si="36"/>
        <v>6.8582048548777932E-2</v>
      </c>
      <c r="P251" s="55">
        <f t="shared" si="37"/>
        <v>0.93141795145122208</v>
      </c>
      <c r="Q251" s="2" t="s">
        <v>17</v>
      </c>
    </row>
    <row r="252" spans="1:17" ht="13.5" thickBot="1" x14ac:dyDescent="0.25">
      <c r="A252" s="263"/>
      <c r="B252" s="266"/>
      <c r="C252" s="2" t="s">
        <v>18</v>
      </c>
      <c r="D252" s="29">
        <f t="shared" si="33"/>
        <v>6.0750300120048024</v>
      </c>
      <c r="E252" s="52">
        <f t="shared" si="33"/>
        <v>2.0865546218487396</v>
      </c>
      <c r="F252" s="29">
        <f t="shared" si="33"/>
        <v>30.603121248499399</v>
      </c>
      <c r="G252" s="29">
        <f t="shared" si="33"/>
        <v>0.91188475390156065</v>
      </c>
      <c r="H252" s="52">
        <f t="shared" si="33"/>
        <v>0.8073229291716687</v>
      </c>
      <c r="I252" s="52">
        <f t="shared" si="33"/>
        <v>1.6743097238895557</v>
      </c>
      <c r="J252" s="29">
        <f t="shared" si="33"/>
        <v>7.610324129651862</v>
      </c>
      <c r="K252" s="54">
        <f t="shared" si="33"/>
        <v>49.768547418967579</v>
      </c>
      <c r="M252" s="30">
        <f t="shared" si="34"/>
        <v>4.5681872749099641</v>
      </c>
      <c r="N252" s="31">
        <f t="shared" si="35"/>
        <v>45.200360144057626</v>
      </c>
      <c r="O252" s="55">
        <f t="shared" si="36"/>
        <v>9.1788639850255219E-2</v>
      </c>
      <c r="P252" s="55">
        <f t="shared" si="37"/>
        <v>0.90821136014974502</v>
      </c>
      <c r="Q252" s="2" t="s">
        <v>18</v>
      </c>
    </row>
    <row r="253" spans="1:17" ht="13.5" thickBot="1" x14ac:dyDescent="0.25">
      <c r="A253" s="263"/>
      <c r="B253" s="266"/>
      <c r="C253" s="2" t="s">
        <v>19</v>
      </c>
      <c r="D253" s="29">
        <f t="shared" si="33"/>
        <v>5.8869147659063623</v>
      </c>
      <c r="E253" s="52">
        <f t="shared" si="33"/>
        <v>1.9139255702280913</v>
      </c>
      <c r="F253" s="29">
        <f t="shared" si="33"/>
        <v>30.662184873949577</v>
      </c>
      <c r="G253" s="29">
        <f t="shared" si="33"/>
        <v>1.3813925570228094</v>
      </c>
      <c r="H253" s="52">
        <f t="shared" si="33"/>
        <v>0.82641056422569026</v>
      </c>
      <c r="I253" s="52">
        <f t="shared" si="33"/>
        <v>1.6710684273709486</v>
      </c>
      <c r="J253" s="29">
        <f t="shared" si="33"/>
        <v>7.644777911164466</v>
      </c>
      <c r="K253" s="54">
        <f t="shared" si="33"/>
        <v>49.986674669867952</v>
      </c>
      <c r="M253" s="30">
        <f t="shared" si="34"/>
        <v>4.41140456182473</v>
      </c>
      <c r="N253" s="31">
        <f t="shared" si="35"/>
        <v>45.575270108043213</v>
      </c>
      <c r="O253" s="55">
        <f t="shared" si="36"/>
        <v>8.8251610873486083E-2</v>
      </c>
      <c r="P253" s="55">
        <f t="shared" si="37"/>
        <v>0.91174838912651379</v>
      </c>
      <c r="Q253" s="2" t="s">
        <v>19</v>
      </c>
    </row>
    <row r="254" spans="1:17" ht="13.5" thickBot="1" x14ac:dyDescent="0.25">
      <c r="A254" s="263"/>
      <c r="B254" s="266"/>
      <c r="C254" s="2" t="s">
        <v>20</v>
      </c>
      <c r="D254" s="29">
        <f t="shared" si="33"/>
        <v>5.9196878751500606</v>
      </c>
      <c r="E254" s="52">
        <f t="shared" si="33"/>
        <v>2.361704681872749</v>
      </c>
      <c r="F254" s="29">
        <f t="shared" si="33"/>
        <v>30.591116446578631</v>
      </c>
      <c r="G254" s="29">
        <f t="shared" si="33"/>
        <v>1.1013205282112843</v>
      </c>
      <c r="H254" s="52">
        <f t="shared" si="33"/>
        <v>1.6561824729891956</v>
      </c>
      <c r="I254" s="52">
        <f t="shared" si="33"/>
        <v>1.8296518607442975</v>
      </c>
      <c r="J254" s="29">
        <f t="shared" si="33"/>
        <v>7.4379351740696276</v>
      </c>
      <c r="K254" s="54">
        <f t="shared" si="33"/>
        <v>50.901680672268917</v>
      </c>
      <c r="M254" s="30">
        <f t="shared" si="34"/>
        <v>5.8475390156062419</v>
      </c>
      <c r="N254" s="31">
        <f t="shared" si="35"/>
        <v>45.050060024009603</v>
      </c>
      <c r="O254" s="55">
        <f t="shared" si="36"/>
        <v>0.11487909511781531</v>
      </c>
      <c r="P254" s="55">
        <f t="shared" si="37"/>
        <v>0.88504071828325193</v>
      </c>
      <c r="Q254" s="2" t="s">
        <v>20</v>
      </c>
    </row>
    <row r="255" spans="1:17" ht="13.5" thickBot="1" x14ac:dyDescent="0.25">
      <c r="A255" s="263"/>
      <c r="B255" s="266"/>
      <c r="C255" s="2" t="s">
        <v>21</v>
      </c>
      <c r="D255" s="29">
        <f t="shared" si="33"/>
        <v>7.7252100840336135</v>
      </c>
      <c r="E255" s="52">
        <f t="shared" si="33"/>
        <v>2.2349339735894356</v>
      </c>
      <c r="F255" s="29">
        <f t="shared" si="33"/>
        <v>28.534933973589435</v>
      </c>
      <c r="G255" s="29">
        <f t="shared" si="33"/>
        <v>0.79303721488595436</v>
      </c>
      <c r="H255" s="52">
        <f t="shared" si="33"/>
        <v>2.4818727490996397</v>
      </c>
      <c r="I255" s="52">
        <f t="shared" si="33"/>
        <v>2.2459783913565423</v>
      </c>
      <c r="J255" s="29">
        <f t="shared" si="33"/>
        <v>7.5472989195678268</v>
      </c>
      <c r="K255" s="54">
        <f t="shared" si="33"/>
        <v>51.563265306122446</v>
      </c>
      <c r="M255" s="30">
        <f t="shared" si="34"/>
        <v>6.9627851140456176</v>
      </c>
      <c r="N255" s="31">
        <f t="shared" si="35"/>
        <v>44.600480192076837</v>
      </c>
      <c r="O255" s="55">
        <f t="shared" si="36"/>
        <v>0.13503382830215915</v>
      </c>
      <c r="P255" s="55">
        <f t="shared" si="37"/>
        <v>0.86496617169784107</v>
      </c>
      <c r="Q255" s="2" t="s">
        <v>21</v>
      </c>
    </row>
    <row r="256" spans="1:17" ht="13.5" thickBot="1" x14ac:dyDescent="0.25">
      <c r="A256" s="263"/>
      <c r="B256" s="266"/>
      <c r="C256" s="2" t="s">
        <v>22</v>
      </c>
      <c r="D256" s="29">
        <f t="shared" si="33"/>
        <v>10.907202881152461</v>
      </c>
      <c r="E256" s="52">
        <f t="shared" si="33"/>
        <v>4.4298919567827131</v>
      </c>
      <c r="F256" s="29">
        <f t="shared" si="33"/>
        <v>34.471428571428575</v>
      </c>
      <c r="G256" s="29">
        <f t="shared" si="33"/>
        <v>0.7400960384153662</v>
      </c>
      <c r="H256" s="52">
        <f t="shared" si="33"/>
        <v>3.2480192076830732</v>
      </c>
      <c r="I256" s="52">
        <f t="shared" si="33"/>
        <v>3.1135654261704682</v>
      </c>
      <c r="J256" s="29">
        <f t="shared" si="33"/>
        <v>10.485594237695077</v>
      </c>
      <c r="K256" s="54">
        <f t="shared" si="33"/>
        <v>67.395798319327739</v>
      </c>
      <c r="M256" s="30">
        <f t="shared" si="34"/>
        <v>10.791476590636254</v>
      </c>
      <c r="N256" s="31">
        <f t="shared" si="35"/>
        <v>56.604321728691474</v>
      </c>
      <c r="O256" s="55">
        <f t="shared" si="36"/>
        <v>0.16012091049808783</v>
      </c>
      <c r="P256" s="55">
        <f t="shared" si="37"/>
        <v>0.83987908950191204</v>
      </c>
      <c r="Q256" s="2" t="s">
        <v>22</v>
      </c>
    </row>
    <row r="257" spans="1:17" ht="13.5" thickBot="1" x14ac:dyDescent="0.25">
      <c r="A257" s="263"/>
      <c r="B257" s="266"/>
      <c r="C257" s="2" t="s">
        <v>23</v>
      </c>
      <c r="D257" s="29">
        <f t="shared" si="33"/>
        <v>17.146578631452581</v>
      </c>
      <c r="E257" s="52">
        <f t="shared" si="33"/>
        <v>7.9697478991596631</v>
      </c>
      <c r="F257" s="29">
        <f t="shared" si="33"/>
        <v>33.573589435774316</v>
      </c>
      <c r="G257" s="29">
        <f t="shared" si="33"/>
        <v>0.71572629051620651</v>
      </c>
      <c r="H257" s="52">
        <f t="shared" si="33"/>
        <v>4.8213685474189685</v>
      </c>
      <c r="I257" s="52">
        <f t="shared" si="33"/>
        <v>5.4953181272508997</v>
      </c>
      <c r="J257" s="29">
        <f t="shared" si="33"/>
        <v>12.248979591836735</v>
      </c>
      <c r="K257" s="54">
        <f t="shared" si="33"/>
        <v>81.971308523409363</v>
      </c>
      <c r="M257" s="30">
        <f t="shared" si="34"/>
        <v>18.286434573829531</v>
      </c>
      <c r="N257" s="31">
        <f t="shared" si="35"/>
        <v>63.684873949579838</v>
      </c>
      <c r="O257" s="55">
        <f t="shared" si="36"/>
        <v>0.22308335566715143</v>
      </c>
      <c r="P257" s="55">
        <f t="shared" si="37"/>
        <v>0.77691664433284868</v>
      </c>
      <c r="Q257" s="2" t="s">
        <v>23</v>
      </c>
    </row>
    <row r="258" spans="1:17" ht="13.5" thickBot="1" x14ac:dyDescent="0.25">
      <c r="A258" s="263"/>
      <c r="B258" s="266"/>
      <c r="C258" s="2" t="s">
        <v>24</v>
      </c>
      <c r="D258" s="29">
        <f t="shared" ref="D258:K264" si="38">SUM(D14+D31+D48+D65+D82+D99+D116)/7</f>
        <v>17.581632653061227</v>
      </c>
      <c r="E258" s="52">
        <f t="shared" si="38"/>
        <v>10.657262905162066</v>
      </c>
      <c r="F258" s="29">
        <f t="shared" si="38"/>
        <v>25.573229291716689</v>
      </c>
      <c r="G258" s="29">
        <f t="shared" si="38"/>
        <v>0.58907563025210075</v>
      </c>
      <c r="H258" s="52">
        <f t="shared" si="38"/>
        <v>6.0865546218487392</v>
      </c>
      <c r="I258" s="52">
        <f t="shared" si="38"/>
        <v>6.857382953181272</v>
      </c>
      <c r="J258" s="29">
        <f t="shared" si="38"/>
        <v>11.183073229291718</v>
      </c>
      <c r="K258" s="54">
        <f t="shared" si="38"/>
        <v>78.528211284513802</v>
      </c>
      <c r="M258" s="30">
        <f t="shared" si="34"/>
        <v>23.601200480192077</v>
      </c>
      <c r="N258" s="31">
        <f t="shared" si="35"/>
        <v>54.927010804321739</v>
      </c>
      <c r="O258" s="55">
        <f t="shared" si="36"/>
        <v>0.30054422600666525</v>
      </c>
      <c r="P258" s="55">
        <f t="shared" si="37"/>
        <v>0.69945577399333492</v>
      </c>
      <c r="Q258" s="2" t="s">
        <v>24</v>
      </c>
    </row>
    <row r="259" spans="1:17" ht="13.5" thickBot="1" x14ac:dyDescent="0.25">
      <c r="A259" s="263"/>
      <c r="B259" s="266"/>
      <c r="C259" s="2" t="s">
        <v>25</v>
      </c>
      <c r="D259" s="29">
        <f t="shared" si="38"/>
        <v>14.39579831932773</v>
      </c>
      <c r="E259" s="52">
        <f t="shared" si="38"/>
        <v>8.5678271308523399</v>
      </c>
      <c r="F259" s="29">
        <f t="shared" si="38"/>
        <v>19.69279711884754</v>
      </c>
      <c r="G259" s="29">
        <f t="shared" si="38"/>
        <v>0.54681872749099647</v>
      </c>
      <c r="H259" s="52">
        <f t="shared" si="38"/>
        <v>3.8763505402160869</v>
      </c>
      <c r="I259" s="52">
        <f t="shared" si="38"/>
        <v>5.6582232893157265</v>
      </c>
      <c r="J259" s="29">
        <f t="shared" si="38"/>
        <v>8.7965186074429749</v>
      </c>
      <c r="K259" s="54">
        <f t="shared" si="38"/>
        <v>61.538415366146452</v>
      </c>
      <c r="M259" s="30">
        <f t="shared" si="34"/>
        <v>18.102400960384152</v>
      </c>
      <c r="N259" s="31">
        <f t="shared" si="35"/>
        <v>43.431932773109239</v>
      </c>
      <c r="O259" s="55">
        <f t="shared" si="36"/>
        <v>0.29416423631770433</v>
      </c>
      <c r="P259" s="55">
        <f t="shared" si="37"/>
        <v>0.70576943710191853</v>
      </c>
      <c r="Q259" s="2" t="s">
        <v>25</v>
      </c>
    </row>
    <row r="260" spans="1:17" ht="13.5" thickBot="1" x14ac:dyDescent="0.25">
      <c r="A260" s="263"/>
      <c r="B260" s="266"/>
      <c r="C260" s="2" t="s">
        <v>26</v>
      </c>
      <c r="D260" s="29">
        <f t="shared" si="38"/>
        <v>9.3189675870348143</v>
      </c>
      <c r="E260" s="52">
        <f t="shared" si="38"/>
        <v>4.9279711884753903</v>
      </c>
      <c r="F260" s="29">
        <f t="shared" si="38"/>
        <v>16.712845138055222</v>
      </c>
      <c r="G260" s="29">
        <f t="shared" si="38"/>
        <v>0.57490996398559424</v>
      </c>
      <c r="H260" s="52">
        <f t="shared" si="38"/>
        <v>1.5356542617046818</v>
      </c>
      <c r="I260" s="52">
        <f t="shared" si="38"/>
        <v>4.3619447779111642</v>
      </c>
      <c r="J260" s="29">
        <f t="shared" si="38"/>
        <v>5.8950780312124857</v>
      </c>
      <c r="K260" s="54">
        <f t="shared" si="38"/>
        <v>43.327370948379347</v>
      </c>
      <c r="M260" s="30">
        <f t="shared" si="34"/>
        <v>10.825570228091237</v>
      </c>
      <c r="N260" s="31">
        <f t="shared" si="35"/>
        <v>32.501800720288117</v>
      </c>
      <c r="O260" s="55">
        <f t="shared" si="36"/>
        <v>0.24985522987279629</v>
      </c>
      <c r="P260" s="55">
        <f t="shared" si="37"/>
        <v>0.75014477012720393</v>
      </c>
      <c r="Q260" s="2" t="s">
        <v>26</v>
      </c>
    </row>
    <row r="261" spans="1:17" ht="13.5" thickBot="1" x14ac:dyDescent="0.25">
      <c r="A261" s="263"/>
      <c r="B261" s="266"/>
      <c r="C261" s="2" t="s">
        <v>27</v>
      </c>
      <c r="D261" s="29">
        <f t="shared" si="38"/>
        <v>4.9411764705882346</v>
      </c>
      <c r="E261" s="52">
        <f t="shared" si="38"/>
        <v>2.5519807923169266</v>
      </c>
      <c r="F261" s="29">
        <f t="shared" si="38"/>
        <v>9.2180072028811519</v>
      </c>
      <c r="G261" s="29">
        <f t="shared" si="38"/>
        <v>0.54453781512605037</v>
      </c>
      <c r="H261" s="52">
        <f t="shared" si="38"/>
        <v>0.6551020408163265</v>
      </c>
      <c r="I261" s="52">
        <f t="shared" si="38"/>
        <v>2.3978391356542619</v>
      </c>
      <c r="J261" s="29">
        <f t="shared" si="38"/>
        <v>3.2145258103241297</v>
      </c>
      <c r="K261" s="54">
        <f t="shared" si="38"/>
        <v>23.523169267707082</v>
      </c>
      <c r="M261" s="30">
        <f t="shared" si="34"/>
        <v>5.6049219687875151</v>
      </c>
      <c r="N261" s="31">
        <f t="shared" si="35"/>
        <v>17.918247298919567</v>
      </c>
      <c r="O261" s="55">
        <f t="shared" si="36"/>
        <v>0.23827239879968157</v>
      </c>
      <c r="P261" s="55">
        <f t="shared" si="37"/>
        <v>0.76172760120031846</v>
      </c>
      <c r="Q261" s="2" t="s">
        <v>27</v>
      </c>
    </row>
    <row r="262" spans="1:17" ht="13.5" thickBot="1" x14ac:dyDescent="0.25">
      <c r="A262" s="263"/>
      <c r="B262" s="266"/>
      <c r="C262" s="2" t="s">
        <v>28</v>
      </c>
      <c r="D262" s="29">
        <f t="shared" si="38"/>
        <v>2.1081632653061222</v>
      </c>
      <c r="E262" s="52">
        <f t="shared" si="38"/>
        <v>1.1864345738295319</v>
      </c>
      <c r="F262" s="29">
        <f t="shared" si="38"/>
        <v>2.8324129651860739</v>
      </c>
      <c r="G262" s="29">
        <f t="shared" si="38"/>
        <v>4.0936374549819923E-2</v>
      </c>
      <c r="H262" s="52">
        <f t="shared" si="38"/>
        <v>0.23769507803121245</v>
      </c>
      <c r="I262" s="52">
        <f t="shared" si="38"/>
        <v>1.0022809123649459</v>
      </c>
      <c r="J262" s="29">
        <f t="shared" si="38"/>
        <v>1.3583433373349341</v>
      </c>
      <c r="K262" s="54">
        <f t="shared" si="38"/>
        <v>8.7662665066026424</v>
      </c>
      <c r="M262" s="30">
        <f t="shared" si="34"/>
        <v>2.4264105642256899</v>
      </c>
      <c r="N262" s="31">
        <f t="shared" si="35"/>
        <v>6.3398559423769498</v>
      </c>
      <c r="O262" s="55">
        <f t="shared" si="36"/>
        <v>0.27678950467660868</v>
      </c>
      <c r="P262" s="55">
        <f t="shared" si="37"/>
        <v>0.72321049532339099</v>
      </c>
      <c r="Q262" s="2" t="s">
        <v>28</v>
      </c>
    </row>
    <row r="263" spans="1:17" ht="13.5" thickBot="1" x14ac:dyDescent="0.25">
      <c r="A263" s="263"/>
      <c r="B263" s="266"/>
      <c r="C263" s="2" t="s">
        <v>29</v>
      </c>
      <c r="D263" s="29">
        <f t="shared" si="38"/>
        <v>0.46350540216086433</v>
      </c>
      <c r="E263" s="52">
        <f t="shared" si="38"/>
        <v>0</v>
      </c>
      <c r="F263" s="29">
        <f t="shared" si="38"/>
        <v>0.59171668667466992</v>
      </c>
      <c r="G263" s="29">
        <f t="shared" si="38"/>
        <v>0</v>
      </c>
      <c r="H263" s="52">
        <f t="shared" si="38"/>
        <v>0.82761104441776701</v>
      </c>
      <c r="I263" s="52">
        <f t="shared" si="38"/>
        <v>1.6326530612244896E-2</v>
      </c>
      <c r="J263" s="29">
        <f t="shared" si="38"/>
        <v>0.22521008403361345</v>
      </c>
      <c r="K263" s="54">
        <f t="shared" si="38"/>
        <v>2.1243697478991597</v>
      </c>
      <c r="M263" s="30">
        <f t="shared" si="34"/>
        <v>0.84393757503001188</v>
      </c>
      <c r="N263" s="31">
        <f t="shared" si="35"/>
        <v>1.2804321728691477</v>
      </c>
      <c r="O263" s="55">
        <f t="shared" si="36"/>
        <v>0.39726491862567803</v>
      </c>
      <c r="P263" s="55">
        <f t="shared" si="37"/>
        <v>0.60273508137432186</v>
      </c>
      <c r="Q263" s="2" t="s">
        <v>29</v>
      </c>
    </row>
    <row r="264" spans="1:17" ht="13.5" thickBot="1" x14ac:dyDescent="0.25">
      <c r="A264" s="264"/>
      <c r="B264" s="267"/>
      <c r="C264" s="2" t="s">
        <v>10</v>
      </c>
      <c r="D264" s="50">
        <f t="shared" si="38"/>
        <v>113.36662665066025</v>
      </c>
      <c r="E264" s="53">
        <f t="shared" si="38"/>
        <v>52.164345738295317</v>
      </c>
      <c r="F264" s="50">
        <f t="shared" si="38"/>
        <v>344.70972388955579</v>
      </c>
      <c r="G264" s="50">
        <f t="shared" si="38"/>
        <v>9.796758703481391</v>
      </c>
      <c r="H264" s="53">
        <f t="shared" si="38"/>
        <v>28.23469387755102</v>
      </c>
      <c r="I264" s="53">
        <f t="shared" si="38"/>
        <v>38.413085234093636</v>
      </c>
      <c r="J264" s="50">
        <f t="shared" si="38"/>
        <v>98.330372148859539</v>
      </c>
      <c r="K264" s="50">
        <f t="shared" si="38"/>
        <v>685.02376950780319</v>
      </c>
      <c r="M264" s="17">
        <f>SUM(M248:M263)</f>
        <v>118.81212484993998</v>
      </c>
      <c r="N264" s="5">
        <f t="shared" si="35"/>
        <v>566.20348139255691</v>
      </c>
      <c r="O264" s="57">
        <f t="shared" si="36"/>
        <v>0.17344233899402897</v>
      </c>
      <c r="P264" s="57">
        <f t="shared" si="37"/>
        <v>0.82654574424385319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A123:D123"/>
    <mergeCell ref="E123:H123"/>
    <mergeCell ref="I123:K123"/>
    <mergeCell ref="A124:C125"/>
    <mergeCell ref="D124:K124"/>
    <mergeCell ref="B212:B227"/>
    <mergeCell ref="B229:B244"/>
    <mergeCell ref="A248:A264"/>
    <mergeCell ref="B248:B264"/>
    <mergeCell ref="A127:A244"/>
    <mergeCell ref="B127:B142"/>
    <mergeCell ref="B144:B159"/>
    <mergeCell ref="B161:B176"/>
    <mergeCell ref="B195:B210"/>
    <mergeCell ref="B177:B19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4" sqref="C14"/>
    </sheetView>
  </sheetViews>
  <sheetFormatPr defaultRowHeight="12.75" x14ac:dyDescent="0.2"/>
  <cols>
    <col min="1" max="1" width="15.85546875" customWidth="1"/>
    <col min="2" max="2" width="18.85546875" customWidth="1"/>
    <col min="3" max="3" width="19.5703125" customWidth="1"/>
    <col min="4" max="4" width="17.28515625" customWidth="1"/>
    <col min="5" max="5" width="8.42578125" customWidth="1"/>
    <col min="6" max="6" width="21.5703125" customWidth="1"/>
    <col min="7" max="7" width="23.85546875" customWidth="1"/>
    <col min="8" max="9" width="14.140625" customWidth="1"/>
    <col min="10" max="10" width="20.42578125" customWidth="1"/>
    <col min="11" max="11" width="7.7109375" customWidth="1"/>
    <col min="12" max="12" width="3.140625" customWidth="1"/>
    <col min="13" max="13" width="10" customWidth="1"/>
    <col min="15" max="15" width="9.140625" style="10"/>
    <col min="17" max="17" width="12.140625" customWidth="1"/>
  </cols>
  <sheetData>
    <row r="1" spans="1:17" ht="13.5" thickBot="1" x14ac:dyDescent="0.25"/>
    <row r="2" spans="1:17" ht="13.5" customHeight="1" thickBot="1" x14ac:dyDescent="0.25">
      <c r="A2" s="281" t="s">
        <v>96</v>
      </c>
      <c r="B2" s="282"/>
      <c r="C2" s="283"/>
    </row>
    <row r="3" spans="1:17" ht="13.5" customHeight="1" thickBot="1" x14ac:dyDescent="0.25">
      <c r="A3" s="284"/>
      <c r="B3" s="285"/>
      <c r="C3" s="286"/>
    </row>
    <row r="4" spans="1:17" ht="13.5" thickBot="1" x14ac:dyDescent="0.25">
      <c r="D4" s="2" t="s">
        <v>3</v>
      </c>
      <c r="E4" s="15" t="s">
        <v>4</v>
      </c>
      <c r="F4" s="2" t="s">
        <v>5</v>
      </c>
      <c r="G4" s="2" t="s">
        <v>6</v>
      </c>
      <c r="H4" s="15" t="s">
        <v>7</v>
      </c>
      <c r="I4" s="15" t="s">
        <v>8</v>
      </c>
      <c r="J4" s="2" t="s">
        <v>9</v>
      </c>
      <c r="K4" s="20" t="s">
        <v>91</v>
      </c>
      <c r="M4" s="15" t="s">
        <v>92</v>
      </c>
      <c r="N4" s="2" t="s">
        <v>93</v>
      </c>
      <c r="O4" s="11" t="s">
        <v>94</v>
      </c>
      <c r="P4" s="2" t="s">
        <v>48</v>
      </c>
      <c r="Q4" s="2" t="s">
        <v>95</v>
      </c>
    </row>
    <row r="5" spans="1:17" ht="13.5" thickBot="1" x14ac:dyDescent="0.25">
      <c r="A5" s="231" t="s">
        <v>51</v>
      </c>
      <c r="B5" s="228" t="s">
        <v>45</v>
      </c>
      <c r="C5" s="2" t="s">
        <v>14</v>
      </c>
      <c r="D5" s="29">
        <v>0</v>
      </c>
      <c r="E5" s="52">
        <v>0</v>
      </c>
      <c r="F5" s="29">
        <v>0.21452581032412965</v>
      </c>
      <c r="G5" s="29">
        <v>0</v>
      </c>
      <c r="H5" s="52">
        <v>2.4969987995198083E-2</v>
      </c>
      <c r="I5" s="52">
        <v>0</v>
      </c>
      <c r="J5" s="29">
        <v>4.11764705882353E-2</v>
      </c>
      <c r="K5" s="54">
        <v>0.28067226890756303</v>
      </c>
      <c r="M5" s="30">
        <v>2.4969987995198083E-2</v>
      </c>
      <c r="N5" s="31">
        <v>0.25570228091236497</v>
      </c>
      <c r="O5" s="70">
        <v>8.8964927288280593E-2</v>
      </c>
      <c r="P5" s="55">
        <v>0.91103507271171946</v>
      </c>
      <c r="Q5" s="2" t="s">
        <v>14</v>
      </c>
    </row>
    <row r="6" spans="1:17" ht="13.5" thickBot="1" x14ac:dyDescent="0.25">
      <c r="A6" s="232"/>
      <c r="B6" s="229"/>
      <c r="C6" s="2" t="s">
        <v>15</v>
      </c>
      <c r="D6" s="29">
        <v>9.066866746698679</v>
      </c>
      <c r="E6" s="52">
        <v>8.4033613445378148E-3</v>
      </c>
      <c r="F6" s="29">
        <v>57.99435774309724</v>
      </c>
      <c r="G6" s="29">
        <v>0.46482593037214887</v>
      </c>
      <c r="H6" s="52">
        <v>14.831332533013207</v>
      </c>
      <c r="I6" s="52">
        <v>3.697478991596638E-2</v>
      </c>
      <c r="J6" s="29">
        <v>9.0008403361344538</v>
      </c>
      <c r="K6" s="54">
        <v>91.659063625450159</v>
      </c>
      <c r="M6" s="17">
        <v>14.876710684273711</v>
      </c>
      <c r="N6" s="5">
        <v>76.526890756302521</v>
      </c>
      <c r="O6" s="70">
        <v>0.16230485121542335</v>
      </c>
      <c r="P6" s="55">
        <v>0.83490805741827345</v>
      </c>
      <c r="Q6" s="2" t="s">
        <v>15</v>
      </c>
    </row>
    <row r="7" spans="1:17" ht="13.5" thickBot="1" x14ac:dyDescent="0.25">
      <c r="A7" s="232"/>
      <c r="B7" s="229"/>
      <c r="C7" s="2" t="s">
        <v>16</v>
      </c>
      <c r="D7" s="29">
        <v>14.802400960384153</v>
      </c>
      <c r="E7" s="52">
        <v>10.410804321728692</v>
      </c>
      <c r="F7" s="29">
        <v>72.141896758703481</v>
      </c>
      <c r="G7" s="29">
        <v>0.46866746698679468</v>
      </c>
      <c r="H7" s="52">
        <v>4.0846338535414164</v>
      </c>
      <c r="I7" s="52">
        <v>2.1376950780312125</v>
      </c>
      <c r="J7" s="29">
        <v>11.727611044417767</v>
      </c>
      <c r="K7" s="54">
        <v>117.00624249699879</v>
      </c>
      <c r="M7" s="17">
        <v>16.633133253301324</v>
      </c>
      <c r="N7" s="5">
        <v>99.140576230492201</v>
      </c>
      <c r="O7" s="70">
        <v>0.14215594739509702</v>
      </c>
      <c r="P7" s="55">
        <v>0.84731014443981612</v>
      </c>
      <c r="Q7" s="2" t="s">
        <v>16</v>
      </c>
    </row>
    <row r="8" spans="1:17" ht="13.5" thickBot="1" x14ac:dyDescent="0.25">
      <c r="A8" s="232"/>
      <c r="B8" s="229"/>
      <c r="C8" s="2" t="s">
        <v>17</v>
      </c>
      <c r="D8" s="29">
        <v>19.065066026410562</v>
      </c>
      <c r="E8" s="52">
        <v>14.138295318127252</v>
      </c>
      <c r="F8" s="29">
        <v>84.855222088835532</v>
      </c>
      <c r="G8" s="29">
        <v>0.53481392557022811</v>
      </c>
      <c r="H8" s="52">
        <v>4.8707082833133253</v>
      </c>
      <c r="I8" s="52">
        <v>3.0727490996398563</v>
      </c>
      <c r="J8" s="29">
        <v>15.299879951980794</v>
      </c>
      <c r="K8" s="54">
        <v>142.48955582232892</v>
      </c>
      <c r="M8" s="17">
        <v>22.081752701080433</v>
      </c>
      <c r="N8" s="5">
        <v>119.75498199279713</v>
      </c>
      <c r="O8" s="70">
        <v>0.15497102628780948</v>
      </c>
      <c r="P8" s="55">
        <v>0.84044743701861435</v>
      </c>
      <c r="Q8" s="2" t="s">
        <v>17</v>
      </c>
    </row>
    <row r="9" spans="1:17" ht="13.5" thickBot="1" x14ac:dyDescent="0.25">
      <c r="A9" s="232"/>
      <c r="B9" s="229"/>
      <c r="C9" s="2" t="s">
        <v>18</v>
      </c>
      <c r="D9" s="29">
        <v>21.045258103241299</v>
      </c>
      <c r="E9" s="52">
        <v>17.087635054021607</v>
      </c>
      <c r="F9" s="29">
        <v>83.420168067226896</v>
      </c>
      <c r="G9" s="29">
        <v>0.61764705882352933</v>
      </c>
      <c r="H9" s="52">
        <v>5.5396158463385357</v>
      </c>
      <c r="I9" s="52">
        <v>4.39639855942377</v>
      </c>
      <c r="J9" s="29">
        <v>17.039855942376953</v>
      </c>
      <c r="K9" s="54">
        <v>149.73733493397359</v>
      </c>
      <c r="M9" s="17">
        <v>27.023649459783911</v>
      </c>
      <c r="N9" s="5">
        <v>122.12292917166869</v>
      </c>
      <c r="O9" s="70">
        <v>0.18047369062431853</v>
      </c>
      <c r="P9" s="55">
        <v>0.81558102543710009</v>
      </c>
      <c r="Q9" s="2" t="s">
        <v>18</v>
      </c>
    </row>
    <row r="10" spans="1:17" ht="13.5" thickBot="1" x14ac:dyDescent="0.25">
      <c r="A10" s="232"/>
      <c r="B10" s="229"/>
      <c r="C10" s="2" t="s">
        <v>19</v>
      </c>
      <c r="D10" s="29">
        <v>20.880552220888354</v>
      </c>
      <c r="E10" s="52">
        <v>19.426890756302523</v>
      </c>
      <c r="F10" s="29">
        <v>79.318607442977182</v>
      </c>
      <c r="G10" s="29">
        <v>0.55102040816326536</v>
      </c>
      <c r="H10" s="52">
        <v>6.3102040816326532</v>
      </c>
      <c r="I10" s="52">
        <v>4.8442977190876348</v>
      </c>
      <c r="J10" s="29">
        <v>16.466266506602643</v>
      </c>
      <c r="K10" s="54">
        <v>148.12244897959181</v>
      </c>
      <c r="M10" s="17">
        <v>30.581392557022809</v>
      </c>
      <c r="N10" s="5">
        <v>117.21644657863146</v>
      </c>
      <c r="O10" s="70">
        <v>0.20646021428687214</v>
      </c>
      <c r="P10" s="55">
        <v>0.79134828910897526</v>
      </c>
      <c r="Q10" s="2" t="s">
        <v>19</v>
      </c>
    </row>
    <row r="11" spans="1:17" ht="13.5" thickBot="1" x14ac:dyDescent="0.25">
      <c r="A11" s="232"/>
      <c r="B11" s="229"/>
      <c r="C11" s="2" t="s">
        <v>20</v>
      </c>
      <c r="D11" s="29">
        <v>21.136134453781512</v>
      </c>
      <c r="E11" s="52">
        <v>20.495318127250901</v>
      </c>
      <c r="F11" s="29">
        <v>74.588355342136865</v>
      </c>
      <c r="G11" s="29">
        <v>0.78583433373349343</v>
      </c>
      <c r="H11" s="52">
        <v>6.8681872749099648</v>
      </c>
      <c r="I11" s="52">
        <v>5.1157262905162062</v>
      </c>
      <c r="J11" s="29">
        <v>16.36218487394958</v>
      </c>
      <c r="K11" s="54">
        <v>145.62869147659063</v>
      </c>
      <c r="M11" s="17">
        <v>32.479231692677068</v>
      </c>
      <c r="N11" s="5">
        <v>112.87250900360144</v>
      </c>
      <c r="O11" s="70">
        <v>0.22302769710663783</v>
      </c>
      <c r="P11" s="55">
        <v>0.77507054316796731</v>
      </c>
      <c r="Q11" s="2" t="s">
        <v>20</v>
      </c>
    </row>
    <row r="12" spans="1:17" ht="13.5" thickBot="1" x14ac:dyDescent="0.25">
      <c r="A12" s="232"/>
      <c r="B12" s="229"/>
      <c r="C12" s="2" t="s">
        <v>21</v>
      </c>
      <c r="D12" s="29">
        <v>23.320768307322929</v>
      </c>
      <c r="E12" s="52">
        <v>22.654861944777913</v>
      </c>
      <c r="F12" s="29">
        <v>71.192557022809126</v>
      </c>
      <c r="G12" s="29">
        <v>0.62100840336134444</v>
      </c>
      <c r="H12" s="52">
        <v>8.9877551020408166</v>
      </c>
      <c r="I12" s="52">
        <v>5.8061224489795915</v>
      </c>
      <c r="J12" s="29">
        <v>16.31284513805522</v>
      </c>
      <c r="K12" s="54">
        <v>149.04453781512603</v>
      </c>
      <c r="M12" s="17">
        <v>37.448739495798321</v>
      </c>
      <c r="N12" s="5">
        <v>111.44717887154863</v>
      </c>
      <c r="O12" s="70">
        <v>0.25125871799642546</v>
      </c>
      <c r="P12" s="55">
        <v>0.74774413410431084</v>
      </c>
      <c r="Q12" s="2" t="s">
        <v>21</v>
      </c>
    </row>
    <row r="13" spans="1:17" ht="13.5" thickBot="1" x14ac:dyDescent="0.25">
      <c r="A13" s="232"/>
      <c r="B13" s="229"/>
      <c r="C13" s="2" t="s">
        <v>22</v>
      </c>
      <c r="D13" s="29">
        <v>32.838295318127251</v>
      </c>
      <c r="E13" s="52">
        <v>28.667827130852341</v>
      </c>
      <c r="F13" s="29">
        <v>86.787034813925587</v>
      </c>
      <c r="G13" s="29">
        <v>0.61332533013205282</v>
      </c>
      <c r="H13" s="52">
        <v>12.59075630252101</v>
      </c>
      <c r="I13" s="52">
        <v>8.4824729891956796</v>
      </c>
      <c r="J13" s="29">
        <v>20.534933973589435</v>
      </c>
      <c r="K13" s="54">
        <v>190.71608643457381</v>
      </c>
      <c r="M13" s="17">
        <v>49.741056422569031</v>
      </c>
      <c r="N13" s="5">
        <v>140.77358943577434</v>
      </c>
      <c r="O13" s="70">
        <v>0.2608120654763591</v>
      </c>
      <c r="P13" s="55">
        <v>0.73813170177476084</v>
      </c>
      <c r="Q13" s="2" t="s">
        <v>22</v>
      </c>
    </row>
    <row r="14" spans="1:17" ht="13.5" thickBot="1" x14ac:dyDescent="0.25">
      <c r="A14" s="232"/>
      <c r="B14" s="229"/>
      <c r="C14" s="2" t="s">
        <v>23</v>
      </c>
      <c r="D14" s="29">
        <v>40.426890756302519</v>
      </c>
      <c r="E14" s="52">
        <v>40.456662665066027</v>
      </c>
      <c r="F14" s="29">
        <v>87.26350540216086</v>
      </c>
      <c r="G14" s="29">
        <v>0.77382953181272518</v>
      </c>
      <c r="H14" s="52">
        <v>17.183553421368547</v>
      </c>
      <c r="I14" s="52">
        <v>11.654021608643458</v>
      </c>
      <c r="J14" s="29">
        <v>22.500480192076829</v>
      </c>
      <c r="K14" s="54">
        <v>220.41092436974787</v>
      </c>
      <c r="M14" s="17">
        <v>69.294237695078039</v>
      </c>
      <c r="N14" s="5">
        <v>150.96470588235294</v>
      </c>
      <c r="O14" s="70">
        <v>0.31438658448178486</v>
      </c>
      <c r="P14" s="55">
        <v>0.6849238816725064</v>
      </c>
      <c r="Q14" s="2" t="s">
        <v>23</v>
      </c>
    </row>
    <row r="15" spans="1:17" ht="13.5" thickBot="1" x14ac:dyDescent="0.25">
      <c r="A15" s="232"/>
      <c r="B15" s="229"/>
      <c r="C15" s="2" t="s">
        <v>24</v>
      </c>
      <c r="D15" s="29">
        <v>42.509123649459788</v>
      </c>
      <c r="E15" s="52">
        <v>49.502280912364945</v>
      </c>
      <c r="F15" s="29">
        <v>69.651980792316934</v>
      </c>
      <c r="G15" s="29">
        <v>0.87454981992797121</v>
      </c>
      <c r="H15" s="52">
        <v>20.037454981992795</v>
      </c>
      <c r="I15" s="52">
        <v>14.470828331332532</v>
      </c>
      <c r="J15" s="29">
        <v>21.597599039615847</v>
      </c>
      <c r="K15" s="54">
        <v>218.82893157262905</v>
      </c>
      <c r="M15" s="17">
        <v>84.01056422569026</v>
      </c>
      <c r="N15" s="5">
        <v>134.63325330132056</v>
      </c>
      <c r="O15" s="70">
        <v>0.38390976742399924</v>
      </c>
      <c r="P15" s="55">
        <v>0.61524430217599435</v>
      </c>
      <c r="Q15" s="2" t="s">
        <v>24</v>
      </c>
    </row>
    <row r="16" spans="1:17" ht="13.5" thickBot="1" x14ac:dyDescent="0.25">
      <c r="A16" s="232"/>
      <c r="B16" s="229"/>
      <c r="C16" s="2" t="s">
        <v>25</v>
      </c>
      <c r="D16" s="29">
        <v>43.415006002400965</v>
      </c>
      <c r="E16" s="52">
        <v>55.988235294117651</v>
      </c>
      <c r="F16" s="29">
        <v>64.99435774309724</v>
      </c>
      <c r="G16" s="29">
        <v>1.0667466986794716</v>
      </c>
      <c r="H16" s="52">
        <v>21.385834333733495</v>
      </c>
      <c r="I16" s="52">
        <v>15.113325330132055</v>
      </c>
      <c r="J16" s="29">
        <v>20.213205282112845</v>
      </c>
      <c r="K16" s="54">
        <v>222.30024009603841</v>
      </c>
      <c r="M16" s="17">
        <v>92.487394957983199</v>
      </c>
      <c r="N16" s="5">
        <v>129.68931572629052</v>
      </c>
      <c r="O16" s="70">
        <v>0.41604721127618527</v>
      </c>
      <c r="P16" s="55">
        <v>0.58339710146179768</v>
      </c>
      <c r="Q16" s="2" t="s">
        <v>25</v>
      </c>
    </row>
    <row r="17" spans="1:17" ht="13.5" thickBot="1" x14ac:dyDescent="0.25">
      <c r="A17" s="232"/>
      <c r="B17" s="229"/>
      <c r="C17" s="2" t="s">
        <v>26</v>
      </c>
      <c r="D17" s="29">
        <v>40.086434573829528</v>
      </c>
      <c r="E17" s="52">
        <v>54.433253301320526</v>
      </c>
      <c r="F17" s="29">
        <v>70.97839135654263</v>
      </c>
      <c r="G17" s="29">
        <v>1.1147659063625448</v>
      </c>
      <c r="H17" s="52">
        <v>16.619807923169265</v>
      </c>
      <c r="I17" s="52">
        <v>14.935654261704684</v>
      </c>
      <c r="J17" s="29">
        <v>19.111284513805522</v>
      </c>
      <c r="K17" s="54">
        <v>217.41944777911164</v>
      </c>
      <c r="M17" s="17">
        <v>85.988715486194479</v>
      </c>
      <c r="N17" s="5">
        <v>131.29087635054023</v>
      </c>
      <c r="O17" s="70">
        <v>0.39549689029453861</v>
      </c>
      <c r="P17" s="55">
        <v>0.60385985564605904</v>
      </c>
      <c r="Q17" s="2" t="s">
        <v>26</v>
      </c>
    </row>
    <row r="18" spans="1:17" ht="13.5" thickBot="1" x14ac:dyDescent="0.25">
      <c r="A18" s="232"/>
      <c r="B18" s="229"/>
      <c r="C18" s="2" t="s">
        <v>27</v>
      </c>
      <c r="D18" s="29">
        <v>31.694357743097239</v>
      </c>
      <c r="E18" s="52">
        <v>40.988715486194486</v>
      </c>
      <c r="F18" s="29">
        <v>63.850660264105649</v>
      </c>
      <c r="G18" s="29">
        <v>0.53433373349339741</v>
      </c>
      <c r="H18" s="52">
        <v>10.594597839135654</v>
      </c>
      <c r="I18" s="52">
        <v>11.557382953181273</v>
      </c>
      <c r="J18" s="29">
        <v>15.915846338535415</v>
      </c>
      <c r="K18" s="54">
        <v>175.21812725090038</v>
      </c>
      <c r="M18" s="17">
        <v>63.140696278511413</v>
      </c>
      <c r="N18" s="5">
        <v>111.9951980792317</v>
      </c>
      <c r="O18" s="70">
        <v>0.36035481755890619</v>
      </c>
      <c r="P18" s="55">
        <v>0.63917586517097191</v>
      </c>
      <c r="Q18" s="2" t="s">
        <v>27</v>
      </c>
    </row>
    <row r="19" spans="1:17" ht="13.5" thickBot="1" x14ac:dyDescent="0.25">
      <c r="A19" s="232"/>
      <c r="B19" s="229"/>
      <c r="C19" s="2" t="s">
        <v>28</v>
      </c>
      <c r="D19" s="29">
        <v>17.820768307322929</v>
      </c>
      <c r="E19" s="52">
        <v>22.596398559423768</v>
      </c>
      <c r="F19" s="29">
        <v>29.544897959183675</v>
      </c>
      <c r="G19" s="29">
        <v>0.22208883553421369</v>
      </c>
      <c r="H19" s="52">
        <v>7.3062424969987996</v>
      </c>
      <c r="I19" s="52">
        <v>6.9345738295318133</v>
      </c>
      <c r="J19" s="29">
        <v>9.6116446578631471</v>
      </c>
      <c r="K19" s="54">
        <v>94.057382953181261</v>
      </c>
      <c r="M19" s="17">
        <v>36.837214885954381</v>
      </c>
      <c r="N19" s="5">
        <v>57.199399759903969</v>
      </c>
      <c r="O19" s="70">
        <v>0.39164618161118475</v>
      </c>
      <c r="P19" s="55">
        <v>0.60813301374094142</v>
      </c>
      <c r="Q19" s="2" t="s">
        <v>28</v>
      </c>
    </row>
    <row r="20" spans="1:17" ht="13.5" thickBot="1" x14ac:dyDescent="0.25">
      <c r="A20" s="232"/>
      <c r="B20" s="229"/>
      <c r="C20" s="2" t="s">
        <v>29</v>
      </c>
      <c r="D20" s="29">
        <v>4.9908763505402165</v>
      </c>
      <c r="E20" s="52">
        <v>1.2244897959183673E-2</v>
      </c>
      <c r="F20" s="29">
        <v>7.3360144057623051</v>
      </c>
      <c r="G20" s="29">
        <v>2.4609843937575031E-2</v>
      </c>
      <c r="H20" s="52">
        <v>12.672869147659066</v>
      </c>
      <c r="I20" s="52">
        <v>3.3013205282112844E-2</v>
      </c>
      <c r="J20" s="29">
        <v>2.5896758703481395</v>
      </c>
      <c r="K20" s="54">
        <v>27.66338535414166</v>
      </c>
      <c r="M20" s="17">
        <v>12.718127250900363</v>
      </c>
      <c r="N20" s="5">
        <v>14.941176470588237</v>
      </c>
      <c r="O20" s="70">
        <v>0.45974587304067077</v>
      </c>
      <c r="P20" s="55">
        <v>0.54010658056900829</v>
      </c>
      <c r="Q20" s="2" t="s">
        <v>29</v>
      </c>
    </row>
    <row r="21" spans="1:17" ht="13.5" thickBot="1" x14ac:dyDescent="0.25">
      <c r="A21" s="233"/>
      <c r="B21" s="230"/>
      <c r="C21" s="66" t="s">
        <v>10</v>
      </c>
      <c r="D21" s="51">
        <v>383.09879951980787</v>
      </c>
      <c r="E21" s="51">
        <v>396.86782713085239</v>
      </c>
      <c r="F21" s="51">
        <v>1004.1325330132054</v>
      </c>
      <c r="G21" s="51">
        <v>9.2680672268907571</v>
      </c>
      <c r="H21" s="51">
        <v>169.90852340936377</v>
      </c>
      <c r="I21" s="51">
        <v>108.59123649459785</v>
      </c>
      <c r="J21" s="51">
        <v>234.32533013205281</v>
      </c>
      <c r="K21" s="51">
        <v>2310.5830732292911</v>
      </c>
      <c r="L21" s="67"/>
      <c r="M21" s="68">
        <v>675.36758703481405</v>
      </c>
      <c r="N21" s="68">
        <v>1630.8247298919568</v>
      </c>
      <c r="O21" s="69">
        <v>0.29229314230667952</v>
      </c>
      <c r="P21" s="69">
        <v>0.70580657704408001</v>
      </c>
      <c r="Q21" s="66" t="s">
        <v>10</v>
      </c>
    </row>
    <row r="22" spans="1:17" ht="13.5" thickBot="1" x14ac:dyDescent="0.25">
      <c r="A22" s="251" t="s">
        <v>50</v>
      </c>
      <c r="B22" s="228" t="s">
        <v>45</v>
      </c>
      <c r="C22" s="2" t="s">
        <v>14</v>
      </c>
      <c r="D22" s="29">
        <v>7.3709483793517397E-2</v>
      </c>
      <c r="E22" s="52">
        <v>0</v>
      </c>
      <c r="F22" s="29">
        <v>1.0663865546218487</v>
      </c>
      <c r="G22" s="29">
        <v>4.2016806722689074E-3</v>
      </c>
      <c r="H22" s="52">
        <v>0</v>
      </c>
      <c r="I22" s="52">
        <v>0</v>
      </c>
      <c r="J22" s="29">
        <v>0.19699879951980792</v>
      </c>
      <c r="K22" s="54">
        <v>1.341296518607443</v>
      </c>
      <c r="M22" s="30">
        <v>0</v>
      </c>
      <c r="N22" s="31">
        <v>1.341296518607443</v>
      </c>
      <c r="O22" s="70">
        <v>0</v>
      </c>
      <c r="P22" s="55">
        <v>1</v>
      </c>
      <c r="Q22" s="2" t="s">
        <v>14</v>
      </c>
    </row>
    <row r="23" spans="1:17" ht="13.5" thickBot="1" x14ac:dyDescent="0.25">
      <c r="A23" s="252"/>
      <c r="B23" s="229"/>
      <c r="C23" s="2" t="s">
        <v>15</v>
      </c>
      <c r="D23" s="29">
        <v>6.3630252100840341</v>
      </c>
      <c r="E23" s="52">
        <v>1.0240096038415367</v>
      </c>
      <c r="F23" s="29">
        <v>41.873469387755101</v>
      </c>
      <c r="G23" s="29">
        <v>1.0459783913565426</v>
      </c>
      <c r="H23" s="52">
        <v>2.1373349339735896</v>
      </c>
      <c r="I23" s="52">
        <v>0.95366146458583423</v>
      </c>
      <c r="J23" s="29">
        <v>8.205402160864347</v>
      </c>
      <c r="K23" s="54">
        <v>61.602881152460995</v>
      </c>
      <c r="M23" s="30">
        <v>4.1150060024009605</v>
      </c>
      <c r="N23" s="31">
        <v>57.48787515006002</v>
      </c>
      <c r="O23" s="70">
        <v>6.6798921177350951E-2</v>
      </c>
      <c r="P23" s="55">
        <v>0.9332010788226488</v>
      </c>
      <c r="Q23" s="2" t="s">
        <v>15</v>
      </c>
    </row>
    <row r="24" spans="1:17" ht="13.5" thickBot="1" x14ac:dyDescent="0.25">
      <c r="A24" s="252"/>
      <c r="B24" s="229"/>
      <c r="C24" s="2" t="s">
        <v>16</v>
      </c>
      <c r="D24" s="29">
        <v>8.5499399759903962</v>
      </c>
      <c r="E24" s="52">
        <v>1.8924369747899159</v>
      </c>
      <c r="F24" s="29">
        <v>45.191716686674674</v>
      </c>
      <c r="G24" s="29">
        <v>0.79687875150060017</v>
      </c>
      <c r="H24" s="52">
        <v>2.2296518607442977</v>
      </c>
      <c r="I24" s="52">
        <v>1.1848739495798317</v>
      </c>
      <c r="J24" s="29">
        <v>10.05234093637455</v>
      </c>
      <c r="K24" s="54">
        <v>69.897839135654266</v>
      </c>
      <c r="M24" s="30">
        <v>5.3069627851140453</v>
      </c>
      <c r="N24" s="31">
        <v>64.590876350540228</v>
      </c>
      <c r="O24" s="70">
        <v>7.5924561484862998E-2</v>
      </c>
      <c r="P24" s="55">
        <v>0.92407543851513707</v>
      </c>
      <c r="Q24" s="2" t="s">
        <v>16</v>
      </c>
    </row>
    <row r="25" spans="1:17" ht="13.5" thickBot="1" x14ac:dyDescent="0.25">
      <c r="A25" s="252"/>
      <c r="B25" s="229"/>
      <c r="C25" s="2" t="s">
        <v>17</v>
      </c>
      <c r="D25" s="29">
        <v>12.479351740696279</v>
      </c>
      <c r="E25" s="52">
        <v>2.7022809123649458</v>
      </c>
      <c r="F25" s="29">
        <v>51.963025210084027</v>
      </c>
      <c r="G25" s="29">
        <v>0.86326530612244901</v>
      </c>
      <c r="H25" s="52">
        <v>3.4307322929171669</v>
      </c>
      <c r="I25" s="52">
        <v>2.150660264105642</v>
      </c>
      <c r="J25" s="29">
        <v>13.558583433373348</v>
      </c>
      <c r="K25" s="54">
        <v>87.151980792316934</v>
      </c>
      <c r="M25" s="30">
        <v>8.2836734693877556</v>
      </c>
      <c r="N25" s="31">
        <v>78.864225690276086</v>
      </c>
      <c r="O25" s="70">
        <v>9.5048596647823072E-2</v>
      </c>
      <c r="P25" s="55">
        <v>0.90490456984803869</v>
      </c>
      <c r="Q25" s="2" t="s">
        <v>17</v>
      </c>
    </row>
    <row r="26" spans="1:17" ht="13.5" thickBot="1" x14ac:dyDescent="0.25">
      <c r="A26" s="252"/>
      <c r="B26" s="229"/>
      <c r="C26" s="2" t="s">
        <v>18</v>
      </c>
      <c r="D26" s="29">
        <v>13.125210084033613</v>
      </c>
      <c r="E26" s="52">
        <v>3.1740696278511402</v>
      </c>
      <c r="F26" s="29">
        <v>48.847899159663868</v>
      </c>
      <c r="G26" s="29">
        <v>1.2093637454981994</v>
      </c>
      <c r="H26" s="52">
        <v>3.427611044417767</v>
      </c>
      <c r="I26" s="52">
        <v>2.108043217286915</v>
      </c>
      <c r="J26" s="29">
        <v>13.516686674669867</v>
      </c>
      <c r="K26" s="54">
        <v>85.408883553421362</v>
      </c>
      <c r="M26" s="30">
        <v>8.7097238895558213</v>
      </c>
      <c r="N26" s="31">
        <v>76.699159663865544</v>
      </c>
      <c r="O26" s="70">
        <v>0.10197679125624072</v>
      </c>
      <c r="P26" s="55">
        <v>0.89802320874375929</v>
      </c>
      <c r="Q26" s="2" t="s">
        <v>18</v>
      </c>
    </row>
    <row r="27" spans="1:17" ht="13.5" thickBot="1" x14ac:dyDescent="0.25">
      <c r="A27" s="252"/>
      <c r="B27" s="229"/>
      <c r="C27" s="2" t="s">
        <v>19</v>
      </c>
      <c r="D27" s="29">
        <v>12.222689075630251</v>
      </c>
      <c r="E27" s="52">
        <v>3.3152460984393763</v>
      </c>
      <c r="F27" s="29">
        <v>46.965786314525815</v>
      </c>
      <c r="G27" s="29">
        <v>1.4228091236494598</v>
      </c>
      <c r="H27" s="52">
        <v>3.1501800720288111</v>
      </c>
      <c r="I27" s="52">
        <v>2.4609843937575029</v>
      </c>
      <c r="J27" s="29">
        <v>12.675750300120047</v>
      </c>
      <c r="K27" s="54">
        <v>82.213445378151263</v>
      </c>
      <c r="M27" s="30">
        <v>8.9264105642256908</v>
      </c>
      <c r="N27" s="31">
        <v>73.287034813925573</v>
      </c>
      <c r="O27" s="70">
        <v>0.10857604280136325</v>
      </c>
      <c r="P27" s="55">
        <v>0.89142395719863676</v>
      </c>
      <c r="Q27" s="2" t="s">
        <v>19</v>
      </c>
    </row>
    <row r="28" spans="1:17" ht="13.5" thickBot="1" x14ac:dyDescent="0.25">
      <c r="A28" s="252"/>
      <c r="B28" s="229"/>
      <c r="C28" s="2" t="s">
        <v>20</v>
      </c>
      <c r="D28" s="29">
        <v>12.91596638655462</v>
      </c>
      <c r="E28" s="52">
        <v>3.1755102040816325</v>
      </c>
      <c r="F28" s="29">
        <v>44.659543817527023</v>
      </c>
      <c r="G28" s="29">
        <v>1.0315726290516205</v>
      </c>
      <c r="H28" s="52">
        <v>5.0258103241296519</v>
      </c>
      <c r="I28" s="52">
        <v>2.6885954381752701</v>
      </c>
      <c r="J28" s="29">
        <v>11.849339735894358</v>
      </c>
      <c r="K28" s="54">
        <v>81.346338535414162</v>
      </c>
      <c r="M28" s="30">
        <v>10.889915966386553</v>
      </c>
      <c r="N28" s="31">
        <v>70.456422569027623</v>
      </c>
      <c r="O28" s="70">
        <v>0.13387100344590955</v>
      </c>
      <c r="P28" s="55">
        <v>0.86612899655409059</v>
      </c>
      <c r="Q28" s="2" t="s">
        <v>20</v>
      </c>
    </row>
    <row r="29" spans="1:17" ht="13.5" thickBot="1" x14ac:dyDescent="0.25">
      <c r="A29" s="252"/>
      <c r="B29" s="229"/>
      <c r="C29" s="2" t="s">
        <v>21</v>
      </c>
      <c r="D29" s="29">
        <v>17.385234093637454</v>
      </c>
      <c r="E29" s="52">
        <v>4.08859543817527</v>
      </c>
      <c r="F29" s="29">
        <v>53.811164465786312</v>
      </c>
      <c r="G29" s="29">
        <v>1.5767106842737098</v>
      </c>
      <c r="H29" s="52">
        <v>7.9152460984393755</v>
      </c>
      <c r="I29" s="52">
        <v>3.7878751500600241</v>
      </c>
      <c r="J29" s="29">
        <v>15.406602641056422</v>
      </c>
      <c r="K29" s="54">
        <v>103.97551020408163</v>
      </c>
      <c r="M29" s="30">
        <v>15.79171668667467</v>
      </c>
      <c r="N29" s="31">
        <v>88.1797118847539</v>
      </c>
      <c r="O29" s="70">
        <v>0.15187919401096389</v>
      </c>
      <c r="P29" s="55">
        <v>0.84808155027733001</v>
      </c>
      <c r="Q29" s="2" t="s">
        <v>21</v>
      </c>
    </row>
    <row r="30" spans="1:17" ht="13.5" thickBot="1" x14ac:dyDescent="0.25">
      <c r="A30" s="252"/>
      <c r="B30" s="229"/>
      <c r="C30" s="2" t="s">
        <v>22</v>
      </c>
      <c r="D30" s="29">
        <v>32.110684273709481</v>
      </c>
      <c r="E30" s="52">
        <v>9.1150060024009623</v>
      </c>
      <c r="F30" s="29">
        <v>78.574909963985604</v>
      </c>
      <c r="G30" s="29">
        <v>1.7080432172869144</v>
      </c>
      <c r="H30" s="52">
        <v>10.896638655462185</v>
      </c>
      <c r="I30" s="52">
        <v>7.4459783913565429</v>
      </c>
      <c r="J30" s="29">
        <v>25.068307322929172</v>
      </c>
      <c r="K30" s="54">
        <v>164.91956782713083</v>
      </c>
      <c r="M30" s="30">
        <v>27.457623049219691</v>
      </c>
      <c r="N30" s="31">
        <v>137.46194477791119</v>
      </c>
      <c r="O30" s="70">
        <v>0.16649099564704686</v>
      </c>
      <c r="P30" s="55">
        <v>0.83350900435295339</v>
      </c>
      <c r="Q30" s="2" t="s">
        <v>22</v>
      </c>
    </row>
    <row r="31" spans="1:17" ht="13.5" thickBot="1" x14ac:dyDescent="0.25">
      <c r="A31" s="252"/>
      <c r="B31" s="229"/>
      <c r="C31" s="2" t="s">
        <v>23</v>
      </c>
      <c r="D31" s="29">
        <v>45.483913565426171</v>
      </c>
      <c r="E31" s="52">
        <v>17.795678271308525</v>
      </c>
      <c r="F31" s="29">
        <v>71.94849939975991</v>
      </c>
      <c r="G31" s="29">
        <v>1.117406962785114</v>
      </c>
      <c r="H31" s="52">
        <v>12.437454981992797</v>
      </c>
      <c r="I31" s="52">
        <v>12.383553421368546</v>
      </c>
      <c r="J31" s="29">
        <v>27.363625450180074</v>
      </c>
      <c r="K31" s="54">
        <v>188.53433373349341</v>
      </c>
      <c r="M31" s="30">
        <v>42.616686674669864</v>
      </c>
      <c r="N31" s="31">
        <v>145.91344537815127</v>
      </c>
      <c r="O31" s="70">
        <v>0.22604204672296749</v>
      </c>
      <c r="P31" s="55">
        <v>0.77393566725310747</v>
      </c>
      <c r="Q31" s="2" t="s">
        <v>23</v>
      </c>
    </row>
    <row r="32" spans="1:17" ht="13.5" thickBot="1" x14ac:dyDescent="0.25">
      <c r="A32" s="252"/>
      <c r="B32" s="229"/>
      <c r="C32" s="2" t="s">
        <v>24</v>
      </c>
      <c r="D32" s="29">
        <v>50.568427370948378</v>
      </c>
      <c r="E32" s="52">
        <v>23.319207683073234</v>
      </c>
      <c r="F32" s="29">
        <v>59.595438175270104</v>
      </c>
      <c r="G32" s="29">
        <v>1.1732292917166869</v>
      </c>
      <c r="H32" s="52">
        <v>13.275750300120048</v>
      </c>
      <c r="I32" s="52">
        <v>15.349699879951983</v>
      </c>
      <c r="J32" s="29">
        <v>25.112845138055224</v>
      </c>
      <c r="K32" s="54">
        <v>188.39459783913568</v>
      </c>
      <c r="M32" s="30">
        <v>51.944657863145267</v>
      </c>
      <c r="N32" s="31">
        <v>136.44993997599039</v>
      </c>
      <c r="O32" s="70">
        <v>0.2757226505374597</v>
      </c>
      <c r="P32" s="55">
        <v>0.72427734946254019</v>
      </c>
      <c r="Q32" s="2" t="s">
        <v>24</v>
      </c>
    </row>
    <row r="33" spans="1:17" ht="13.5" thickBot="1" x14ac:dyDescent="0.25">
      <c r="A33" s="252"/>
      <c r="B33" s="229"/>
      <c r="C33" s="2" t="s">
        <v>25</v>
      </c>
      <c r="D33" s="29">
        <v>46.208643457382948</v>
      </c>
      <c r="E33" s="52">
        <v>23.215966386554623</v>
      </c>
      <c r="F33" s="29">
        <v>57.609003601440577</v>
      </c>
      <c r="G33" s="29">
        <v>1.0887154861944777</v>
      </c>
      <c r="H33" s="52">
        <v>11.455462184873948</v>
      </c>
      <c r="I33" s="52">
        <v>14.988355342136854</v>
      </c>
      <c r="J33" s="29">
        <v>22.386074429771906</v>
      </c>
      <c r="K33" s="54">
        <v>176.95222088835536</v>
      </c>
      <c r="M33" s="30">
        <v>49.659783913565427</v>
      </c>
      <c r="N33" s="31">
        <v>127.29243697478991</v>
      </c>
      <c r="O33" s="70">
        <v>0.28063950632694984</v>
      </c>
      <c r="P33" s="55">
        <v>0.71936049367304999</v>
      </c>
      <c r="Q33" s="2" t="s">
        <v>25</v>
      </c>
    </row>
    <row r="34" spans="1:17" ht="13.5" thickBot="1" x14ac:dyDescent="0.25">
      <c r="A34" s="252"/>
      <c r="B34" s="229"/>
      <c r="C34" s="2" t="s">
        <v>26</v>
      </c>
      <c r="D34" s="29">
        <v>30.685954381752698</v>
      </c>
      <c r="E34" s="52">
        <v>14.358943577430974</v>
      </c>
      <c r="F34" s="29">
        <v>40.75066026410564</v>
      </c>
      <c r="G34" s="29">
        <v>0.69447779111644647</v>
      </c>
      <c r="H34" s="52">
        <v>8.6588235294117641</v>
      </c>
      <c r="I34" s="52">
        <v>10.635534213685474</v>
      </c>
      <c r="J34" s="29">
        <v>15.801800720288115</v>
      </c>
      <c r="K34" s="54">
        <v>121.59435774309725</v>
      </c>
      <c r="M34" s="30">
        <v>33.653301320528215</v>
      </c>
      <c r="N34" s="31">
        <v>87.932893157262896</v>
      </c>
      <c r="O34" s="70">
        <v>0.27676696472734708</v>
      </c>
      <c r="P34" s="55">
        <v>0.72316590004156445</v>
      </c>
      <c r="Q34" s="2" t="s">
        <v>26</v>
      </c>
    </row>
    <row r="35" spans="1:17" ht="13.5" thickBot="1" x14ac:dyDescent="0.25">
      <c r="A35" s="252"/>
      <c r="B35" s="229"/>
      <c r="C35" s="2" t="s">
        <v>27</v>
      </c>
      <c r="D35" s="29">
        <v>15.811764705882354</v>
      </c>
      <c r="E35" s="52">
        <v>3.2486194477791117</v>
      </c>
      <c r="F35" s="29">
        <v>25.389195678271307</v>
      </c>
      <c r="G35" s="29">
        <v>0.67623049219687881</v>
      </c>
      <c r="H35" s="52">
        <v>9.304801920768309</v>
      </c>
      <c r="I35" s="52">
        <v>4.5763505402160858</v>
      </c>
      <c r="J35" s="29">
        <v>9.2519807923169264</v>
      </c>
      <c r="K35" s="54">
        <v>68.258943577430969</v>
      </c>
      <c r="M35" s="30">
        <v>17.129771908763505</v>
      </c>
      <c r="N35" s="31">
        <v>51.129171668667468</v>
      </c>
      <c r="O35" s="70">
        <v>0.25095278378183494</v>
      </c>
      <c r="P35" s="55">
        <v>0.74904721621816506</v>
      </c>
      <c r="Q35" s="2" t="s">
        <v>27</v>
      </c>
    </row>
    <row r="36" spans="1:17" ht="13.5" thickBot="1" x14ac:dyDescent="0.25">
      <c r="A36" s="252"/>
      <c r="B36" s="229"/>
      <c r="C36" s="2" t="s">
        <v>28</v>
      </c>
      <c r="D36" s="29">
        <v>6.1731092436974793</v>
      </c>
      <c r="E36" s="52">
        <v>1.0004801920768307</v>
      </c>
      <c r="F36" s="29">
        <v>8.2944777911164458</v>
      </c>
      <c r="G36" s="29">
        <v>0.10648259303721488</v>
      </c>
      <c r="H36" s="52">
        <v>4.9204081632653063</v>
      </c>
      <c r="I36" s="52">
        <v>1.5312124849939974</v>
      </c>
      <c r="J36" s="29">
        <v>3.2322929171668666</v>
      </c>
      <c r="K36" s="54">
        <v>25.258463385354144</v>
      </c>
      <c r="M36" s="30">
        <v>7.4521008403361346</v>
      </c>
      <c r="N36" s="31">
        <v>17.806362545018008</v>
      </c>
      <c r="O36" s="70">
        <v>0.2950338160577558</v>
      </c>
      <c r="P36" s="55">
        <v>0.70496618394224408</v>
      </c>
      <c r="Q36" s="2" t="s">
        <v>28</v>
      </c>
    </row>
    <row r="37" spans="1:17" ht="13.5" thickBot="1" x14ac:dyDescent="0.25">
      <c r="A37" s="252"/>
      <c r="B37" s="229"/>
      <c r="C37" s="2" t="s">
        <v>29</v>
      </c>
      <c r="D37" s="29">
        <v>1.5410564225690278</v>
      </c>
      <c r="E37" s="52">
        <v>4.081632653061224E-3</v>
      </c>
      <c r="F37" s="29">
        <v>1.7985594237695079</v>
      </c>
      <c r="G37" s="29">
        <v>1.6446578631452581E-2</v>
      </c>
      <c r="H37" s="52">
        <v>2.2379351740696278</v>
      </c>
      <c r="I37" s="52">
        <v>0</v>
      </c>
      <c r="J37" s="29">
        <v>0.90240096038415374</v>
      </c>
      <c r="K37" s="54">
        <v>6.5004801920768305</v>
      </c>
      <c r="M37" s="30">
        <v>2.2420168067226891</v>
      </c>
      <c r="N37" s="31">
        <v>4.2584633853541423</v>
      </c>
      <c r="O37" s="70">
        <v>0.34490018282886115</v>
      </c>
      <c r="P37" s="55">
        <v>0.65509981717113897</v>
      </c>
      <c r="Q37" s="2" t="s">
        <v>29</v>
      </c>
    </row>
    <row r="38" spans="1:17" ht="13.5" thickBot="1" x14ac:dyDescent="0.25">
      <c r="A38" s="253"/>
      <c r="B38" s="230"/>
      <c r="C38" s="66" t="s">
        <v>10</v>
      </c>
      <c r="D38" s="51">
        <v>311.71092436974789</v>
      </c>
      <c r="E38" s="51">
        <v>111.43013205282114</v>
      </c>
      <c r="F38" s="51">
        <v>678.34381752701086</v>
      </c>
      <c r="G38" s="51">
        <v>14.531812725090035</v>
      </c>
      <c r="H38" s="51">
        <v>100.52424969987996</v>
      </c>
      <c r="I38" s="51">
        <v>82.24537815126051</v>
      </c>
      <c r="J38" s="51">
        <v>214.59327731092438</v>
      </c>
      <c r="K38" s="51">
        <v>1513.4001200480193</v>
      </c>
      <c r="L38" s="67"/>
      <c r="M38" s="68">
        <v>294.17935174069635</v>
      </c>
      <c r="N38" s="68">
        <v>1219.1798319327731</v>
      </c>
      <c r="O38" s="69">
        <v>0.19438306356904625</v>
      </c>
      <c r="P38" s="69">
        <v>0.80558988715693325</v>
      </c>
      <c r="Q38" s="66" t="s">
        <v>10</v>
      </c>
    </row>
    <row r="39" spans="1:17" ht="13.5" thickBot="1" x14ac:dyDescent="0.25">
      <c r="A39" s="262" t="s">
        <v>52</v>
      </c>
      <c r="B39" s="265" t="s">
        <v>45</v>
      </c>
      <c r="C39" s="2" t="s">
        <v>14</v>
      </c>
      <c r="D39" s="29">
        <v>1.6446578631452581E-2</v>
      </c>
      <c r="E39" s="52">
        <v>0</v>
      </c>
      <c r="F39" s="29">
        <v>0.21296518607442977</v>
      </c>
      <c r="G39" s="29">
        <v>4.081632653061224E-3</v>
      </c>
      <c r="H39" s="52">
        <v>8.163265306122448E-3</v>
      </c>
      <c r="I39" s="52">
        <v>0</v>
      </c>
      <c r="J39" s="29">
        <v>1.6326530612244896E-2</v>
      </c>
      <c r="K39" s="54">
        <v>0.25798319327731095</v>
      </c>
      <c r="M39" s="30">
        <v>8.163265306122448E-3</v>
      </c>
      <c r="N39" s="31">
        <v>0.24981992797118846</v>
      </c>
      <c r="O39" s="70">
        <v>3.1642624476500694E-2</v>
      </c>
      <c r="P39" s="55">
        <v>0.9683573755234991</v>
      </c>
      <c r="Q39" s="2" t="s">
        <v>14</v>
      </c>
    </row>
    <row r="40" spans="1:17" ht="13.5" thickBot="1" x14ac:dyDescent="0.25">
      <c r="A40" s="263"/>
      <c r="B40" s="266"/>
      <c r="C40" s="2" t="s">
        <v>15</v>
      </c>
      <c r="D40" s="29">
        <v>4.5175270108043213</v>
      </c>
      <c r="E40" s="52">
        <v>0.86074429771908767</v>
      </c>
      <c r="F40" s="29">
        <v>21.593157262905162</v>
      </c>
      <c r="G40" s="29">
        <v>0.62881152460984402</v>
      </c>
      <c r="H40" s="52">
        <v>1.0578631452581033</v>
      </c>
      <c r="I40" s="52">
        <v>0.99639855942376943</v>
      </c>
      <c r="J40" s="29">
        <v>5.6859543817527012</v>
      </c>
      <c r="K40" s="54">
        <v>35.340456182472984</v>
      </c>
      <c r="M40" s="30">
        <v>2.9150060024009603</v>
      </c>
      <c r="N40" s="31">
        <v>32.425450180072033</v>
      </c>
      <c r="O40" s="70">
        <v>8.2483542016264372E-2</v>
      </c>
      <c r="P40" s="55">
        <v>0.91751645798373593</v>
      </c>
      <c r="Q40" s="2" t="s">
        <v>15</v>
      </c>
    </row>
    <row r="41" spans="1:17" ht="13.5" thickBot="1" x14ac:dyDescent="0.25">
      <c r="A41" s="263"/>
      <c r="B41" s="266"/>
      <c r="C41" s="2" t="s">
        <v>16</v>
      </c>
      <c r="D41" s="29">
        <v>6.1427370948379352</v>
      </c>
      <c r="E41" s="52">
        <v>1.3762304921968787</v>
      </c>
      <c r="F41" s="29">
        <v>25.640216086434577</v>
      </c>
      <c r="G41" s="29">
        <v>0.39855942376950776</v>
      </c>
      <c r="H41" s="52">
        <v>1.335654261704682</v>
      </c>
      <c r="I41" s="52">
        <v>1.4422569027611043</v>
      </c>
      <c r="J41" s="29">
        <v>6.6206482593037208</v>
      </c>
      <c r="K41" s="54">
        <v>42.956302521008404</v>
      </c>
      <c r="M41" s="30">
        <v>4.1541416566626648</v>
      </c>
      <c r="N41" s="31">
        <v>38.802160864345737</v>
      </c>
      <c r="O41" s="70">
        <v>9.6706220341730334E-2</v>
      </c>
      <c r="P41" s="55">
        <v>0.90329377965826962</v>
      </c>
      <c r="Q41" s="2" t="s">
        <v>16</v>
      </c>
    </row>
    <row r="42" spans="1:17" ht="13.5" thickBot="1" x14ac:dyDescent="0.25">
      <c r="A42" s="263"/>
      <c r="B42" s="266"/>
      <c r="C42" s="2" t="s">
        <v>17</v>
      </c>
      <c r="D42" s="29">
        <v>9.1003601440576229</v>
      </c>
      <c r="E42" s="52">
        <v>1.8308523409363746</v>
      </c>
      <c r="F42" s="29">
        <v>34.644057623049221</v>
      </c>
      <c r="G42" s="29">
        <v>0.61500600240096037</v>
      </c>
      <c r="H42" s="52">
        <v>2.331572629051621</v>
      </c>
      <c r="I42" s="52">
        <v>2.2876350540216088</v>
      </c>
      <c r="J42" s="29">
        <v>9.0118847539015601</v>
      </c>
      <c r="K42" s="54">
        <v>59.82136854741897</v>
      </c>
      <c r="M42" s="30">
        <v>6.4500600240096038</v>
      </c>
      <c r="N42" s="31">
        <v>53.371308523409368</v>
      </c>
      <c r="O42" s="70">
        <v>0.10782200709595594</v>
      </c>
      <c r="P42" s="55">
        <v>0.89217799290404409</v>
      </c>
      <c r="Q42" s="2" t="s">
        <v>17</v>
      </c>
    </row>
    <row r="43" spans="1:17" ht="13.5" thickBot="1" x14ac:dyDescent="0.25">
      <c r="A43" s="263"/>
      <c r="B43" s="266"/>
      <c r="C43" s="2" t="s">
        <v>18</v>
      </c>
      <c r="D43" s="29">
        <v>8.8355342136854738</v>
      </c>
      <c r="E43" s="52">
        <v>1.9154861944777912</v>
      </c>
      <c r="F43" s="29">
        <v>33.320048019207682</v>
      </c>
      <c r="G43" s="29">
        <v>1.1198079231692677</v>
      </c>
      <c r="H43" s="52">
        <v>2.2626650660264107</v>
      </c>
      <c r="I43" s="52">
        <v>2.6935174069627856</v>
      </c>
      <c r="J43" s="29">
        <v>8.9793517406962788</v>
      </c>
      <c r="K43" s="54">
        <v>59.126410564225694</v>
      </c>
      <c r="M43" s="30">
        <v>6.871668667466988</v>
      </c>
      <c r="N43" s="31">
        <v>52.254741896758702</v>
      </c>
      <c r="O43" s="70">
        <v>0.11621995317985151</v>
      </c>
      <c r="P43" s="55">
        <v>0.88378004682014843</v>
      </c>
      <c r="Q43" s="2" t="s">
        <v>18</v>
      </c>
    </row>
    <row r="44" spans="1:17" ht="13.5" thickBot="1" x14ac:dyDescent="0.25">
      <c r="A44" s="263"/>
      <c r="B44" s="266"/>
      <c r="C44" s="2" t="s">
        <v>19</v>
      </c>
      <c r="D44" s="29">
        <v>7.8936374549819925</v>
      </c>
      <c r="E44" s="52">
        <v>1.5683073229291717</v>
      </c>
      <c r="F44" s="29">
        <v>29.478751500600243</v>
      </c>
      <c r="G44" s="29">
        <v>1.1683073229291716</v>
      </c>
      <c r="H44" s="52">
        <v>2.0909963985594238</v>
      </c>
      <c r="I44" s="52">
        <v>2.4651860744297722</v>
      </c>
      <c r="J44" s="29">
        <v>7.915726290516206</v>
      </c>
      <c r="K44" s="54">
        <v>52.580912364945981</v>
      </c>
      <c r="M44" s="30">
        <v>6.1244897959183682</v>
      </c>
      <c r="N44" s="31">
        <v>46.456422569027616</v>
      </c>
      <c r="O44" s="70">
        <v>0.11647743487998832</v>
      </c>
      <c r="P44" s="55">
        <v>0.8835225651200117</v>
      </c>
      <c r="Q44" s="2" t="s">
        <v>19</v>
      </c>
    </row>
    <row r="45" spans="1:17" ht="13.5" thickBot="1" x14ac:dyDescent="0.25">
      <c r="A45" s="263"/>
      <c r="B45" s="266"/>
      <c r="C45" s="2" t="s">
        <v>20</v>
      </c>
      <c r="D45" s="29">
        <v>7.5827130852340945</v>
      </c>
      <c r="E45" s="52">
        <v>1.4439375750300119</v>
      </c>
      <c r="F45" s="29">
        <v>28.566026410564223</v>
      </c>
      <c r="G45" s="29">
        <v>1.3024009603841535</v>
      </c>
      <c r="H45" s="52">
        <v>3.1172869147659066</v>
      </c>
      <c r="I45" s="52">
        <v>2.0058823529411764</v>
      </c>
      <c r="J45" s="29">
        <v>7.6030012004801923</v>
      </c>
      <c r="K45" s="54">
        <v>51.621248499399762</v>
      </c>
      <c r="M45" s="30">
        <v>6.5671068427370951</v>
      </c>
      <c r="N45" s="31">
        <v>45.054141656662665</v>
      </c>
      <c r="O45" s="70">
        <v>0.12721712538226299</v>
      </c>
      <c r="P45" s="55">
        <v>0.87278287461773696</v>
      </c>
      <c r="Q45" s="2" t="s">
        <v>20</v>
      </c>
    </row>
    <row r="46" spans="1:17" ht="13.5" thickBot="1" x14ac:dyDescent="0.25">
      <c r="A46" s="263"/>
      <c r="B46" s="266"/>
      <c r="C46" s="2" t="s">
        <v>21</v>
      </c>
      <c r="D46" s="29">
        <v>10.311644657863145</v>
      </c>
      <c r="E46" s="52">
        <v>2.3045618247298916</v>
      </c>
      <c r="F46" s="29">
        <v>30.194237695078034</v>
      </c>
      <c r="G46" s="29">
        <v>1.8314525810324132</v>
      </c>
      <c r="H46" s="52">
        <v>4.8032412965186078</v>
      </c>
      <c r="I46" s="52">
        <v>2.9140456182472994</v>
      </c>
      <c r="J46" s="29">
        <v>9.4578631452581039</v>
      </c>
      <c r="K46" s="54">
        <v>61.817046818727484</v>
      </c>
      <c r="M46" s="30">
        <v>10.021848739495798</v>
      </c>
      <c r="N46" s="31">
        <v>51.795198079231696</v>
      </c>
      <c r="O46" s="70">
        <v>0.16212111796417419</v>
      </c>
      <c r="P46" s="55">
        <v>0.83787888203582594</v>
      </c>
      <c r="Q46" s="2" t="s">
        <v>21</v>
      </c>
    </row>
    <row r="47" spans="1:17" ht="13.5" thickBot="1" x14ac:dyDescent="0.25">
      <c r="A47" s="263"/>
      <c r="B47" s="266"/>
      <c r="C47" s="2" t="s">
        <v>22</v>
      </c>
      <c r="D47" s="29">
        <v>19.212965186074427</v>
      </c>
      <c r="E47" s="52">
        <v>3.7939975990396162</v>
      </c>
      <c r="F47" s="29">
        <v>39.75954381752701</v>
      </c>
      <c r="G47" s="29">
        <v>1.0723889555822328</v>
      </c>
      <c r="H47" s="52">
        <v>8.5845138055222083</v>
      </c>
      <c r="I47" s="52">
        <v>5.2415366146458586</v>
      </c>
      <c r="J47" s="29">
        <v>14.346458583433375</v>
      </c>
      <c r="K47" s="54">
        <v>92.011404561824733</v>
      </c>
      <c r="M47" s="30">
        <v>17.620048019207683</v>
      </c>
      <c r="N47" s="31">
        <v>74.391356542617046</v>
      </c>
      <c r="O47" s="70">
        <v>0.19149852241814588</v>
      </c>
      <c r="P47" s="55">
        <v>0.80850147758185409</v>
      </c>
      <c r="Q47" s="2" t="s">
        <v>22</v>
      </c>
    </row>
    <row r="48" spans="1:17" ht="13.5" thickBot="1" x14ac:dyDescent="0.25">
      <c r="A48" s="263"/>
      <c r="B48" s="266"/>
      <c r="C48" s="2" t="s">
        <v>23</v>
      </c>
      <c r="D48" s="29">
        <v>28.851500600240097</v>
      </c>
      <c r="E48" s="52">
        <v>5.7875150060024021</v>
      </c>
      <c r="F48" s="29">
        <v>45.534933973589439</v>
      </c>
      <c r="G48" s="29">
        <v>0.8321728691476592</v>
      </c>
      <c r="H48" s="52">
        <v>14.748979591836735</v>
      </c>
      <c r="I48" s="52">
        <v>9.2921968787514988</v>
      </c>
      <c r="J48" s="29">
        <v>19.132893157262906</v>
      </c>
      <c r="K48" s="54">
        <v>124.18019207683072</v>
      </c>
      <c r="M48" s="30">
        <v>29.828691476590635</v>
      </c>
      <c r="N48" s="31">
        <v>94.351500600240087</v>
      </c>
      <c r="O48" s="70">
        <v>0.24020490689960858</v>
      </c>
      <c r="P48" s="55">
        <v>0.75979509310039139</v>
      </c>
      <c r="Q48" s="2" t="s">
        <v>23</v>
      </c>
    </row>
    <row r="49" spans="1:17" ht="13.5" thickBot="1" x14ac:dyDescent="0.25">
      <c r="A49" s="263"/>
      <c r="B49" s="266"/>
      <c r="C49" s="2" t="s">
        <v>24</v>
      </c>
      <c r="D49" s="29">
        <v>31.893157262905156</v>
      </c>
      <c r="E49" s="52">
        <v>9.0210084033613445</v>
      </c>
      <c r="F49" s="29">
        <v>41.306362545018011</v>
      </c>
      <c r="G49" s="29">
        <v>0.67370948379351747</v>
      </c>
      <c r="H49" s="52">
        <v>18.19171668667467</v>
      </c>
      <c r="I49" s="52">
        <v>11.080312124849938</v>
      </c>
      <c r="J49" s="29">
        <v>18.213205282112845</v>
      </c>
      <c r="K49" s="54">
        <v>130.37947178871551</v>
      </c>
      <c r="M49" s="30">
        <v>38.293037214885956</v>
      </c>
      <c r="N49" s="31">
        <v>92.086434573829536</v>
      </c>
      <c r="O49" s="70">
        <v>0.29370449726120351</v>
      </c>
      <c r="P49" s="55">
        <v>0.70629550273879638</v>
      </c>
      <c r="Q49" s="2" t="s">
        <v>24</v>
      </c>
    </row>
    <row r="50" spans="1:17" ht="13.5" thickBot="1" x14ac:dyDescent="0.25">
      <c r="A50" s="263"/>
      <c r="B50" s="266"/>
      <c r="C50" s="2" t="s">
        <v>25</v>
      </c>
      <c r="D50" s="29">
        <v>24.356302521008399</v>
      </c>
      <c r="E50" s="52">
        <v>8.425570228091237</v>
      </c>
      <c r="F50" s="29">
        <v>27.689915966386561</v>
      </c>
      <c r="G50" s="29">
        <v>0.74813925570228079</v>
      </c>
      <c r="H50" s="52">
        <v>14.457142857142857</v>
      </c>
      <c r="I50" s="52">
        <v>9.7349339735894365</v>
      </c>
      <c r="J50" s="29">
        <v>14.028691476590637</v>
      </c>
      <c r="K50" s="54">
        <v>99.44069627851141</v>
      </c>
      <c r="M50" s="30">
        <v>32.617647058823529</v>
      </c>
      <c r="N50" s="31">
        <v>66.823049219687874</v>
      </c>
      <c r="O50" s="70">
        <v>0.32801104858989233</v>
      </c>
      <c r="P50" s="55">
        <v>0.67198895141010762</v>
      </c>
      <c r="Q50" s="2" t="s">
        <v>25</v>
      </c>
    </row>
    <row r="51" spans="1:17" ht="13.5" thickBot="1" x14ac:dyDescent="0.25">
      <c r="A51" s="263"/>
      <c r="B51" s="266"/>
      <c r="C51" s="2" t="s">
        <v>26</v>
      </c>
      <c r="D51" s="29">
        <v>15.909723889555824</v>
      </c>
      <c r="E51" s="52">
        <v>5.1744297719087635</v>
      </c>
      <c r="F51" s="29">
        <v>19.92509003601441</v>
      </c>
      <c r="G51" s="29">
        <v>1.3427370948379351</v>
      </c>
      <c r="H51" s="52">
        <v>8.6559423769507795</v>
      </c>
      <c r="I51" s="52">
        <v>6.9033613445378155</v>
      </c>
      <c r="J51" s="29">
        <v>10.201680672268909</v>
      </c>
      <c r="K51" s="54">
        <v>68.112965186074433</v>
      </c>
      <c r="M51" s="30">
        <v>20.733733493397359</v>
      </c>
      <c r="N51" s="31">
        <v>47.379231692677074</v>
      </c>
      <c r="O51" s="70">
        <v>0.30440215657556385</v>
      </c>
      <c r="P51" s="55">
        <v>0.69559784342443609</v>
      </c>
      <c r="Q51" s="2" t="s">
        <v>26</v>
      </c>
    </row>
    <row r="52" spans="1:17" ht="13.5" thickBot="1" x14ac:dyDescent="0.25">
      <c r="A52" s="263"/>
      <c r="B52" s="266"/>
      <c r="C52" s="2" t="s">
        <v>27</v>
      </c>
      <c r="D52" s="29">
        <v>9.4009603841536613</v>
      </c>
      <c r="E52" s="52">
        <v>5.3061224489795923E-2</v>
      </c>
      <c r="F52" s="29">
        <v>11.014885954381754</v>
      </c>
      <c r="G52" s="29">
        <v>0.27527010804321728</v>
      </c>
      <c r="H52" s="52">
        <v>11.36842737094838</v>
      </c>
      <c r="I52" s="52">
        <v>1.4576230492196878</v>
      </c>
      <c r="J52" s="29">
        <v>6.1481392557022811</v>
      </c>
      <c r="K52" s="54">
        <v>39.71836734693877</v>
      </c>
      <c r="M52" s="30">
        <v>12.879111644657863</v>
      </c>
      <c r="N52" s="31">
        <v>26.839255702280916</v>
      </c>
      <c r="O52" s="70">
        <v>0.32426085221880352</v>
      </c>
      <c r="P52" s="55">
        <v>0.6757391477811967</v>
      </c>
      <c r="Q52" s="2" t="s">
        <v>27</v>
      </c>
    </row>
    <row r="53" spans="1:17" ht="13.5" thickBot="1" x14ac:dyDescent="0.25">
      <c r="A53" s="263"/>
      <c r="B53" s="266"/>
      <c r="C53" s="2" t="s">
        <v>28</v>
      </c>
      <c r="D53" s="29">
        <v>4.4182472989195682</v>
      </c>
      <c r="E53" s="52">
        <v>3.6854741896758698E-2</v>
      </c>
      <c r="F53" s="29">
        <v>6.1213685474189674</v>
      </c>
      <c r="G53" s="29">
        <v>7.8031212484993992E-2</v>
      </c>
      <c r="H53" s="52">
        <v>6.1507803121248497</v>
      </c>
      <c r="I53" s="52">
        <v>0.45042016806722696</v>
      </c>
      <c r="J53" s="29">
        <v>2.9429771908763507</v>
      </c>
      <c r="K53" s="54">
        <v>20.198679471788715</v>
      </c>
      <c r="M53" s="30">
        <v>6.6380552220888358</v>
      </c>
      <c r="N53" s="31">
        <v>13.560624249699879</v>
      </c>
      <c r="O53" s="70">
        <v>0.3286380791061187</v>
      </c>
      <c r="P53" s="55">
        <v>0.67136192089388125</v>
      </c>
      <c r="Q53" s="2" t="s">
        <v>28</v>
      </c>
    </row>
    <row r="54" spans="1:17" ht="13.5" thickBot="1" x14ac:dyDescent="0.25">
      <c r="A54" s="263"/>
      <c r="B54" s="266"/>
      <c r="C54" s="2" t="s">
        <v>29</v>
      </c>
      <c r="D54" s="29">
        <v>1.4250900360144054</v>
      </c>
      <c r="E54" s="52">
        <v>0</v>
      </c>
      <c r="F54" s="29">
        <v>1.7241296518607443</v>
      </c>
      <c r="G54" s="29">
        <v>2.4609843937575034E-2</v>
      </c>
      <c r="H54" s="52">
        <v>2.7228091236494594</v>
      </c>
      <c r="I54" s="52">
        <v>4.081632653061224E-3</v>
      </c>
      <c r="J54" s="29">
        <v>0.94309723889555819</v>
      </c>
      <c r="K54" s="54">
        <v>6.8438175270108044</v>
      </c>
      <c r="M54" s="30">
        <v>2.7268907563025206</v>
      </c>
      <c r="N54" s="31">
        <v>4.1169267707082824</v>
      </c>
      <c r="O54" s="70">
        <v>0.39844585942570465</v>
      </c>
      <c r="P54" s="55">
        <v>0.60155414057429513</v>
      </c>
      <c r="Q54" s="2" t="s">
        <v>29</v>
      </c>
    </row>
    <row r="55" spans="1:17" ht="13.5" thickBot="1" x14ac:dyDescent="0.25">
      <c r="A55" s="264"/>
      <c r="B55" s="267"/>
      <c r="C55" s="66" t="s">
        <v>10</v>
      </c>
      <c r="D55" s="51">
        <v>189.88079231692674</v>
      </c>
      <c r="E55" s="51">
        <v>43.592557022809125</v>
      </c>
      <c r="F55" s="51">
        <v>396.73805522208886</v>
      </c>
      <c r="G55" s="51">
        <v>12.115486194477793</v>
      </c>
      <c r="H55" s="51">
        <v>101.90408163265306</v>
      </c>
      <c r="I55" s="51">
        <v>58.969387755102041</v>
      </c>
      <c r="J55" s="51">
        <v>141.25198079231694</v>
      </c>
      <c r="K55" s="51">
        <v>944.45234093637453</v>
      </c>
      <c r="L55" s="67"/>
      <c r="M55" s="68">
        <v>204.44969987995196</v>
      </c>
      <c r="N55" s="68">
        <v>739.98631452581026</v>
      </c>
      <c r="O55" s="69">
        <v>0.21647434287393572</v>
      </c>
      <c r="P55" s="69">
        <v>0.78350837035583287</v>
      </c>
      <c r="Q55" s="66" t="s">
        <v>10</v>
      </c>
    </row>
    <row r="56" spans="1:17" ht="13.5" thickBot="1" x14ac:dyDescent="0.25">
      <c r="A56" s="270" t="s">
        <v>55</v>
      </c>
      <c r="B56" s="265" t="s">
        <v>45</v>
      </c>
      <c r="C56" s="2" t="s">
        <v>14</v>
      </c>
      <c r="D56" s="29">
        <v>4.11764705882353E-2</v>
      </c>
      <c r="E56" s="52">
        <v>0</v>
      </c>
      <c r="F56" s="29">
        <v>0.26794717887154867</v>
      </c>
      <c r="G56" s="29">
        <v>0</v>
      </c>
      <c r="H56" s="52">
        <v>8.163265306122448E-3</v>
      </c>
      <c r="I56" s="52">
        <v>4.081632653061224E-3</v>
      </c>
      <c r="J56" s="29">
        <v>6.1704681872749099E-2</v>
      </c>
      <c r="K56" s="54">
        <v>0.38307322929171667</v>
      </c>
      <c r="M56" s="30">
        <v>1.2244897959183671E-2</v>
      </c>
      <c r="N56" s="31">
        <v>0.37082833133253307</v>
      </c>
      <c r="O56" s="70">
        <v>3.1964901284863671E-2</v>
      </c>
      <c r="P56" s="55">
        <v>0.96803509871513649</v>
      </c>
      <c r="Q56" s="2" t="s">
        <v>14</v>
      </c>
    </row>
    <row r="57" spans="1:17" ht="13.5" thickBot="1" x14ac:dyDescent="0.25">
      <c r="A57" s="266"/>
      <c r="B57" s="266"/>
      <c r="C57" s="2" t="s">
        <v>15</v>
      </c>
      <c r="D57" s="29">
        <v>2.7585834333733494</v>
      </c>
      <c r="E57" s="52">
        <v>0.56614645858343338</v>
      </c>
      <c r="F57" s="29">
        <v>16.312244897959182</v>
      </c>
      <c r="G57" s="29">
        <v>0.51884753901560632</v>
      </c>
      <c r="H57" s="52">
        <v>1.1444177671068427</v>
      </c>
      <c r="I57" s="52">
        <v>0.42016806722689076</v>
      </c>
      <c r="J57" s="29">
        <v>3.352581032412965</v>
      </c>
      <c r="K57" s="54">
        <v>25.072989195678272</v>
      </c>
      <c r="M57" s="30">
        <v>2.1307322929171666</v>
      </c>
      <c r="N57" s="31">
        <v>22.942256902761102</v>
      </c>
      <c r="O57" s="70">
        <v>8.4981183387756259E-2</v>
      </c>
      <c r="P57" s="55">
        <v>0.9150188166122436</v>
      </c>
      <c r="Q57" s="2" t="s">
        <v>15</v>
      </c>
    </row>
    <row r="58" spans="1:17" ht="13.5" thickBot="1" x14ac:dyDescent="0.25">
      <c r="A58" s="266"/>
      <c r="B58" s="266"/>
      <c r="C58" s="2" t="s">
        <v>16</v>
      </c>
      <c r="D58" s="29">
        <v>4.5493397358943577</v>
      </c>
      <c r="E58" s="52">
        <v>1.2105642256902762</v>
      </c>
      <c r="F58" s="29">
        <v>21.443817527010804</v>
      </c>
      <c r="G58" s="29">
        <v>0.3085234093637455</v>
      </c>
      <c r="H58" s="52">
        <v>0.60048019207683079</v>
      </c>
      <c r="I58" s="52">
        <v>1.0984393757502999</v>
      </c>
      <c r="J58" s="29">
        <v>5.036734693877551</v>
      </c>
      <c r="K58" s="54">
        <v>34.252100840336134</v>
      </c>
      <c r="M58" s="30">
        <v>2.9094837935174072</v>
      </c>
      <c r="N58" s="31">
        <v>31.338415366146457</v>
      </c>
      <c r="O58" s="70">
        <v>8.4943221645871314E-2</v>
      </c>
      <c r="P58" s="55">
        <v>0.91493410907051731</v>
      </c>
      <c r="Q58" s="2" t="s">
        <v>16</v>
      </c>
    </row>
    <row r="59" spans="1:17" ht="13.5" thickBot="1" x14ac:dyDescent="0.25">
      <c r="A59" s="266"/>
      <c r="B59" s="266"/>
      <c r="C59" s="2" t="s">
        <v>17</v>
      </c>
      <c r="D59" s="29">
        <v>6.2238895558223293</v>
      </c>
      <c r="E59" s="52">
        <v>1.9865546218487395</v>
      </c>
      <c r="F59" s="29">
        <v>24.795318127250901</v>
      </c>
      <c r="G59" s="29">
        <v>0.45114045618247295</v>
      </c>
      <c r="H59" s="52">
        <v>1.9478991596638657</v>
      </c>
      <c r="I59" s="52">
        <v>1.5661464585834335</v>
      </c>
      <c r="J59" s="29">
        <v>6.3342136854741904</v>
      </c>
      <c r="K59" s="54">
        <v>43.305162064825929</v>
      </c>
      <c r="M59" s="30">
        <v>5.5006002400960385</v>
      </c>
      <c r="N59" s="31">
        <v>37.804561824729895</v>
      </c>
      <c r="O59" s="70">
        <v>0.12701950478471552</v>
      </c>
      <c r="P59" s="55">
        <v>0.87298049521528454</v>
      </c>
      <c r="Q59" s="2" t="s">
        <v>17</v>
      </c>
    </row>
    <row r="60" spans="1:17" ht="13.5" thickBot="1" x14ac:dyDescent="0.25">
      <c r="A60" s="266"/>
      <c r="B60" s="266"/>
      <c r="C60" s="2" t="s">
        <v>18</v>
      </c>
      <c r="D60" s="29">
        <v>6.8474189675870347</v>
      </c>
      <c r="E60" s="52">
        <v>2.0128451380552219</v>
      </c>
      <c r="F60" s="29">
        <v>24.353061224489796</v>
      </c>
      <c r="G60" s="29">
        <v>0.36638655462184871</v>
      </c>
      <c r="H60" s="52">
        <v>1.2788715486194477</v>
      </c>
      <c r="I60" s="52">
        <v>1.8823529411764706</v>
      </c>
      <c r="J60" s="29">
        <v>7.290516206482593</v>
      </c>
      <c r="K60" s="54">
        <v>44.043697478991589</v>
      </c>
      <c r="M60" s="30">
        <v>5.1740696278511402</v>
      </c>
      <c r="N60" s="31">
        <v>38.857382953181272</v>
      </c>
      <c r="O60" s="70">
        <v>0.11747582342102682</v>
      </c>
      <c r="P60" s="55">
        <v>0.88224615954906738</v>
      </c>
      <c r="Q60" s="2" t="s">
        <v>18</v>
      </c>
    </row>
    <row r="61" spans="1:17" ht="13.5" thickBot="1" x14ac:dyDescent="0.25">
      <c r="A61" s="266"/>
      <c r="B61" s="266"/>
      <c r="C61" s="2" t="s">
        <v>19</v>
      </c>
      <c r="D61" s="29">
        <v>5.8243697478991603</v>
      </c>
      <c r="E61" s="52">
        <v>2.0978391356542616</v>
      </c>
      <c r="F61" s="29">
        <v>22.137214885954382</v>
      </c>
      <c r="G61" s="29">
        <v>0.65726290516206476</v>
      </c>
      <c r="H61" s="52">
        <v>0.79291716686674663</v>
      </c>
      <c r="I61" s="52">
        <v>1.739735894357743</v>
      </c>
      <c r="J61" s="29">
        <v>6.2270108043217292</v>
      </c>
      <c r="K61" s="54">
        <v>39.484633853541418</v>
      </c>
      <c r="M61" s="30">
        <v>4.6304921968787518</v>
      </c>
      <c r="N61" s="31">
        <v>34.845858343337333</v>
      </c>
      <c r="O61" s="70">
        <v>0.11727327177591235</v>
      </c>
      <c r="P61" s="55">
        <v>0.882516942479181</v>
      </c>
      <c r="Q61" s="2" t="s">
        <v>19</v>
      </c>
    </row>
    <row r="62" spans="1:17" ht="13.5" thickBot="1" x14ac:dyDescent="0.25">
      <c r="A62" s="266"/>
      <c r="B62" s="266"/>
      <c r="C62" s="2" t="s">
        <v>20</v>
      </c>
      <c r="D62" s="29">
        <v>5.2879951980792308</v>
      </c>
      <c r="E62" s="52">
        <v>2.1043217286914766</v>
      </c>
      <c r="F62" s="29">
        <v>20.407082833133249</v>
      </c>
      <c r="G62" s="29">
        <v>0.46494597839135654</v>
      </c>
      <c r="H62" s="52">
        <v>1.1417767106842738</v>
      </c>
      <c r="I62" s="52">
        <v>1.4908763505402158</v>
      </c>
      <c r="J62" s="29">
        <v>5.4756302521008404</v>
      </c>
      <c r="K62" s="54">
        <v>36.372629051620649</v>
      </c>
      <c r="M62" s="30">
        <v>4.7369747899159664</v>
      </c>
      <c r="N62" s="31">
        <v>31.635654261704673</v>
      </c>
      <c r="O62" s="70">
        <v>0.13023459984685659</v>
      </c>
      <c r="P62" s="55">
        <v>0.86976540015314319</v>
      </c>
      <c r="Q62" s="2" t="s">
        <v>20</v>
      </c>
    </row>
    <row r="63" spans="1:17" ht="13.5" thickBot="1" x14ac:dyDescent="0.25">
      <c r="A63" s="266"/>
      <c r="B63" s="266"/>
      <c r="C63" s="2" t="s">
        <v>21</v>
      </c>
      <c r="D63" s="29">
        <v>7.7524609843937577</v>
      </c>
      <c r="E63" s="52">
        <v>2.5605042016806721</v>
      </c>
      <c r="F63" s="29">
        <v>23.005522208883551</v>
      </c>
      <c r="G63" s="29">
        <v>0.31200480192076835</v>
      </c>
      <c r="H63" s="52">
        <v>1.6585834333733493</v>
      </c>
      <c r="I63" s="52">
        <v>2.4942376950780312</v>
      </c>
      <c r="J63" s="29">
        <v>6.9004801920768299</v>
      </c>
      <c r="K63" s="54">
        <v>44.687875150060016</v>
      </c>
      <c r="M63" s="30">
        <v>6.7133253301320526</v>
      </c>
      <c r="N63" s="31">
        <v>37.970468187274903</v>
      </c>
      <c r="O63" s="70">
        <v>0.15022699798522501</v>
      </c>
      <c r="P63" s="55">
        <v>0.84968166554734725</v>
      </c>
      <c r="Q63" s="2" t="s">
        <v>21</v>
      </c>
    </row>
    <row r="64" spans="1:17" ht="13.5" thickBot="1" x14ac:dyDescent="0.25">
      <c r="A64" s="266"/>
      <c r="B64" s="266"/>
      <c r="C64" s="2" t="s">
        <v>22</v>
      </c>
      <c r="D64" s="29">
        <v>15.543817527010804</v>
      </c>
      <c r="E64" s="52">
        <v>6.0629051620648253</v>
      </c>
      <c r="F64" s="29">
        <v>38.470348139255698</v>
      </c>
      <c r="G64" s="29">
        <v>0.37755102040816324</v>
      </c>
      <c r="H64" s="52">
        <v>4.3145258103241302</v>
      </c>
      <c r="I64" s="52">
        <v>5.0433373349339732</v>
      </c>
      <c r="J64" s="29">
        <v>12.739495798319329</v>
      </c>
      <c r="K64" s="54">
        <v>82.564345738295316</v>
      </c>
      <c r="M64" s="30">
        <v>15.420768307322929</v>
      </c>
      <c r="N64" s="31">
        <v>67.131212484993995</v>
      </c>
      <c r="O64" s="70">
        <v>0.18677273064334848</v>
      </c>
      <c r="P64" s="55">
        <v>0.81307750802967893</v>
      </c>
      <c r="Q64" s="2" t="s">
        <v>22</v>
      </c>
    </row>
    <row r="65" spans="1:17" ht="13.5" thickBot="1" x14ac:dyDescent="0.25">
      <c r="A65" s="266"/>
      <c r="B65" s="266"/>
      <c r="C65" s="2" t="s">
        <v>23</v>
      </c>
      <c r="D65" s="29">
        <v>26.030732292917168</v>
      </c>
      <c r="E65" s="52">
        <v>9.5651860744297732</v>
      </c>
      <c r="F65" s="29">
        <v>43.550060024009603</v>
      </c>
      <c r="G65" s="29">
        <v>0.28307322929171669</v>
      </c>
      <c r="H65" s="52">
        <v>6.7012004801920773</v>
      </c>
      <c r="I65" s="52">
        <v>8.9316926770708296</v>
      </c>
      <c r="J65" s="29">
        <v>17.606722689075632</v>
      </c>
      <c r="K65" s="54">
        <v>112.67274909963984</v>
      </c>
      <c r="M65" s="30">
        <v>25.198079231692681</v>
      </c>
      <c r="N65" s="31">
        <v>87.470588235294116</v>
      </c>
      <c r="O65" s="70">
        <v>0.22363951739039645</v>
      </c>
      <c r="P65" s="55">
        <v>0.77632425705652475</v>
      </c>
      <c r="Q65" s="2" t="s">
        <v>23</v>
      </c>
    </row>
    <row r="66" spans="1:17" ht="13.5" thickBot="1" x14ac:dyDescent="0.25">
      <c r="A66" s="266"/>
      <c r="B66" s="266"/>
      <c r="C66" s="2" t="s">
        <v>24</v>
      </c>
      <c r="D66" s="29">
        <v>29.399159663865543</v>
      </c>
      <c r="E66" s="52">
        <v>13.194117647058826</v>
      </c>
      <c r="F66" s="29">
        <v>34.658343337334934</v>
      </c>
      <c r="G66" s="29">
        <v>0.24297719087635053</v>
      </c>
      <c r="H66" s="52">
        <v>7.7261704681872754</v>
      </c>
      <c r="I66" s="52">
        <v>11.918607442977191</v>
      </c>
      <c r="J66" s="29">
        <v>17.650300120048019</v>
      </c>
      <c r="K66" s="54">
        <v>114.7937575030012</v>
      </c>
      <c r="M66" s="30">
        <v>32.838895558223292</v>
      </c>
      <c r="N66" s="31">
        <v>81.950780312124834</v>
      </c>
      <c r="O66" s="70">
        <v>0.28606865279555593</v>
      </c>
      <c r="P66" s="55">
        <v>0.71389579097959477</v>
      </c>
      <c r="Q66" s="2" t="s">
        <v>24</v>
      </c>
    </row>
    <row r="67" spans="1:17" ht="13.5" thickBot="1" x14ac:dyDescent="0.25">
      <c r="A67" s="266"/>
      <c r="B67" s="266"/>
      <c r="C67" s="2" t="s">
        <v>25</v>
      </c>
      <c r="D67" s="29">
        <v>25.804801920768309</v>
      </c>
      <c r="E67" s="52">
        <v>12.210084033613445</v>
      </c>
      <c r="F67" s="29">
        <v>30.814765906362545</v>
      </c>
      <c r="G67" s="29">
        <v>0.19699879951980792</v>
      </c>
      <c r="H67" s="52">
        <v>6.5840336134453779</v>
      </c>
      <c r="I67" s="52">
        <v>11.214645858343335</v>
      </c>
      <c r="J67" s="29">
        <v>14.083433373349338</v>
      </c>
      <c r="K67" s="54">
        <v>100.91296518607443</v>
      </c>
      <c r="M67" s="30">
        <v>30.008763505402158</v>
      </c>
      <c r="N67" s="31">
        <v>70.900000000000006</v>
      </c>
      <c r="O67" s="70">
        <v>0.2973727255964454</v>
      </c>
      <c r="P67" s="55">
        <v>0.70258563772520988</v>
      </c>
      <c r="Q67" s="2" t="s">
        <v>25</v>
      </c>
    </row>
    <row r="68" spans="1:17" ht="13.5" thickBot="1" x14ac:dyDescent="0.25">
      <c r="A68" s="266"/>
      <c r="B68" s="266"/>
      <c r="C68" s="2" t="s">
        <v>26</v>
      </c>
      <c r="D68" s="29">
        <v>17.711164465786315</v>
      </c>
      <c r="E68" s="52">
        <v>6.7687875150060028</v>
      </c>
      <c r="F68" s="29">
        <v>26.680552220888355</v>
      </c>
      <c r="G68" s="29">
        <v>0.45750300120048015</v>
      </c>
      <c r="H68" s="52">
        <v>3.8715486194477791</v>
      </c>
      <c r="I68" s="52">
        <v>8.13049219687875</v>
      </c>
      <c r="J68" s="29">
        <v>10.724729891956782</v>
      </c>
      <c r="K68" s="54">
        <v>74.357022809123649</v>
      </c>
      <c r="M68" s="30">
        <v>18.770828331332531</v>
      </c>
      <c r="N68" s="31">
        <v>55.573949579831933</v>
      </c>
      <c r="O68" s="70">
        <v>0.25244190289218171</v>
      </c>
      <c r="P68" s="55">
        <v>0.74739342002021336</v>
      </c>
      <c r="Q68" s="2" t="s">
        <v>26</v>
      </c>
    </row>
    <row r="69" spans="1:17" ht="13.5" thickBot="1" x14ac:dyDescent="0.25">
      <c r="A69" s="266"/>
      <c r="B69" s="266"/>
      <c r="C69" s="2" t="s">
        <v>27</v>
      </c>
      <c r="D69" s="29">
        <v>10.474669867947179</v>
      </c>
      <c r="E69" s="52">
        <v>3.5078031212484997</v>
      </c>
      <c r="F69" s="29">
        <v>14.868547418967585</v>
      </c>
      <c r="G69" s="29">
        <v>9.8319327731092435E-2</v>
      </c>
      <c r="H69" s="52">
        <v>1.452220888355342</v>
      </c>
      <c r="I69" s="52">
        <v>5.1929171668667466</v>
      </c>
      <c r="J69" s="29">
        <v>7.2737094837935183</v>
      </c>
      <c r="K69" s="54">
        <v>42.868187274909971</v>
      </c>
      <c r="M69" s="30">
        <v>10.152941176470588</v>
      </c>
      <c r="N69" s="31">
        <v>32.71524609843938</v>
      </c>
      <c r="O69" s="70">
        <v>0.23684092614788341</v>
      </c>
      <c r="P69" s="55">
        <v>0.76315907385211657</v>
      </c>
      <c r="Q69" s="2" t="s">
        <v>27</v>
      </c>
    </row>
    <row r="70" spans="1:17" ht="13.5" thickBot="1" x14ac:dyDescent="0.25">
      <c r="A70" s="266"/>
      <c r="B70" s="266"/>
      <c r="C70" s="2" t="s">
        <v>28</v>
      </c>
      <c r="D70" s="29">
        <v>4.9863145258103234</v>
      </c>
      <c r="E70" s="52">
        <v>1.3642256902761105</v>
      </c>
      <c r="F70" s="29">
        <v>6.1542617046818728</v>
      </c>
      <c r="G70" s="29">
        <v>2.8931572629051622E-2</v>
      </c>
      <c r="H70" s="52">
        <v>0.7734693877551021</v>
      </c>
      <c r="I70" s="52">
        <v>2.6785114045618248</v>
      </c>
      <c r="J70" s="29">
        <v>3.3478991596638656</v>
      </c>
      <c r="K70" s="54">
        <v>19.333613445378148</v>
      </c>
      <c r="M70" s="30">
        <v>4.8162064825930369</v>
      </c>
      <c r="N70" s="31">
        <v>14.517406962785115</v>
      </c>
      <c r="O70" s="70">
        <v>0.24911051915876536</v>
      </c>
      <c r="P70" s="55">
        <v>0.75088948084123486</v>
      </c>
      <c r="Q70" s="2" t="s">
        <v>28</v>
      </c>
    </row>
    <row r="71" spans="1:17" ht="13.5" thickBot="1" x14ac:dyDescent="0.25">
      <c r="A71" s="266"/>
      <c r="B71" s="266"/>
      <c r="C71" s="2" t="s">
        <v>29</v>
      </c>
      <c r="D71" s="29">
        <v>1.3374549819927972</v>
      </c>
      <c r="E71" s="52">
        <v>0</v>
      </c>
      <c r="F71" s="29">
        <v>1.5981992797118847</v>
      </c>
      <c r="G71" s="29">
        <v>4.081632653061224E-3</v>
      </c>
      <c r="H71" s="52">
        <v>1.2782713085234092</v>
      </c>
      <c r="I71" s="52">
        <v>2.4609843937575031E-2</v>
      </c>
      <c r="J71" s="29">
        <v>0.86914765906362546</v>
      </c>
      <c r="K71" s="54">
        <v>5.1117647058823525</v>
      </c>
      <c r="M71" s="30">
        <v>1.3028811524609842</v>
      </c>
      <c r="N71" s="31">
        <v>3.8088835534213685</v>
      </c>
      <c r="O71" s="70">
        <v>0.25487893661492211</v>
      </c>
      <c r="P71" s="55">
        <v>0.74512106338507789</v>
      </c>
      <c r="Q71" s="2" t="s">
        <v>29</v>
      </c>
    </row>
    <row r="72" spans="1:17" ht="13.5" thickBot="1" x14ac:dyDescent="0.25">
      <c r="A72" s="267"/>
      <c r="B72" s="267"/>
      <c r="C72" s="66" t="s">
        <v>10</v>
      </c>
      <c r="D72" s="51">
        <v>170.58151260504201</v>
      </c>
      <c r="E72" s="51">
        <v>65.211884753901558</v>
      </c>
      <c r="F72" s="51">
        <v>349.53361344537814</v>
      </c>
      <c r="G72" s="51">
        <v>4.7685474189675876</v>
      </c>
      <c r="H72" s="51">
        <v>41.274549819927969</v>
      </c>
      <c r="I72" s="51">
        <v>63.830852340936374</v>
      </c>
      <c r="J72" s="51">
        <v>124.98667466986795</v>
      </c>
      <c r="K72" s="51">
        <v>820.25342136854738</v>
      </c>
      <c r="L72" s="67"/>
      <c r="M72" s="68">
        <v>170.3172869147659</v>
      </c>
      <c r="N72" s="68">
        <v>649.87034813925573</v>
      </c>
      <c r="O72" s="69">
        <v>0.20763983724761664</v>
      </c>
      <c r="P72" s="69">
        <v>0.7922799603261429</v>
      </c>
      <c r="Q72" s="66" t="s">
        <v>10</v>
      </c>
    </row>
    <row r="73" spans="1:17" ht="13.5" thickBot="1" x14ac:dyDescent="0.25">
      <c r="A73" s="265" t="s">
        <v>64</v>
      </c>
      <c r="B73" s="265" t="s">
        <v>45</v>
      </c>
      <c r="C73" s="2" t="s">
        <v>14</v>
      </c>
      <c r="D73" s="29">
        <v>1.6326530612244896E-2</v>
      </c>
      <c r="E73" s="52">
        <v>0</v>
      </c>
      <c r="F73" s="29">
        <v>0.11068427370948378</v>
      </c>
      <c r="G73" s="29">
        <v>0</v>
      </c>
      <c r="H73" s="52">
        <v>0</v>
      </c>
      <c r="I73" s="52">
        <v>0</v>
      </c>
      <c r="J73" s="29">
        <v>0</v>
      </c>
      <c r="K73" s="54">
        <v>0.12701080432172868</v>
      </c>
      <c r="M73" s="30">
        <v>0</v>
      </c>
      <c r="N73" s="31">
        <v>0.12701080432172868</v>
      </c>
      <c r="O73" s="70">
        <v>0</v>
      </c>
      <c r="P73" s="55">
        <v>1</v>
      </c>
      <c r="Q73" s="2" t="s">
        <v>14</v>
      </c>
    </row>
    <row r="74" spans="1:17" ht="13.5" thickBot="1" x14ac:dyDescent="0.25">
      <c r="A74" s="266"/>
      <c r="B74" s="266"/>
      <c r="C74" s="2" t="s">
        <v>15</v>
      </c>
      <c r="D74" s="29">
        <v>1.9028811524609848</v>
      </c>
      <c r="E74" s="52">
        <v>0.50732292917166866</v>
      </c>
      <c r="F74" s="29">
        <v>17.78835534213685</v>
      </c>
      <c r="G74" s="29">
        <v>0.21452581032412965</v>
      </c>
      <c r="H74" s="52">
        <v>0.41944777911164471</v>
      </c>
      <c r="I74" s="52">
        <v>0.34525810324129652</v>
      </c>
      <c r="J74" s="29">
        <v>2.6963985594237694</v>
      </c>
      <c r="K74" s="54">
        <v>23.874189675870351</v>
      </c>
      <c r="M74" s="30">
        <v>1.2720288115246099</v>
      </c>
      <c r="N74" s="31">
        <v>22.602160864345734</v>
      </c>
      <c r="O74" s="70">
        <v>5.3280502031457413E-2</v>
      </c>
      <c r="P74" s="55">
        <v>0.94671949796854227</v>
      </c>
      <c r="Q74" s="2" t="s">
        <v>15</v>
      </c>
    </row>
    <row r="75" spans="1:17" ht="13.5" thickBot="1" x14ac:dyDescent="0.25">
      <c r="A75" s="266"/>
      <c r="B75" s="266"/>
      <c r="C75" s="2" t="s">
        <v>16</v>
      </c>
      <c r="D75" s="29">
        <v>2.754861944777911</v>
      </c>
      <c r="E75" s="52">
        <v>0.67599039615846335</v>
      </c>
      <c r="F75" s="29">
        <v>15.239495798319329</v>
      </c>
      <c r="G75" s="29">
        <v>0.24369747899159661</v>
      </c>
      <c r="H75" s="52">
        <v>0.7768307322929171</v>
      </c>
      <c r="I75" s="52">
        <v>0.55954381752701088</v>
      </c>
      <c r="J75" s="29">
        <v>3.740816326530612</v>
      </c>
      <c r="K75" s="54">
        <v>23.991236494597839</v>
      </c>
      <c r="M75" s="30">
        <v>2.0123649459783914</v>
      </c>
      <c r="N75" s="31">
        <v>21.978871548619448</v>
      </c>
      <c r="O75" s="70">
        <v>8.3879167563185836E-2</v>
      </c>
      <c r="P75" s="55">
        <v>0.91612083243681419</v>
      </c>
      <c r="Q75" s="2" t="s">
        <v>16</v>
      </c>
    </row>
    <row r="76" spans="1:17" ht="13.5" thickBot="1" x14ac:dyDescent="0.25">
      <c r="A76" s="266"/>
      <c r="B76" s="266"/>
      <c r="C76" s="2" t="s">
        <v>17</v>
      </c>
      <c r="D76" s="29">
        <v>4.0066026410564222</v>
      </c>
      <c r="E76" s="52">
        <v>1.2381752701080431</v>
      </c>
      <c r="F76" s="29">
        <v>22.888595438175269</v>
      </c>
      <c r="G76" s="29">
        <v>0.11176470588235295</v>
      </c>
      <c r="H76" s="52">
        <v>1.2162064825930374</v>
      </c>
      <c r="I76" s="52">
        <v>0.80936374549819934</v>
      </c>
      <c r="J76" s="29">
        <v>4.6828331332533013</v>
      </c>
      <c r="K76" s="54">
        <v>34.95354141656663</v>
      </c>
      <c r="M76" s="30">
        <v>3.2637454981992802</v>
      </c>
      <c r="N76" s="31">
        <v>31.689795918367345</v>
      </c>
      <c r="O76" s="70">
        <v>9.3373814667385632E-2</v>
      </c>
      <c r="P76" s="55">
        <v>0.9066261853326143</v>
      </c>
      <c r="Q76" s="2" t="s">
        <v>17</v>
      </c>
    </row>
    <row r="77" spans="1:17" ht="13.5" thickBot="1" x14ac:dyDescent="0.25">
      <c r="A77" s="266"/>
      <c r="B77" s="266"/>
      <c r="C77" s="2" t="s">
        <v>18</v>
      </c>
      <c r="D77" s="29">
        <v>5.4378151260504195</v>
      </c>
      <c r="E77" s="52">
        <v>1.1675870348139255</v>
      </c>
      <c r="F77" s="29">
        <v>25.314045618247295</v>
      </c>
      <c r="G77" s="29">
        <v>0.13169267707082835</v>
      </c>
      <c r="H77" s="52">
        <v>1.6414165666266507</v>
      </c>
      <c r="I77" s="52">
        <v>1.2318127250900359</v>
      </c>
      <c r="J77" s="29">
        <v>5.8894357743097236</v>
      </c>
      <c r="K77" s="54">
        <v>40.813805522208888</v>
      </c>
      <c r="M77" s="30">
        <v>4.0408163265306118</v>
      </c>
      <c r="N77" s="31">
        <v>36.772989195678264</v>
      </c>
      <c r="O77" s="70">
        <v>9.9006115083578677E-2</v>
      </c>
      <c r="P77" s="55">
        <v>0.90099388491642107</v>
      </c>
      <c r="Q77" s="2" t="s">
        <v>18</v>
      </c>
    </row>
    <row r="78" spans="1:17" ht="13.5" thickBot="1" x14ac:dyDescent="0.25">
      <c r="A78" s="266"/>
      <c r="B78" s="266"/>
      <c r="C78" s="2" t="s">
        <v>19</v>
      </c>
      <c r="D78" s="29">
        <v>4.7022809123649463</v>
      </c>
      <c r="E78" s="52">
        <v>1.5132052821128454</v>
      </c>
      <c r="F78" s="29">
        <v>22.816806722689076</v>
      </c>
      <c r="G78" s="29">
        <v>0.29075630252100837</v>
      </c>
      <c r="H78" s="52">
        <v>1.3171668667466985</v>
      </c>
      <c r="I78" s="52">
        <v>1.2024009603841537</v>
      </c>
      <c r="J78" s="29">
        <v>5.5879951980792315</v>
      </c>
      <c r="K78" s="54">
        <v>37.430612244897965</v>
      </c>
      <c r="M78" s="30">
        <v>4.0327731092436974</v>
      </c>
      <c r="N78" s="31">
        <v>33.397839135654259</v>
      </c>
      <c r="O78" s="70">
        <v>0.10773997184065272</v>
      </c>
      <c r="P78" s="55">
        <v>0.89226002815934702</v>
      </c>
      <c r="Q78" s="2" t="s">
        <v>19</v>
      </c>
    </row>
    <row r="79" spans="1:17" ht="13.5" thickBot="1" x14ac:dyDescent="0.25">
      <c r="A79" s="266"/>
      <c r="B79" s="266"/>
      <c r="C79" s="2" t="s">
        <v>20</v>
      </c>
      <c r="D79" s="29">
        <v>5.1708283313325323</v>
      </c>
      <c r="E79" s="52">
        <v>1.1848739495798319</v>
      </c>
      <c r="F79" s="29">
        <v>20.359903961584632</v>
      </c>
      <c r="G79" s="29">
        <v>0.20072028811524611</v>
      </c>
      <c r="H79" s="52">
        <v>1.883673469387755</v>
      </c>
      <c r="I79" s="52">
        <v>1.2406962785114044</v>
      </c>
      <c r="J79" s="29">
        <v>5.7082833133253308</v>
      </c>
      <c r="K79" s="54">
        <v>35.748979591836736</v>
      </c>
      <c r="M79" s="30">
        <v>4.3092436974789914</v>
      </c>
      <c r="N79" s="31">
        <v>31.439735894357742</v>
      </c>
      <c r="O79" s="70">
        <v>0.12054172585286897</v>
      </c>
      <c r="P79" s="55">
        <v>0.87945827414713096</v>
      </c>
      <c r="Q79" s="2" t="s">
        <v>20</v>
      </c>
    </row>
    <row r="80" spans="1:17" ht="13.5" thickBot="1" x14ac:dyDescent="0.25">
      <c r="A80" s="266"/>
      <c r="B80" s="266"/>
      <c r="C80" s="2" t="s">
        <v>21</v>
      </c>
      <c r="D80" s="29">
        <v>6.3759903961584641</v>
      </c>
      <c r="E80" s="52">
        <v>1.6656662665066029</v>
      </c>
      <c r="F80" s="29">
        <v>23.122328931572632</v>
      </c>
      <c r="G80" s="29">
        <v>0.33229291716686671</v>
      </c>
      <c r="H80" s="52">
        <v>3.6939975990396157</v>
      </c>
      <c r="I80" s="52">
        <v>1.6959183673469387</v>
      </c>
      <c r="J80" s="29">
        <v>6.6590636254501803</v>
      </c>
      <c r="K80" s="54">
        <v>43.545258103241295</v>
      </c>
      <c r="M80" s="30">
        <v>7.0555822328931574</v>
      </c>
      <c r="N80" s="31">
        <v>36.489675870348144</v>
      </c>
      <c r="O80" s="70">
        <v>0.1620287154152377</v>
      </c>
      <c r="P80" s="55">
        <v>0.83797128458476244</v>
      </c>
      <c r="Q80" s="2" t="s">
        <v>21</v>
      </c>
    </row>
    <row r="81" spans="1:17" ht="13.5" thickBot="1" x14ac:dyDescent="0.25">
      <c r="A81" s="266"/>
      <c r="B81" s="266"/>
      <c r="C81" s="2" t="s">
        <v>22</v>
      </c>
      <c r="D81" s="29">
        <v>10.379231692677072</v>
      </c>
      <c r="E81" s="52">
        <v>3.2608643457382955</v>
      </c>
      <c r="F81" s="29">
        <v>28.790156062424966</v>
      </c>
      <c r="G81" s="29">
        <v>0.22977190876350542</v>
      </c>
      <c r="H81" s="52">
        <v>5.2566626650660266</v>
      </c>
      <c r="I81" s="52">
        <v>2.827250900360144</v>
      </c>
      <c r="J81" s="29">
        <v>9.6939975990396157</v>
      </c>
      <c r="K81" s="54">
        <v>60.442136854741896</v>
      </c>
      <c r="M81" s="30">
        <v>11.344777911164467</v>
      </c>
      <c r="N81" s="31">
        <v>49.093157262905152</v>
      </c>
      <c r="O81" s="70">
        <v>0.18769650613824104</v>
      </c>
      <c r="P81" s="55">
        <v>0.81223397810849607</v>
      </c>
      <c r="Q81" s="2" t="s">
        <v>22</v>
      </c>
    </row>
    <row r="82" spans="1:17" ht="13.5" thickBot="1" x14ac:dyDescent="0.25">
      <c r="A82" s="266"/>
      <c r="B82" s="266"/>
      <c r="C82" s="2" t="s">
        <v>23</v>
      </c>
      <c r="D82" s="29">
        <v>15.220048019207685</v>
      </c>
      <c r="E82" s="52">
        <v>5.6947178871548632</v>
      </c>
      <c r="F82" s="29">
        <v>29.936854741896759</v>
      </c>
      <c r="G82" s="29">
        <v>0.18931572629051621</v>
      </c>
      <c r="H82" s="52">
        <v>8.1708283313325332</v>
      </c>
      <c r="I82" s="52">
        <v>4.6279711884753905</v>
      </c>
      <c r="J82" s="29">
        <v>12.018847539015606</v>
      </c>
      <c r="K82" s="54">
        <v>75.858583433373354</v>
      </c>
      <c r="M82" s="30">
        <v>18.493517406962788</v>
      </c>
      <c r="N82" s="31">
        <v>57.365066026410574</v>
      </c>
      <c r="O82" s="70">
        <v>0.2437893850628737</v>
      </c>
      <c r="P82" s="55">
        <v>0.75621061493712638</v>
      </c>
      <c r="Q82" s="2" t="s">
        <v>23</v>
      </c>
    </row>
    <row r="83" spans="1:17" ht="13.5" thickBot="1" x14ac:dyDescent="0.25">
      <c r="A83" s="266"/>
      <c r="B83" s="266"/>
      <c r="C83" s="2" t="s">
        <v>24</v>
      </c>
      <c r="D83" s="29">
        <v>16.252340936374548</v>
      </c>
      <c r="E83" s="52">
        <v>7.6729891956782712</v>
      </c>
      <c r="F83" s="29">
        <v>24.614165666266505</v>
      </c>
      <c r="G83" s="29">
        <v>8.2352941176470587E-2</v>
      </c>
      <c r="H83" s="52">
        <v>11.410684273709483</v>
      </c>
      <c r="I83" s="52">
        <v>5.8572629051620648</v>
      </c>
      <c r="J83" s="29">
        <v>10.408643457382952</v>
      </c>
      <c r="K83" s="54">
        <v>76.298439375750291</v>
      </c>
      <c r="M83" s="30">
        <v>24.940936374549821</v>
      </c>
      <c r="N83" s="31">
        <v>51.357503001200477</v>
      </c>
      <c r="O83" s="70">
        <v>0.3268865861295287</v>
      </c>
      <c r="P83" s="55">
        <v>0.67311341387047141</v>
      </c>
      <c r="Q83" s="2" t="s">
        <v>24</v>
      </c>
    </row>
    <row r="84" spans="1:17" ht="13.5" thickBot="1" x14ac:dyDescent="0.25">
      <c r="A84" s="266"/>
      <c r="B84" s="266"/>
      <c r="C84" s="2" t="s">
        <v>25</v>
      </c>
      <c r="D84" s="29">
        <v>15.141176470588237</v>
      </c>
      <c r="E84" s="52">
        <v>6.6390156062424968</v>
      </c>
      <c r="F84" s="29">
        <v>23.08559423769508</v>
      </c>
      <c r="G84" s="29">
        <v>3.3133253301320532E-2</v>
      </c>
      <c r="H84" s="52">
        <v>10.16938775510204</v>
      </c>
      <c r="I84" s="52">
        <v>6.4566626650660277</v>
      </c>
      <c r="J84" s="29">
        <v>9.1854741896758707</v>
      </c>
      <c r="K84" s="54">
        <v>70.710444177671064</v>
      </c>
      <c r="M84" s="30">
        <v>23.265066026410565</v>
      </c>
      <c r="N84" s="31">
        <v>47.445378151260513</v>
      </c>
      <c r="O84" s="70">
        <v>0.32901880757464119</v>
      </c>
      <c r="P84" s="55">
        <v>0.67098119242535903</v>
      </c>
      <c r="Q84" s="2" t="s">
        <v>25</v>
      </c>
    </row>
    <row r="85" spans="1:17" ht="13.5" thickBot="1" x14ac:dyDescent="0.25">
      <c r="A85" s="266"/>
      <c r="B85" s="266"/>
      <c r="C85" s="2" t="s">
        <v>26</v>
      </c>
      <c r="D85" s="29">
        <v>11.296158463385353</v>
      </c>
      <c r="E85" s="52">
        <v>4.7794717887154858</v>
      </c>
      <c r="F85" s="29">
        <v>17.239255702280911</v>
      </c>
      <c r="G85" s="29">
        <v>1.6326530612244896E-2</v>
      </c>
      <c r="H85" s="52">
        <v>5.9882352941176462</v>
      </c>
      <c r="I85" s="52">
        <v>4.5731092436974796</v>
      </c>
      <c r="J85" s="29">
        <v>7.3830732292917158</v>
      </c>
      <c r="K85" s="54">
        <v>51.275630252100839</v>
      </c>
      <c r="M85" s="30">
        <v>15.340816326530611</v>
      </c>
      <c r="N85" s="31">
        <v>35.934813925570225</v>
      </c>
      <c r="O85" s="70">
        <v>0.29918337914339094</v>
      </c>
      <c r="P85" s="55">
        <v>0.70081662085660901</v>
      </c>
      <c r="Q85" s="2" t="s">
        <v>26</v>
      </c>
    </row>
    <row r="86" spans="1:17" ht="13.5" thickBot="1" x14ac:dyDescent="0.25">
      <c r="A86" s="266"/>
      <c r="B86" s="266"/>
      <c r="C86" s="2" t="s">
        <v>27</v>
      </c>
      <c r="D86" s="29">
        <v>7.1827130852340932</v>
      </c>
      <c r="E86" s="52">
        <v>2.6926770708283314</v>
      </c>
      <c r="F86" s="29">
        <v>9.7008403361344531</v>
      </c>
      <c r="G86" s="29">
        <v>2.4609843937575031E-2</v>
      </c>
      <c r="H86" s="52">
        <v>2.7288115246098443</v>
      </c>
      <c r="I86" s="52">
        <v>3.3626650660264104</v>
      </c>
      <c r="J86" s="29">
        <v>4.5707082833133255</v>
      </c>
      <c r="K86" s="54">
        <v>30.263025210084034</v>
      </c>
      <c r="M86" s="30">
        <v>8.7841536614645861</v>
      </c>
      <c r="N86" s="31">
        <v>21.478871548619448</v>
      </c>
      <c r="O86" s="70">
        <v>0.29026026315893866</v>
      </c>
      <c r="P86" s="55">
        <v>0.7097397368410614</v>
      </c>
      <c r="Q86" s="2" t="s">
        <v>27</v>
      </c>
    </row>
    <row r="87" spans="1:17" ht="13.5" thickBot="1" x14ac:dyDescent="0.25">
      <c r="A87" s="266"/>
      <c r="B87" s="266"/>
      <c r="C87" s="2" t="s">
        <v>28</v>
      </c>
      <c r="D87" s="29">
        <v>4.7238895558223293</v>
      </c>
      <c r="E87" s="52">
        <v>1.0764705882352941</v>
      </c>
      <c r="F87" s="29">
        <v>5.142376950780311</v>
      </c>
      <c r="G87" s="29">
        <v>4.081632653061224E-3</v>
      </c>
      <c r="H87" s="52">
        <v>1.8723889555822331</v>
      </c>
      <c r="I87" s="52">
        <v>2.1763505402160868</v>
      </c>
      <c r="J87" s="29">
        <v>2.6513805522208886</v>
      </c>
      <c r="K87" s="54">
        <v>17.646938775510204</v>
      </c>
      <c r="M87" s="30">
        <v>5.1252100840336139</v>
      </c>
      <c r="N87" s="31">
        <v>12.521728691476591</v>
      </c>
      <c r="O87" s="70">
        <v>0.29043054714657923</v>
      </c>
      <c r="P87" s="55">
        <v>0.70956945285342077</v>
      </c>
      <c r="Q87" s="2" t="s">
        <v>28</v>
      </c>
    </row>
    <row r="88" spans="1:17" ht="13.5" thickBot="1" x14ac:dyDescent="0.25">
      <c r="A88" s="266"/>
      <c r="B88" s="266"/>
      <c r="C88" s="2" t="s">
        <v>29</v>
      </c>
      <c r="D88" s="29">
        <v>1.4025210084033615</v>
      </c>
      <c r="E88" s="52">
        <v>0</v>
      </c>
      <c r="F88" s="29">
        <v>1.2552220888355341</v>
      </c>
      <c r="G88" s="29">
        <v>0</v>
      </c>
      <c r="H88" s="52">
        <v>1.9412965186074431</v>
      </c>
      <c r="I88" s="52">
        <v>1.6566626650660263E-2</v>
      </c>
      <c r="J88" s="29">
        <v>0.94189675870348133</v>
      </c>
      <c r="K88" s="54">
        <v>5.5575030012004802</v>
      </c>
      <c r="M88" s="30">
        <v>1.9578631452581035</v>
      </c>
      <c r="N88" s="31">
        <v>3.5996398559423768</v>
      </c>
      <c r="O88" s="70">
        <v>0.35229187367693443</v>
      </c>
      <c r="P88" s="55">
        <v>0.64770812632306562</v>
      </c>
      <c r="Q88" s="2" t="s">
        <v>29</v>
      </c>
    </row>
    <row r="89" spans="1:17" ht="13.5" thickBot="1" x14ac:dyDescent="0.25">
      <c r="A89" s="267"/>
      <c r="B89" s="267"/>
      <c r="C89" s="66" t="s">
        <v>10</v>
      </c>
      <c r="D89" s="51">
        <v>111.96974789915966</v>
      </c>
      <c r="E89" s="51">
        <v>39.769027611044415</v>
      </c>
      <c r="F89" s="51">
        <v>287.40876350540213</v>
      </c>
      <c r="G89" s="51">
        <v>2.1050420168067228</v>
      </c>
      <c r="H89" s="51">
        <v>58.511524609843946</v>
      </c>
      <c r="I89" s="51">
        <v>36.982833133253301</v>
      </c>
      <c r="J89" s="51">
        <v>91.822929171668676</v>
      </c>
      <c r="K89" s="51">
        <v>628.57406962785115</v>
      </c>
      <c r="L89" s="67"/>
      <c r="M89" s="68">
        <v>135.23889555822333</v>
      </c>
      <c r="N89" s="68">
        <v>493.30648259303723</v>
      </c>
      <c r="O89" s="69">
        <v>0.21515188438856833</v>
      </c>
      <c r="P89" s="69">
        <v>0.78480247027227923</v>
      </c>
      <c r="Q89" s="66" t="s">
        <v>10</v>
      </c>
    </row>
    <row r="90" spans="1:17" ht="13.5" thickBot="1" x14ac:dyDescent="0.25">
      <c r="A90" s="265" t="s">
        <v>67</v>
      </c>
      <c r="B90" s="265" t="s">
        <v>45</v>
      </c>
      <c r="C90" s="2" t="s">
        <v>14</v>
      </c>
      <c r="D90" s="29">
        <v>0</v>
      </c>
      <c r="E90" s="52">
        <v>0</v>
      </c>
      <c r="F90" s="29">
        <v>0</v>
      </c>
      <c r="G90" s="29">
        <v>0</v>
      </c>
      <c r="H90" s="52">
        <v>0</v>
      </c>
      <c r="I90" s="52">
        <v>0</v>
      </c>
      <c r="J90" s="29">
        <v>0</v>
      </c>
      <c r="K90" s="54">
        <v>0</v>
      </c>
      <c r="M90" s="30">
        <v>0</v>
      </c>
      <c r="N90" s="31">
        <v>0</v>
      </c>
      <c r="O90" s="70">
        <v>0</v>
      </c>
      <c r="P90" s="55">
        <v>0</v>
      </c>
      <c r="Q90" s="2" t="s">
        <v>14</v>
      </c>
    </row>
    <row r="91" spans="1:17" ht="13.5" thickBot="1" x14ac:dyDescent="0.25">
      <c r="A91" s="266"/>
      <c r="B91" s="266"/>
      <c r="C91" s="2" t="s">
        <v>15</v>
      </c>
      <c r="D91" s="29">
        <v>0</v>
      </c>
      <c r="E91" s="52">
        <v>1.6070738725544591E-3</v>
      </c>
      <c r="F91" s="29">
        <v>2.1822169302718613E-2</v>
      </c>
      <c r="G91" s="29">
        <v>7.435500151617739E-5</v>
      </c>
      <c r="H91" s="52">
        <v>5.8189909676178925E-3</v>
      </c>
      <c r="I91" s="52">
        <v>1.8535342955768564E-3</v>
      </c>
      <c r="J91" s="29">
        <v>6.8430634735357323E-3</v>
      </c>
      <c r="K91" s="54">
        <v>4.7600552826172489E-2</v>
      </c>
      <c r="M91" s="30">
        <v>9.2795991357492082E-3</v>
      </c>
      <c r="N91" s="31">
        <v>2.8739587777770522E-2</v>
      </c>
      <c r="O91" s="70">
        <v>0.19494729755842147</v>
      </c>
      <c r="P91" s="55">
        <v>0.60376584034058667</v>
      </c>
      <c r="Q91" s="2" t="s">
        <v>15</v>
      </c>
    </row>
    <row r="92" spans="1:17" ht="13.5" thickBot="1" x14ac:dyDescent="0.25">
      <c r="A92" s="266"/>
      <c r="B92" s="266"/>
      <c r="C92" s="2" t="s">
        <v>16</v>
      </c>
      <c r="D92" s="29">
        <v>1.6446578631452581E-2</v>
      </c>
      <c r="E92" s="52">
        <v>0</v>
      </c>
      <c r="F92" s="29">
        <v>0.307563025210084</v>
      </c>
      <c r="G92" s="29">
        <v>0</v>
      </c>
      <c r="H92" s="52">
        <v>8.2833133253301331E-3</v>
      </c>
      <c r="I92" s="52">
        <v>0</v>
      </c>
      <c r="J92" s="29">
        <v>2.0528211284513802E-2</v>
      </c>
      <c r="K92" s="54">
        <v>0.35282112845138058</v>
      </c>
      <c r="M92" s="30">
        <v>8.2833133253301331E-3</v>
      </c>
      <c r="N92" s="31">
        <v>0.34453781512605042</v>
      </c>
      <c r="O92" s="70">
        <v>2.3477373256209595E-2</v>
      </c>
      <c r="P92" s="55">
        <v>0.97652262674379031</v>
      </c>
      <c r="Q92" s="2" t="s">
        <v>16</v>
      </c>
    </row>
    <row r="93" spans="1:17" ht="13.5" thickBot="1" x14ac:dyDescent="0.25">
      <c r="A93" s="266"/>
      <c r="B93" s="266"/>
      <c r="C93" s="2" t="s">
        <v>17</v>
      </c>
      <c r="D93" s="29">
        <v>3.9623049219687876</v>
      </c>
      <c r="E93" s="52">
        <v>0</v>
      </c>
      <c r="F93" s="29">
        <v>23.14777911164466</v>
      </c>
      <c r="G93" s="29">
        <v>5.3301320528211286E-2</v>
      </c>
      <c r="H93" s="52">
        <v>2.5411764705882356</v>
      </c>
      <c r="I93" s="52">
        <v>8.187274909963986E-2</v>
      </c>
      <c r="J93" s="29">
        <v>4.698679471788715</v>
      </c>
      <c r="K93" s="54">
        <v>34.485114045618246</v>
      </c>
      <c r="M93" s="30">
        <v>2.6230492196878754</v>
      </c>
      <c r="N93" s="31">
        <v>31.862064825930371</v>
      </c>
      <c r="O93" s="70">
        <v>7.6063231695217948E-2</v>
      </c>
      <c r="P93" s="55">
        <v>0.92393676830478211</v>
      </c>
      <c r="Q93" s="2" t="s">
        <v>17</v>
      </c>
    </row>
    <row r="94" spans="1:17" ht="13.5" thickBot="1" x14ac:dyDescent="0.25">
      <c r="A94" s="266"/>
      <c r="B94" s="266"/>
      <c r="C94" s="2" t="s">
        <v>18</v>
      </c>
      <c r="D94" s="29">
        <v>3.0947178871548613</v>
      </c>
      <c r="E94" s="52">
        <v>0</v>
      </c>
      <c r="F94" s="29">
        <v>14.243337334933972</v>
      </c>
      <c r="G94" s="29">
        <v>4.1296518607442982E-2</v>
      </c>
      <c r="H94" s="52">
        <v>1.9212484993997596</v>
      </c>
      <c r="I94" s="52">
        <v>4.909963985594238E-2</v>
      </c>
      <c r="J94" s="29">
        <v>3.2843937575030013</v>
      </c>
      <c r="K94" s="54">
        <v>22.634093637454981</v>
      </c>
      <c r="M94" s="30">
        <v>1.9703481392557021</v>
      </c>
      <c r="N94" s="31">
        <v>20.663745498199276</v>
      </c>
      <c r="O94" s="70">
        <v>8.7052221786127218E-2</v>
      </c>
      <c r="P94" s="55">
        <v>0.91294777821387263</v>
      </c>
      <c r="Q94" s="2" t="s">
        <v>18</v>
      </c>
    </row>
    <row r="95" spans="1:17" ht="13.5" thickBot="1" x14ac:dyDescent="0.25">
      <c r="A95" s="266"/>
      <c r="B95" s="266"/>
      <c r="C95" s="2" t="s">
        <v>19</v>
      </c>
      <c r="D95" s="29">
        <v>2.8872749099639856</v>
      </c>
      <c r="E95" s="52">
        <v>0</v>
      </c>
      <c r="F95" s="29">
        <v>13.552340936374549</v>
      </c>
      <c r="G95" s="29">
        <v>5.7743097238895556E-2</v>
      </c>
      <c r="H95" s="52">
        <v>2.1984393757503002</v>
      </c>
      <c r="I95" s="52">
        <v>7.767106842737094E-2</v>
      </c>
      <c r="J95" s="29">
        <v>3.2647058823529411</v>
      </c>
      <c r="K95" s="54">
        <v>22.038175270108042</v>
      </c>
      <c r="M95" s="30">
        <v>2.2761104441776712</v>
      </c>
      <c r="N95" s="31">
        <v>19.76206482593037</v>
      </c>
      <c r="O95" s="70">
        <v>0.10328034949721646</v>
      </c>
      <c r="P95" s="55">
        <v>0.89671965050278357</v>
      </c>
      <c r="Q95" s="2" t="s">
        <v>19</v>
      </c>
    </row>
    <row r="96" spans="1:17" ht="13.5" thickBot="1" x14ac:dyDescent="0.25">
      <c r="A96" s="266"/>
      <c r="B96" s="266"/>
      <c r="C96" s="2" t="s">
        <v>20</v>
      </c>
      <c r="D96" s="29">
        <v>3.3001200480192074</v>
      </c>
      <c r="E96" s="52">
        <v>4.0816326530612242E-2</v>
      </c>
      <c r="F96" s="29">
        <v>14.582352941176472</v>
      </c>
      <c r="G96" s="29">
        <v>0.11536614645858344</v>
      </c>
      <c r="H96" s="52">
        <v>2.9639855942376951</v>
      </c>
      <c r="I96" s="52">
        <v>9.0276110444177673E-2</v>
      </c>
      <c r="J96" s="29">
        <v>3.2379351740696274</v>
      </c>
      <c r="K96" s="54">
        <v>24.330852340936378</v>
      </c>
      <c r="M96" s="30">
        <v>3.095078031212485</v>
      </c>
      <c r="N96" s="31">
        <v>21.23577430972389</v>
      </c>
      <c r="O96" s="70">
        <v>0.12720795752827171</v>
      </c>
      <c r="P96" s="55">
        <v>0.87279204247172815</v>
      </c>
      <c r="Q96" s="2" t="s">
        <v>20</v>
      </c>
    </row>
    <row r="97" spans="1:17" ht="13.5" thickBot="1" x14ac:dyDescent="0.25">
      <c r="A97" s="266"/>
      <c r="B97" s="266"/>
      <c r="C97" s="2" t="s">
        <v>21</v>
      </c>
      <c r="D97" s="29">
        <v>4.8509003601440579</v>
      </c>
      <c r="E97" s="52">
        <v>2.0408163265306121E-2</v>
      </c>
      <c r="F97" s="29">
        <v>17.754021608643455</v>
      </c>
      <c r="G97" s="29">
        <v>0.12833133253301321</v>
      </c>
      <c r="H97" s="52">
        <v>3.8816326530612244</v>
      </c>
      <c r="I97" s="52">
        <v>0.78823529411764703</v>
      </c>
      <c r="J97" s="29">
        <v>4.8577430972388953</v>
      </c>
      <c r="K97" s="54">
        <v>32.2812725090036</v>
      </c>
      <c r="M97" s="30">
        <v>4.6902761104441772</v>
      </c>
      <c r="N97" s="31">
        <v>27.590996398559422</v>
      </c>
      <c r="O97" s="70">
        <v>0.14529402795803692</v>
      </c>
      <c r="P97" s="55">
        <v>0.85470597204196308</v>
      </c>
      <c r="Q97" s="2" t="s">
        <v>21</v>
      </c>
    </row>
    <row r="98" spans="1:17" ht="13.5" thickBot="1" x14ac:dyDescent="0.25">
      <c r="A98" s="266"/>
      <c r="B98" s="266"/>
      <c r="C98" s="2" t="s">
        <v>22</v>
      </c>
      <c r="D98" s="29">
        <v>8.8199279711884753</v>
      </c>
      <c r="E98" s="52">
        <v>0.10636254501800721</v>
      </c>
      <c r="F98" s="29">
        <v>23.538895558223288</v>
      </c>
      <c r="G98" s="29">
        <v>0.10300120048019208</v>
      </c>
      <c r="H98" s="52">
        <v>6.0066026410564231</v>
      </c>
      <c r="I98" s="52">
        <v>1.353421368547419</v>
      </c>
      <c r="J98" s="29">
        <v>7.2972388955582241</v>
      </c>
      <c r="K98" s="54">
        <v>47.225450180072031</v>
      </c>
      <c r="M98" s="30">
        <v>7.4663865546218497</v>
      </c>
      <c r="N98" s="31">
        <v>39.759063625450182</v>
      </c>
      <c r="O98" s="70">
        <v>0.15810090800939533</v>
      </c>
      <c r="P98" s="55">
        <v>0.84189909199060475</v>
      </c>
      <c r="Q98" s="2" t="s">
        <v>22</v>
      </c>
    </row>
    <row r="99" spans="1:17" ht="13.5" thickBot="1" x14ac:dyDescent="0.25">
      <c r="A99" s="266"/>
      <c r="B99" s="266"/>
      <c r="C99" s="2" t="s">
        <v>23</v>
      </c>
      <c r="D99" s="29">
        <v>13.684513805522212</v>
      </c>
      <c r="E99" s="52">
        <v>2.620408163265306</v>
      </c>
      <c r="F99" s="29">
        <v>24.327851140456183</v>
      </c>
      <c r="G99" s="29">
        <v>6.5666266506602636E-2</v>
      </c>
      <c r="H99" s="52">
        <v>7.3990396158463385</v>
      </c>
      <c r="I99" s="52">
        <v>2.9033613445378146</v>
      </c>
      <c r="J99" s="29">
        <v>8.9991596638655462</v>
      </c>
      <c r="K99" s="54">
        <v>60</v>
      </c>
      <c r="M99" s="30">
        <v>12.922809123649458</v>
      </c>
      <c r="N99" s="31">
        <v>47.077190876350542</v>
      </c>
      <c r="O99" s="70">
        <v>0.21538015206082431</v>
      </c>
      <c r="P99" s="55">
        <v>0.78461984793917572</v>
      </c>
      <c r="Q99" s="2" t="s">
        <v>23</v>
      </c>
    </row>
    <row r="100" spans="1:17" ht="13.5" thickBot="1" x14ac:dyDescent="0.25">
      <c r="A100" s="266"/>
      <c r="B100" s="266"/>
      <c r="C100" s="2" t="s">
        <v>24</v>
      </c>
      <c r="D100" s="29">
        <v>14.003241296518606</v>
      </c>
      <c r="E100" s="52">
        <v>4.2858343337334928</v>
      </c>
      <c r="F100" s="29">
        <v>18.874309723889557</v>
      </c>
      <c r="G100" s="29">
        <v>4.2016806722689074E-3</v>
      </c>
      <c r="H100" s="52">
        <v>7.6301320528211294</v>
      </c>
      <c r="I100" s="52">
        <v>3.3585834333733495</v>
      </c>
      <c r="J100" s="29">
        <v>7.8234093637454976</v>
      </c>
      <c r="K100" s="54">
        <v>55.979711884753904</v>
      </c>
      <c r="M100" s="30">
        <v>15.274549819927971</v>
      </c>
      <c r="N100" s="31">
        <v>40.705162064825927</v>
      </c>
      <c r="O100" s="70">
        <v>0.27285867157326332</v>
      </c>
      <c r="P100" s="55">
        <v>0.72714132842673662</v>
      </c>
      <c r="Q100" s="2" t="s">
        <v>24</v>
      </c>
    </row>
    <row r="101" spans="1:17" ht="13.5" thickBot="1" x14ac:dyDescent="0.25">
      <c r="A101" s="266"/>
      <c r="B101" s="266"/>
      <c r="C101" s="2" t="s">
        <v>25</v>
      </c>
      <c r="D101" s="29">
        <v>11.625210084033613</v>
      </c>
      <c r="E101" s="52">
        <v>3.6448979591836732</v>
      </c>
      <c r="F101" s="29">
        <v>13.38499399759904</v>
      </c>
      <c r="G101" s="29">
        <v>8.2833133253301331E-3</v>
      </c>
      <c r="H101" s="52">
        <v>6.2339735894357746</v>
      </c>
      <c r="I101" s="52">
        <v>3.0614645858343335</v>
      </c>
      <c r="J101" s="29">
        <v>5.7870348139255707</v>
      </c>
      <c r="K101" s="54">
        <v>43.745858343337332</v>
      </c>
      <c r="M101" s="30">
        <v>12.94033613445378</v>
      </c>
      <c r="N101" s="31">
        <v>30.805522208883552</v>
      </c>
      <c r="O101" s="70">
        <v>0.29580711465053799</v>
      </c>
      <c r="P101" s="55">
        <v>0.70419288534946201</v>
      </c>
      <c r="Q101" s="2" t="s">
        <v>25</v>
      </c>
    </row>
    <row r="102" spans="1:17" ht="13.5" thickBot="1" x14ac:dyDescent="0.25">
      <c r="A102" s="266"/>
      <c r="B102" s="266"/>
      <c r="C102" s="2" t="s">
        <v>26</v>
      </c>
      <c r="D102" s="29">
        <v>6.9831932773109235</v>
      </c>
      <c r="E102" s="52">
        <v>1.6489795918367345</v>
      </c>
      <c r="F102" s="29">
        <v>7.7308523409363739</v>
      </c>
      <c r="G102" s="29">
        <v>1.2244897959183673E-2</v>
      </c>
      <c r="H102" s="52">
        <v>3.7312124849939972</v>
      </c>
      <c r="I102" s="52">
        <v>1.9519807923169268</v>
      </c>
      <c r="J102" s="29">
        <v>3.6350540216086431</v>
      </c>
      <c r="K102" s="54">
        <v>25.693517406962787</v>
      </c>
      <c r="M102" s="30">
        <v>7.3321728691476578</v>
      </c>
      <c r="N102" s="31">
        <v>18.361344537815125</v>
      </c>
      <c r="O102" s="70">
        <v>0.28537053736210843</v>
      </c>
      <c r="P102" s="55">
        <v>0.7146294626378914</v>
      </c>
      <c r="Q102" s="2" t="s">
        <v>26</v>
      </c>
    </row>
    <row r="103" spans="1:17" ht="13.5" thickBot="1" x14ac:dyDescent="0.25">
      <c r="A103" s="266"/>
      <c r="B103" s="266"/>
      <c r="C103" s="2" t="s">
        <v>27</v>
      </c>
      <c r="D103" s="29">
        <v>3.1588235294117646</v>
      </c>
      <c r="E103" s="52">
        <v>0.52653061224489794</v>
      </c>
      <c r="F103" s="29">
        <v>3.4515006002400961</v>
      </c>
      <c r="G103" s="29">
        <v>4.081632653061224E-3</v>
      </c>
      <c r="H103" s="52">
        <v>1.8261704681872748</v>
      </c>
      <c r="I103" s="52">
        <v>0.98067226890756298</v>
      </c>
      <c r="J103" s="29">
        <v>1.8746698679471792</v>
      </c>
      <c r="K103" s="54">
        <v>11.822448979591837</v>
      </c>
      <c r="M103" s="30">
        <v>3.3333733493397357</v>
      </c>
      <c r="N103" s="31">
        <v>8.4890756302521009</v>
      </c>
      <c r="O103" s="70">
        <v>0.28195286400422415</v>
      </c>
      <c r="P103" s="55">
        <v>0.71804713599577585</v>
      </c>
      <c r="Q103" s="2" t="s">
        <v>27</v>
      </c>
    </row>
    <row r="104" spans="1:17" ht="13.5" thickBot="1" x14ac:dyDescent="0.25">
      <c r="A104" s="266"/>
      <c r="B104" s="266"/>
      <c r="C104" s="2" t="s">
        <v>28</v>
      </c>
      <c r="D104" s="29">
        <v>1.051860744297719</v>
      </c>
      <c r="E104" s="52">
        <v>0.11020408163265305</v>
      </c>
      <c r="F104" s="29">
        <v>1.4237695078031212</v>
      </c>
      <c r="G104" s="29">
        <v>8.163265306122448E-3</v>
      </c>
      <c r="H104" s="52">
        <v>0.64741896758703477</v>
      </c>
      <c r="I104" s="52">
        <v>0.30216086434573824</v>
      </c>
      <c r="J104" s="29">
        <v>0.53229291716686666</v>
      </c>
      <c r="K104" s="54">
        <v>4.0758703481392562</v>
      </c>
      <c r="M104" s="30">
        <v>1.0597839135654261</v>
      </c>
      <c r="N104" s="31">
        <v>3.0160864345738299</v>
      </c>
      <c r="O104" s="70">
        <v>0.26001413760603198</v>
      </c>
      <c r="P104" s="55">
        <v>0.73998586239396791</v>
      </c>
      <c r="Q104" s="2" t="s">
        <v>28</v>
      </c>
    </row>
    <row r="105" spans="1:17" ht="13.5" thickBot="1" x14ac:dyDescent="0.25">
      <c r="A105" s="266"/>
      <c r="B105" s="266"/>
      <c r="C105" s="2" t="s">
        <v>29</v>
      </c>
      <c r="D105" s="29">
        <v>9.3877551020408165E-2</v>
      </c>
      <c r="E105" s="52">
        <v>0</v>
      </c>
      <c r="F105" s="29">
        <v>0.26542617046818728</v>
      </c>
      <c r="G105" s="29">
        <v>0</v>
      </c>
      <c r="H105" s="52">
        <v>9.7959183673469383E-2</v>
      </c>
      <c r="I105" s="52">
        <v>0</v>
      </c>
      <c r="J105" s="29">
        <v>6.1224489795918366E-2</v>
      </c>
      <c r="K105" s="54">
        <v>0.51848739495798313</v>
      </c>
      <c r="M105" s="30">
        <v>9.7959183673469383E-2</v>
      </c>
      <c r="N105" s="31">
        <v>0.42052821128451384</v>
      </c>
      <c r="O105" s="70">
        <v>0.18893262329242883</v>
      </c>
      <c r="P105" s="55">
        <v>0.81106737670757134</v>
      </c>
      <c r="Q105" s="2" t="s">
        <v>29</v>
      </c>
    </row>
    <row r="106" spans="1:17" ht="13.5" thickBot="1" x14ac:dyDescent="0.25">
      <c r="A106" s="267"/>
      <c r="B106" s="267"/>
      <c r="C106" s="66" t="s">
        <v>10</v>
      </c>
      <c r="D106" s="51">
        <v>77.532412965186069</v>
      </c>
      <c r="E106" s="51">
        <v>13.004441776710683</v>
      </c>
      <c r="F106" s="51">
        <v>176.58499399759904</v>
      </c>
      <c r="G106" s="51">
        <v>0.60168067226890742</v>
      </c>
      <c r="H106" s="51">
        <v>47.087274909963988</v>
      </c>
      <c r="I106" s="51">
        <v>14.998799519807921</v>
      </c>
      <c r="J106" s="51">
        <v>55.374069627851142</v>
      </c>
      <c r="K106" s="51">
        <v>385.18367346938777</v>
      </c>
      <c r="L106" s="67"/>
      <c r="M106" s="68">
        <v>75.099795805618342</v>
      </c>
      <c r="N106" s="68">
        <v>310.09315726290515</v>
      </c>
      <c r="O106" s="69">
        <v>0.1949713889199586</v>
      </c>
      <c r="P106" s="69">
        <v>0.80505270244157845</v>
      </c>
      <c r="Q106" s="66" t="s">
        <v>10</v>
      </c>
    </row>
    <row r="107" spans="1:17" ht="13.5" thickBot="1" x14ac:dyDescent="0.25">
      <c r="A107" s="265" t="s">
        <v>69</v>
      </c>
      <c r="B107" s="265" t="s">
        <v>45</v>
      </c>
      <c r="C107" s="2" t="s">
        <v>14</v>
      </c>
      <c r="D107" s="29">
        <v>3.2653061224489792E-2</v>
      </c>
      <c r="E107" s="52">
        <v>1.6566626650660263E-2</v>
      </c>
      <c r="F107" s="29">
        <v>0.61980792316926758</v>
      </c>
      <c r="G107" s="29">
        <v>1.2364945978391356E-2</v>
      </c>
      <c r="H107" s="52">
        <v>1.680672268907563E-2</v>
      </c>
      <c r="I107" s="52">
        <v>0</v>
      </c>
      <c r="J107" s="29">
        <v>0.1030012004801921</v>
      </c>
      <c r="K107" s="54">
        <v>0.80120048019207679</v>
      </c>
      <c r="M107" s="30">
        <v>3.3373349339735889E-2</v>
      </c>
      <c r="N107" s="31">
        <v>0.76782713085234078</v>
      </c>
      <c r="O107" s="55">
        <v>4.1654180401558279E-2</v>
      </c>
      <c r="P107" s="55">
        <v>0.95834581959844156</v>
      </c>
      <c r="Q107" s="2" t="s">
        <v>14</v>
      </c>
    </row>
    <row r="108" spans="1:17" ht="13.5" thickBot="1" x14ac:dyDescent="0.25">
      <c r="A108" s="266"/>
      <c r="B108" s="266"/>
      <c r="C108" s="2" t="s">
        <v>15</v>
      </c>
      <c r="D108" s="29">
        <v>3.7893157262905164</v>
      </c>
      <c r="E108" s="52">
        <v>1.1192076830732292</v>
      </c>
      <c r="F108" s="29">
        <v>32.365306122448978</v>
      </c>
      <c r="G108" s="29">
        <v>0.42124849939975989</v>
      </c>
      <c r="H108" s="52">
        <v>0.38631452581032416</v>
      </c>
      <c r="I108" s="52">
        <v>0.54477791116446572</v>
      </c>
      <c r="J108" s="29">
        <v>5.9780312124849937</v>
      </c>
      <c r="K108" s="54">
        <v>44.604201680672269</v>
      </c>
      <c r="M108" s="30">
        <v>2.0503001200480191</v>
      </c>
      <c r="N108" s="31">
        <v>42.553901560624247</v>
      </c>
      <c r="O108" s="55">
        <v>4.5966524291285497E-2</v>
      </c>
      <c r="P108" s="55">
        <v>0.95403347570871444</v>
      </c>
      <c r="Q108" s="2" t="s">
        <v>15</v>
      </c>
    </row>
    <row r="109" spans="1:17" ht="13.5" thickBot="1" x14ac:dyDescent="0.25">
      <c r="A109" s="266"/>
      <c r="B109" s="266"/>
      <c r="C109" s="2" t="s">
        <v>16</v>
      </c>
      <c r="D109" s="29">
        <v>4.7099639855942375</v>
      </c>
      <c r="E109" s="52">
        <v>1.3984393757503002</v>
      </c>
      <c r="F109" s="29">
        <v>28.570588235294114</v>
      </c>
      <c r="G109" s="29">
        <v>0.32557022809123654</v>
      </c>
      <c r="H109" s="52">
        <v>0.46698679471788712</v>
      </c>
      <c r="I109" s="52">
        <v>0.93829531812725098</v>
      </c>
      <c r="J109" s="29">
        <v>6.2315726290516205</v>
      </c>
      <c r="K109" s="54">
        <v>42.64141656662666</v>
      </c>
      <c r="M109" s="30">
        <v>2.8037214885954382</v>
      </c>
      <c r="N109" s="31">
        <v>39.83769507803121</v>
      </c>
      <c r="O109" s="55">
        <v>6.5751133858666724E-2</v>
      </c>
      <c r="P109" s="55">
        <v>0.93424886614133296</v>
      </c>
      <c r="Q109" s="2" t="s">
        <v>16</v>
      </c>
    </row>
    <row r="110" spans="1:17" ht="13.5" thickBot="1" x14ac:dyDescent="0.25">
      <c r="A110" s="266"/>
      <c r="B110" s="266"/>
      <c r="C110" s="2" t="s">
        <v>17</v>
      </c>
      <c r="D110" s="29">
        <v>6.6823529411764708</v>
      </c>
      <c r="E110" s="52">
        <v>2.2063625450180071</v>
      </c>
      <c r="F110" s="29">
        <v>32.254741896758709</v>
      </c>
      <c r="G110" s="29">
        <v>0.52749099639855934</v>
      </c>
      <c r="H110" s="52">
        <v>1.6885954381752701</v>
      </c>
      <c r="I110" s="52">
        <v>1.4261704681872749</v>
      </c>
      <c r="J110" s="29">
        <v>8.0998799519807925</v>
      </c>
      <c r="K110" s="54">
        <v>52.885594237695081</v>
      </c>
      <c r="M110" s="30">
        <v>5.3211284513805523</v>
      </c>
      <c r="N110" s="31">
        <v>47.564465786314528</v>
      </c>
      <c r="O110" s="55">
        <v>0.10061583930521159</v>
      </c>
      <c r="P110" s="55">
        <v>0.89938416069478844</v>
      </c>
      <c r="Q110" s="2" t="s">
        <v>17</v>
      </c>
    </row>
    <row r="111" spans="1:17" ht="13.5" thickBot="1" x14ac:dyDescent="0.25">
      <c r="A111" s="266"/>
      <c r="B111" s="266"/>
      <c r="C111" s="2" t="s">
        <v>18</v>
      </c>
      <c r="D111" s="29">
        <v>6.5522208883553414</v>
      </c>
      <c r="E111" s="52">
        <v>2.6004801920768306</v>
      </c>
      <c r="F111" s="29">
        <v>32.172388955582228</v>
      </c>
      <c r="G111" s="29">
        <v>0.44333733493397359</v>
      </c>
      <c r="H111" s="52">
        <v>1.0804321728691475</v>
      </c>
      <c r="I111" s="52">
        <v>1.7072028811524611</v>
      </c>
      <c r="J111" s="29">
        <v>7.9555822328931578</v>
      </c>
      <c r="K111" s="54">
        <v>52.511644657863144</v>
      </c>
      <c r="M111" s="30">
        <v>5.3881152460984394</v>
      </c>
      <c r="N111" s="31">
        <v>47.1235294117647</v>
      </c>
      <c r="O111" s="55">
        <v>0.10260800782768129</v>
      </c>
      <c r="P111" s="55">
        <v>0.89739199217231869</v>
      </c>
      <c r="Q111" s="2" t="s">
        <v>18</v>
      </c>
    </row>
    <row r="112" spans="1:17" ht="13.5" thickBot="1" x14ac:dyDescent="0.25">
      <c r="A112" s="266"/>
      <c r="B112" s="266"/>
      <c r="C112" s="2" t="s">
        <v>19</v>
      </c>
      <c r="D112" s="29">
        <v>6.3569027611044424</v>
      </c>
      <c r="E112" s="52">
        <v>2.5560624249699879</v>
      </c>
      <c r="F112" s="29">
        <v>29.45138055222089</v>
      </c>
      <c r="G112" s="29">
        <v>0.46398559423769509</v>
      </c>
      <c r="H112" s="52">
        <v>1.3675870348139259</v>
      </c>
      <c r="I112" s="52">
        <v>1.5929171668667466</v>
      </c>
      <c r="J112" s="29">
        <v>7.8350540216086433</v>
      </c>
      <c r="K112" s="54">
        <v>49.623889555822323</v>
      </c>
      <c r="M112" s="30">
        <v>5.5165666266506603</v>
      </c>
      <c r="N112" s="31">
        <v>44.107322929171673</v>
      </c>
      <c r="O112" s="55">
        <v>0.11116755812631392</v>
      </c>
      <c r="P112" s="55">
        <v>0.88883244187368626</v>
      </c>
      <c r="Q112" s="2" t="s">
        <v>19</v>
      </c>
    </row>
    <row r="113" spans="1:17" ht="13.5" thickBot="1" x14ac:dyDescent="0.25">
      <c r="A113" s="266"/>
      <c r="B113" s="266"/>
      <c r="C113" s="2" t="s">
        <v>20</v>
      </c>
      <c r="D113" s="29">
        <v>6.2967587034813928</v>
      </c>
      <c r="E113" s="52">
        <v>2.4537815126050417</v>
      </c>
      <c r="F113" s="29">
        <v>26.900360144057622</v>
      </c>
      <c r="G113" s="29">
        <v>0.51776710684273708</v>
      </c>
      <c r="H113" s="52">
        <v>1.3441776710684274</v>
      </c>
      <c r="I113" s="52">
        <v>1.7918367346938777</v>
      </c>
      <c r="J113" s="29">
        <v>7.3258103241296526</v>
      </c>
      <c r="K113" s="54">
        <v>46.630492196878755</v>
      </c>
      <c r="M113" s="30">
        <v>5.5897959183673471</v>
      </c>
      <c r="N113" s="31">
        <v>41.040696278511412</v>
      </c>
      <c r="O113" s="55">
        <v>0.11987426370638876</v>
      </c>
      <c r="P113" s="55">
        <v>0.88012573629361135</v>
      </c>
      <c r="Q113" s="2" t="s">
        <v>20</v>
      </c>
    </row>
    <row r="114" spans="1:17" ht="13.5" thickBot="1" x14ac:dyDescent="0.25">
      <c r="A114" s="266"/>
      <c r="B114" s="266"/>
      <c r="C114" s="2" t="s">
        <v>21</v>
      </c>
      <c r="D114" s="29">
        <v>9.1758703481392558</v>
      </c>
      <c r="E114" s="52">
        <v>3.694357743097239</v>
      </c>
      <c r="F114" s="29">
        <v>31.557142857142857</v>
      </c>
      <c r="G114" s="29">
        <v>0.57539015606242494</v>
      </c>
      <c r="H114" s="52">
        <v>2.0465786314525811</v>
      </c>
      <c r="I114" s="52">
        <v>2.4370948379351742</v>
      </c>
      <c r="J114" s="29">
        <v>9.0761104441776723</v>
      </c>
      <c r="K114" s="54">
        <v>58.562545018007199</v>
      </c>
      <c r="M114" s="30">
        <v>8.1780312124849939</v>
      </c>
      <c r="N114" s="31">
        <v>50.384513805522211</v>
      </c>
      <c r="O114" s="55">
        <v>0.1396461033237261</v>
      </c>
      <c r="P114" s="55">
        <v>0.86035389667627404</v>
      </c>
      <c r="Q114" s="2" t="s">
        <v>21</v>
      </c>
    </row>
    <row r="115" spans="1:17" ht="13.5" thickBot="1" x14ac:dyDescent="0.25">
      <c r="A115" s="266"/>
      <c r="B115" s="266"/>
      <c r="C115" s="2" t="s">
        <v>22</v>
      </c>
      <c r="D115" s="29">
        <v>16.744177671068428</v>
      </c>
      <c r="E115" s="52">
        <v>7.2841536614645861</v>
      </c>
      <c r="F115" s="29">
        <v>37.645258103241297</v>
      </c>
      <c r="G115" s="29">
        <v>0.55954381752701088</v>
      </c>
      <c r="H115" s="52">
        <v>4.1070828331332532</v>
      </c>
      <c r="I115" s="52">
        <v>4.7012004801920773</v>
      </c>
      <c r="J115" s="29">
        <v>13.035894357743095</v>
      </c>
      <c r="K115" s="54">
        <v>84.077310924369741</v>
      </c>
      <c r="M115" s="30">
        <v>16.092436974789916</v>
      </c>
      <c r="N115" s="31">
        <v>67.984873949579821</v>
      </c>
      <c r="O115" s="55">
        <v>0.19140047175468758</v>
      </c>
      <c r="P115" s="55">
        <v>0.80859952824531234</v>
      </c>
      <c r="Q115" s="2" t="s">
        <v>22</v>
      </c>
    </row>
    <row r="116" spans="1:17" ht="13.5" thickBot="1" x14ac:dyDescent="0.25">
      <c r="A116" s="266"/>
      <c r="B116" s="266"/>
      <c r="C116" s="2" t="s">
        <v>23</v>
      </c>
      <c r="D116" s="29">
        <v>25.254981992797124</v>
      </c>
      <c r="E116" s="52">
        <v>12.256782713085233</v>
      </c>
      <c r="F116" s="29">
        <v>40.285234093637463</v>
      </c>
      <c r="G116" s="29">
        <v>0.47719087635054019</v>
      </c>
      <c r="H116" s="52">
        <v>7.3767106842737098</v>
      </c>
      <c r="I116" s="52">
        <v>8.1561824729891956</v>
      </c>
      <c r="J116" s="29">
        <v>16.284153661464586</v>
      </c>
      <c r="K116" s="54">
        <v>110.09123649459785</v>
      </c>
      <c r="M116" s="30">
        <v>27.789675870348141</v>
      </c>
      <c r="N116" s="31">
        <v>82.301560624249703</v>
      </c>
      <c r="O116" s="55">
        <v>0.25242405077094193</v>
      </c>
      <c r="P116" s="55">
        <v>0.74757594922905801</v>
      </c>
      <c r="Q116" s="2" t="s">
        <v>23</v>
      </c>
    </row>
    <row r="117" spans="1:17" ht="13.5" thickBot="1" x14ac:dyDescent="0.25">
      <c r="A117" s="266"/>
      <c r="B117" s="266"/>
      <c r="C117" s="2" t="s">
        <v>24</v>
      </c>
      <c r="D117" s="29">
        <v>28.266146458583428</v>
      </c>
      <c r="E117" s="52">
        <v>17.661824729891958</v>
      </c>
      <c r="F117" s="29">
        <v>33.474309723889561</v>
      </c>
      <c r="G117" s="29">
        <v>0.70024009603841542</v>
      </c>
      <c r="H117" s="52">
        <v>9.0549819927971189</v>
      </c>
      <c r="I117" s="52">
        <v>10.415606242497001</v>
      </c>
      <c r="J117" s="29">
        <v>15.912364945978393</v>
      </c>
      <c r="K117" s="54">
        <v>115.48547418967587</v>
      </c>
      <c r="M117" s="30">
        <v>37.132412965186077</v>
      </c>
      <c r="N117" s="31">
        <v>78.353061224489792</v>
      </c>
      <c r="O117" s="55">
        <v>0.32153319043569922</v>
      </c>
      <c r="P117" s="55">
        <v>0.67846680956430083</v>
      </c>
      <c r="Q117" s="2" t="s">
        <v>24</v>
      </c>
    </row>
    <row r="118" spans="1:17" ht="13.5" thickBot="1" x14ac:dyDescent="0.25">
      <c r="A118" s="266"/>
      <c r="B118" s="266"/>
      <c r="C118" s="2" t="s">
        <v>25</v>
      </c>
      <c r="D118" s="29">
        <v>22.934573829531814</v>
      </c>
      <c r="E118" s="52">
        <v>14.66938775510204</v>
      </c>
      <c r="F118" s="29">
        <v>29.72617046818727</v>
      </c>
      <c r="G118" s="29">
        <v>0.56770708283313331</v>
      </c>
      <c r="H118" s="52">
        <v>6.4464585834333734</v>
      </c>
      <c r="I118" s="52">
        <v>9.2663865546218478</v>
      </c>
      <c r="J118" s="29">
        <v>12.67719087635054</v>
      </c>
      <c r="K118" s="54">
        <v>96.287875150060017</v>
      </c>
      <c r="M118" s="30">
        <v>30.382232893157259</v>
      </c>
      <c r="N118" s="31">
        <v>65.905642256902752</v>
      </c>
      <c r="O118" s="55">
        <v>0.31553539680679432</v>
      </c>
      <c r="P118" s="55">
        <v>0.68446460319320557</v>
      </c>
      <c r="Q118" s="2" t="s">
        <v>25</v>
      </c>
    </row>
    <row r="119" spans="1:17" ht="13.5" thickBot="1" x14ac:dyDescent="0.25">
      <c r="A119" s="266"/>
      <c r="B119" s="266"/>
      <c r="C119" s="2" t="s">
        <v>26</v>
      </c>
      <c r="D119" s="29">
        <v>14.884873949579832</v>
      </c>
      <c r="E119" s="52">
        <v>9.3860744297719094</v>
      </c>
      <c r="F119" s="29">
        <v>24.182713085234095</v>
      </c>
      <c r="G119" s="29">
        <v>0.55678271308523419</v>
      </c>
      <c r="H119" s="52">
        <v>2.8722689075630252</v>
      </c>
      <c r="I119" s="52">
        <v>6.8797118847539025</v>
      </c>
      <c r="J119" s="29">
        <v>9.2776710684273702</v>
      </c>
      <c r="K119" s="54">
        <v>68.040096038415356</v>
      </c>
      <c r="M119" s="30">
        <v>19.138055222088838</v>
      </c>
      <c r="N119" s="31">
        <v>48.902040816326533</v>
      </c>
      <c r="O119" s="55">
        <v>0.28127613475565222</v>
      </c>
      <c r="P119" s="55">
        <v>0.71872386524434795</v>
      </c>
      <c r="Q119" s="2" t="s">
        <v>26</v>
      </c>
    </row>
    <row r="120" spans="1:17" ht="13.5" thickBot="1" x14ac:dyDescent="0.25">
      <c r="A120" s="266"/>
      <c r="B120" s="266"/>
      <c r="C120" s="2" t="s">
        <v>27</v>
      </c>
      <c r="D120" s="29">
        <v>9.6284513805522192</v>
      </c>
      <c r="E120" s="52">
        <v>5.2957983193277309</v>
      </c>
      <c r="F120" s="29">
        <v>16.441536614645859</v>
      </c>
      <c r="G120" s="29">
        <v>0.20096038415366144</v>
      </c>
      <c r="H120" s="52">
        <v>1.2620648259303722</v>
      </c>
      <c r="I120" s="52">
        <v>4.3852340936374548</v>
      </c>
      <c r="J120" s="29">
        <v>6.067947178871548</v>
      </c>
      <c r="K120" s="54">
        <v>43.281992797118846</v>
      </c>
      <c r="M120" s="30">
        <v>10.943097238895557</v>
      </c>
      <c r="N120" s="31">
        <v>32.338895558223285</v>
      </c>
      <c r="O120" s="55">
        <v>0.2528325645769251</v>
      </c>
      <c r="P120" s="55">
        <v>0.74716743542307484</v>
      </c>
      <c r="Q120" s="2" t="s">
        <v>27</v>
      </c>
    </row>
    <row r="121" spans="1:17" ht="13.5" thickBot="1" x14ac:dyDescent="0.25">
      <c r="A121" s="266"/>
      <c r="B121" s="266"/>
      <c r="C121" s="2" t="s">
        <v>28</v>
      </c>
      <c r="D121" s="29">
        <v>3.5731092436974783</v>
      </c>
      <c r="E121" s="52">
        <v>2.0689075630252103</v>
      </c>
      <c r="F121" s="29">
        <v>5.6974789915966388</v>
      </c>
      <c r="G121" s="29">
        <v>2.8811524609843937E-2</v>
      </c>
      <c r="H121" s="52">
        <v>0.70180072028811524</v>
      </c>
      <c r="I121" s="52">
        <v>2.1169267707082833</v>
      </c>
      <c r="J121" s="29">
        <v>2.5501800720288115</v>
      </c>
      <c r="K121" s="54">
        <v>16.745378151260503</v>
      </c>
      <c r="M121" s="30">
        <v>4.8876350540216089</v>
      </c>
      <c r="N121" s="31">
        <v>11.849579831932772</v>
      </c>
      <c r="O121" s="55">
        <v>0.29187964642373238</v>
      </c>
      <c r="P121" s="55">
        <v>0.70763285993877645</v>
      </c>
      <c r="Q121" s="2" t="s">
        <v>28</v>
      </c>
    </row>
    <row r="122" spans="1:17" ht="13.5" thickBot="1" x14ac:dyDescent="0.25">
      <c r="A122" s="266"/>
      <c r="B122" s="266"/>
      <c r="C122" s="2" t="s">
        <v>29</v>
      </c>
      <c r="D122" s="29">
        <v>0.77899159663865536</v>
      </c>
      <c r="E122" s="52">
        <v>0</v>
      </c>
      <c r="F122" s="29">
        <v>0.94417767106842743</v>
      </c>
      <c r="G122" s="29">
        <v>4.081632653061224E-3</v>
      </c>
      <c r="H122" s="52">
        <v>1.33937575030012</v>
      </c>
      <c r="I122" s="52">
        <v>8.163265306122448E-3</v>
      </c>
      <c r="J122" s="29">
        <v>0.69807923169267716</v>
      </c>
      <c r="K122" s="54">
        <v>3.7728691476590641</v>
      </c>
      <c r="M122" s="30">
        <v>1.3475390156062426</v>
      </c>
      <c r="N122" s="31">
        <v>2.4253301320528209</v>
      </c>
      <c r="O122" s="55">
        <v>0.35716558482881505</v>
      </c>
      <c r="P122" s="55">
        <v>0.64283441517118478</v>
      </c>
      <c r="Q122" s="2" t="s">
        <v>29</v>
      </c>
    </row>
    <row r="123" spans="1:17" ht="13.5" thickBot="1" x14ac:dyDescent="0.25">
      <c r="A123" s="267"/>
      <c r="B123" s="267"/>
      <c r="C123" s="66" t="s">
        <v>10</v>
      </c>
      <c r="D123" s="51">
        <v>165.67791116446577</v>
      </c>
      <c r="E123" s="51">
        <v>84.672388955582235</v>
      </c>
      <c r="F123" s="51">
        <v>402.42665066026404</v>
      </c>
      <c r="G123" s="51">
        <v>6.3866746698679462</v>
      </c>
      <c r="H123" s="51">
        <v>41.574549819927974</v>
      </c>
      <c r="I123" s="51">
        <v>56.367707082833135</v>
      </c>
      <c r="J123" s="51">
        <v>129.13781512605041</v>
      </c>
      <c r="K123" s="51">
        <v>886.25186074429769</v>
      </c>
      <c r="L123" s="67"/>
      <c r="M123" s="68">
        <v>182.59411764705879</v>
      </c>
      <c r="N123" s="68">
        <v>703.62905162064817</v>
      </c>
      <c r="O123" s="69">
        <v>0.20602960144276758</v>
      </c>
      <c r="P123" s="69">
        <v>0.79393802460366281</v>
      </c>
      <c r="Q123" s="66" t="s">
        <v>10</v>
      </c>
    </row>
    <row r="124" spans="1:17" ht="13.5" thickBot="1" x14ac:dyDescent="0.25">
      <c r="A124" s="265" t="s">
        <v>71</v>
      </c>
      <c r="B124" s="265" t="s">
        <v>45</v>
      </c>
      <c r="C124" s="2" t="s">
        <v>14</v>
      </c>
      <c r="D124" s="29">
        <v>2.0408163265306121E-2</v>
      </c>
      <c r="E124" s="52">
        <v>0</v>
      </c>
      <c r="F124" s="29">
        <v>0.26710684273709484</v>
      </c>
      <c r="G124" s="29">
        <v>0</v>
      </c>
      <c r="H124" s="52">
        <v>0</v>
      </c>
      <c r="I124" s="52">
        <v>0</v>
      </c>
      <c r="J124" s="29">
        <v>1.6326530612244896E-2</v>
      </c>
      <c r="K124" s="54">
        <v>0.30384153661464586</v>
      </c>
      <c r="M124" s="30">
        <v>0</v>
      </c>
      <c r="N124" s="31">
        <v>0.30384153661464586</v>
      </c>
      <c r="O124" s="55">
        <v>0</v>
      </c>
      <c r="P124" s="55">
        <v>1</v>
      </c>
      <c r="Q124" s="2" t="s">
        <v>14</v>
      </c>
    </row>
    <row r="125" spans="1:17" ht="13.5" thickBot="1" x14ac:dyDescent="0.25">
      <c r="A125" s="266"/>
      <c r="B125" s="266"/>
      <c r="C125" s="2" t="s">
        <v>15</v>
      </c>
      <c r="D125" s="29">
        <v>8.8412965186074448</v>
      </c>
      <c r="E125" s="52">
        <v>2.2135654261704678</v>
      </c>
      <c r="F125" s="29">
        <v>65.155582232893153</v>
      </c>
      <c r="G125" s="29">
        <v>0.37250900360144057</v>
      </c>
      <c r="H125" s="52">
        <v>1.8098439375750301</v>
      </c>
      <c r="I125" s="52">
        <v>1.4434573829531812</v>
      </c>
      <c r="J125" s="29">
        <v>10.378511404561824</v>
      </c>
      <c r="K125" s="54">
        <v>90.256062424969983</v>
      </c>
      <c r="M125" s="30">
        <v>5.4668667466986793</v>
      </c>
      <c r="N125" s="31">
        <v>84.747899159663859</v>
      </c>
      <c r="O125" s="55">
        <v>6.0570632041956125E-2</v>
      </c>
      <c r="P125" s="55">
        <v>0.93897181953971165</v>
      </c>
      <c r="Q125" s="2" t="s">
        <v>15</v>
      </c>
    </row>
    <row r="126" spans="1:17" ht="13.5" thickBot="1" x14ac:dyDescent="0.25">
      <c r="A126" s="266"/>
      <c r="B126" s="266"/>
      <c r="C126" s="2" t="s">
        <v>16</v>
      </c>
      <c r="D126" s="29">
        <v>13.239015606242498</v>
      </c>
      <c r="E126" s="52">
        <v>3.6060024009603842</v>
      </c>
      <c r="F126" s="29">
        <v>91.23193277310925</v>
      </c>
      <c r="G126" s="29">
        <v>1.0714285714285714</v>
      </c>
      <c r="H126" s="52">
        <v>2.0720288115246102</v>
      </c>
      <c r="I126" s="52">
        <v>2.6462184873949575</v>
      </c>
      <c r="J126" s="29">
        <v>14.652941176470588</v>
      </c>
      <c r="K126" s="54">
        <v>128.52364945978391</v>
      </c>
      <c r="M126" s="30">
        <v>8.3242496998799513</v>
      </c>
      <c r="N126" s="31">
        <v>120.19531812725091</v>
      </c>
      <c r="O126" s="55">
        <v>6.4768233199639078E-2</v>
      </c>
      <c r="P126" s="55">
        <v>0.9352000089669178</v>
      </c>
      <c r="Q126" s="2" t="s">
        <v>16</v>
      </c>
    </row>
    <row r="127" spans="1:17" ht="13.5" thickBot="1" x14ac:dyDescent="0.25">
      <c r="A127" s="266"/>
      <c r="B127" s="266"/>
      <c r="C127" s="2" t="s">
        <v>17</v>
      </c>
      <c r="D127" s="29">
        <v>17.370588235294118</v>
      </c>
      <c r="E127" s="52">
        <v>4.2069627851140456</v>
      </c>
      <c r="F127" s="29">
        <v>116.31356542617047</v>
      </c>
      <c r="G127" s="29">
        <v>0.94957983193277307</v>
      </c>
      <c r="H127" s="52">
        <v>2.5829531812725088</v>
      </c>
      <c r="I127" s="52">
        <v>4.469867947178872</v>
      </c>
      <c r="J127" s="29">
        <v>19.141536614645855</v>
      </c>
      <c r="K127" s="54">
        <v>165.03505402160866</v>
      </c>
      <c r="M127" s="30">
        <v>11.259783913565427</v>
      </c>
      <c r="N127" s="31">
        <v>153.7752701080432</v>
      </c>
      <c r="O127" s="55">
        <v>6.8226619976693811E-2</v>
      </c>
      <c r="P127" s="55">
        <v>0.93177338002330601</v>
      </c>
      <c r="Q127" s="2" t="s">
        <v>17</v>
      </c>
    </row>
    <row r="128" spans="1:17" ht="13.5" thickBot="1" x14ac:dyDescent="0.25">
      <c r="A128" s="266"/>
      <c r="B128" s="266"/>
      <c r="C128" s="2" t="s">
        <v>18</v>
      </c>
      <c r="D128" s="29">
        <v>18.681752701080434</v>
      </c>
      <c r="E128" s="52">
        <v>4.6835534213685461</v>
      </c>
      <c r="F128" s="29">
        <v>112.44933973589434</v>
      </c>
      <c r="G128" s="29">
        <v>1.0289315726290515</v>
      </c>
      <c r="H128" s="52">
        <v>2.7115246098439378</v>
      </c>
      <c r="I128" s="52">
        <v>4.8372148859543813</v>
      </c>
      <c r="J128" s="29">
        <v>19.63205282112845</v>
      </c>
      <c r="K128" s="54">
        <v>164.02845138055224</v>
      </c>
      <c r="M128" s="30">
        <v>12.232292917166866</v>
      </c>
      <c r="N128" s="31">
        <v>151.79207683073227</v>
      </c>
      <c r="O128" s="55">
        <v>7.4574214498846186E-2</v>
      </c>
      <c r="P128" s="55">
        <v>0.92540090181409373</v>
      </c>
      <c r="Q128" s="2" t="s">
        <v>18</v>
      </c>
    </row>
    <row r="129" spans="1:17" ht="13.5" thickBot="1" x14ac:dyDescent="0.25">
      <c r="A129" s="266"/>
      <c r="B129" s="266"/>
      <c r="C129" s="2" t="s">
        <v>19</v>
      </c>
      <c r="D129" s="29">
        <v>16.354861944777912</v>
      </c>
      <c r="E129" s="52">
        <v>4.6459783913565422</v>
      </c>
      <c r="F129" s="29">
        <v>90.910804321728691</v>
      </c>
      <c r="G129" s="29">
        <v>1.1018007202881155</v>
      </c>
      <c r="H129" s="52">
        <v>2.7010804321728692</v>
      </c>
      <c r="I129" s="52">
        <v>4.7901560624249697</v>
      </c>
      <c r="J129" s="29">
        <v>18.419687875150061</v>
      </c>
      <c r="K129" s="54">
        <v>138.9325330132053</v>
      </c>
      <c r="M129" s="30">
        <v>12.137214885954382</v>
      </c>
      <c r="N129" s="31">
        <v>126.78715486194477</v>
      </c>
      <c r="O129" s="55">
        <v>8.7360495218213291E-2</v>
      </c>
      <c r="P129" s="55">
        <v>0.91258074773526132</v>
      </c>
      <c r="Q129" s="2" t="s">
        <v>19</v>
      </c>
    </row>
    <row r="130" spans="1:17" ht="13.5" thickBot="1" x14ac:dyDescent="0.25">
      <c r="A130" s="266"/>
      <c r="B130" s="266"/>
      <c r="C130" s="2" t="s">
        <v>20</v>
      </c>
      <c r="D130" s="29">
        <v>16.208043217286917</v>
      </c>
      <c r="E130" s="52">
        <v>4.4713085234093635</v>
      </c>
      <c r="F130" s="29">
        <v>81.286434573829538</v>
      </c>
      <c r="G130" s="29">
        <v>1.2428571428571427</v>
      </c>
      <c r="H130" s="52">
        <v>3.8521008403361345</v>
      </c>
      <c r="I130" s="52">
        <v>5.2894357743097249</v>
      </c>
      <c r="J130" s="29">
        <v>16.261344537815123</v>
      </c>
      <c r="K130" s="54">
        <v>128.62797118847539</v>
      </c>
      <c r="M130" s="30">
        <v>13.612845138055222</v>
      </c>
      <c r="N130" s="31">
        <v>114.99867947178872</v>
      </c>
      <c r="O130" s="55">
        <v>0.1058311424200935</v>
      </c>
      <c r="P130" s="55">
        <v>0.89404099597655939</v>
      </c>
      <c r="Q130" s="2" t="s">
        <v>20</v>
      </c>
    </row>
    <row r="131" spans="1:17" ht="13.5" thickBot="1" x14ac:dyDescent="0.25">
      <c r="A131" s="266"/>
      <c r="B131" s="266"/>
      <c r="C131" s="2" t="s">
        <v>21</v>
      </c>
      <c r="D131" s="29">
        <v>19.292557022809124</v>
      </c>
      <c r="E131" s="52">
        <v>5.9108043217286914</v>
      </c>
      <c r="F131" s="29">
        <v>83.730252100840332</v>
      </c>
      <c r="G131" s="29">
        <v>1.2422569027611043</v>
      </c>
      <c r="H131" s="52">
        <v>5.822929171668668</v>
      </c>
      <c r="I131" s="52">
        <v>5.573469387755102</v>
      </c>
      <c r="J131" s="29">
        <v>17.546698679471792</v>
      </c>
      <c r="K131" s="54">
        <v>139.13133253301319</v>
      </c>
      <c r="M131" s="30">
        <v>17.307202881152463</v>
      </c>
      <c r="N131" s="31">
        <v>121.81176470588234</v>
      </c>
      <c r="O131" s="55">
        <v>0.12439471804128517</v>
      </c>
      <c r="P131" s="55">
        <v>0.87551640948295195</v>
      </c>
      <c r="Q131" s="2" t="s">
        <v>21</v>
      </c>
    </row>
    <row r="132" spans="1:17" ht="13.5" thickBot="1" x14ac:dyDescent="0.25">
      <c r="A132" s="266"/>
      <c r="B132" s="266"/>
      <c r="C132" s="2" t="s">
        <v>22</v>
      </c>
      <c r="D132" s="29">
        <v>29.998559423769507</v>
      </c>
      <c r="E132" s="52">
        <v>9.6788715486194494</v>
      </c>
      <c r="F132" s="29">
        <v>102.96050420168068</v>
      </c>
      <c r="G132" s="29">
        <v>1.2468187274909963</v>
      </c>
      <c r="H132" s="52">
        <v>8.303481392557023</v>
      </c>
      <c r="I132" s="52">
        <v>9.1405762304921971</v>
      </c>
      <c r="J132" s="29">
        <v>24.19819927971189</v>
      </c>
      <c r="K132" s="54">
        <v>185.56386554621849</v>
      </c>
      <c r="M132" s="30">
        <v>27.12292917166867</v>
      </c>
      <c r="N132" s="31">
        <v>158.40408163265309</v>
      </c>
      <c r="O132" s="55">
        <v>0.14616492867202718</v>
      </c>
      <c r="P132" s="55">
        <v>0.85363646185307185</v>
      </c>
      <c r="Q132" s="2" t="s">
        <v>22</v>
      </c>
    </row>
    <row r="133" spans="1:17" ht="13.5" thickBot="1" x14ac:dyDescent="0.25">
      <c r="A133" s="266"/>
      <c r="B133" s="266"/>
      <c r="C133" s="2" t="s">
        <v>23</v>
      </c>
      <c r="D133" s="29">
        <v>41.404441776710691</v>
      </c>
      <c r="E133" s="52">
        <v>16.100600240096039</v>
      </c>
      <c r="F133" s="29">
        <v>105.64657863145258</v>
      </c>
      <c r="G133" s="29">
        <v>1.3446578631452581</v>
      </c>
      <c r="H133" s="52">
        <v>12.616446578631454</v>
      </c>
      <c r="I133" s="52">
        <v>14.748619447779109</v>
      </c>
      <c r="J133" s="29">
        <v>30.252581032412962</v>
      </c>
      <c r="K133" s="54">
        <v>222.15102040816328</v>
      </c>
      <c r="M133" s="30">
        <v>43.465666266506602</v>
      </c>
      <c r="N133" s="31">
        <v>178.64825930372152</v>
      </c>
      <c r="O133" s="55">
        <v>0.19565818868014251</v>
      </c>
      <c r="P133" s="55">
        <v>0.8041748310473068</v>
      </c>
      <c r="Q133" s="2" t="s">
        <v>23</v>
      </c>
    </row>
    <row r="134" spans="1:17" ht="13.5" thickBot="1" x14ac:dyDescent="0.25">
      <c r="A134" s="266"/>
      <c r="B134" s="266"/>
      <c r="C134" s="2" t="s">
        <v>24</v>
      </c>
      <c r="D134" s="29">
        <v>46.64381752701081</v>
      </c>
      <c r="E134" s="52">
        <v>21.151140456182475</v>
      </c>
      <c r="F134" s="29">
        <v>88.518127250900349</v>
      </c>
      <c r="G134" s="29">
        <v>1.0055222088835534</v>
      </c>
      <c r="H134" s="52">
        <v>16.566026410564227</v>
      </c>
      <c r="I134" s="52">
        <v>18.511524609843939</v>
      </c>
      <c r="J134" s="29">
        <v>28.818727490996395</v>
      </c>
      <c r="K134" s="54">
        <v>221.22304921968788</v>
      </c>
      <c r="M134" s="30">
        <v>56.22869147659064</v>
      </c>
      <c r="N134" s="31">
        <v>164.98619447779112</v>
      </c>
      <c r="O134" s="55">
        <v>0.25417193947431826</v>
      </c>
      <c r="P134" s="55">
        <v>0.74579115991638756</v>
      </c>
      <c r="Q134" s="2" t="s">
        <v>24</v>
      </c>
    </row>
    <row r="135" spans="1:17" ht="13.5" thickBot="1" x14ac:dyDescent="0.25">
      <c r="A135" s="266"/>
      <c r="B135" s="266"/>
      <c r="C135" s="2" t="s">
        <v>25</v>
      </c>
      <c r="D135" s="29">
        <v>43.596878751500597</v>
      </c>
      <c r="E135" s="52">
        <v>20.946218487394955</v>
      </c>
      <c r="F135" s="29">
        <v>85.061944777911179</v>
      </c>
      <c r="G135" s="29">
        <v>1.3373349339735892</v>
      </c>
      <c r="H135" s="52">
        <v>15.925090036014405</v>
      </c>
      <c r="I135" s="52">
        <v>18.974429771908763</v>
      </c>
      <c r="J135" s="29">
        <v>26.250780312124846</v>
      </c>
      <c r="K135" s="54">
        <v>212.09687875150058</v>
      </c>
      <c r="M135" s="30">
        <v>55.845738295318128</v>
      </c>
      <c r="N135" s="31">
        <v>156.24693877551022</v>
      </c>
      <c r="O135" s="55">
        <v>0.26330297090674665</v>
      </c>
      <c r="P135" s="55">
        <v>0.73667721889756843</v>
      </c>
      <c r="Q135" s="2" t="s">
        <v>25</v>
      </c>
    </row>
    <row r="136" spans="1:17" ht="13.5" thickBot="1" x14ac:dyDescent="0.25">
      <c r="A136" s="266"/>
      <c r="B136" s="266"/>
      <c r="C136" s="2" t="s">
        <v>26</v>
      </c>
      <c r="D136" s="29">
        <v>35.575510204081631</v>
      </c>
      <c r="E136" s="52">
        <v>16.874429771908762</v>
      </c>
      <c r="F136" s="29">
        <v>74.035054021608644</v>
      </c>
      <c r="G136" s="29">
        <v>1.6295318127250902</v>
      </c>
      <c r="H136" s="52">
        <v>11.13937575030012</v>
      </c>
      <c r="I136" s="52">
        <v>16.787875150060025</v>
      </c>
      <c r="J136" s="29">
        <v>22.172869147659064</v>
      </c>
      <c r="K136" s="54">
        <v>178.2188475390156</v>
      </c>
      <c r="M136" s="30">
        <v>44.801680672268908</v>
      </c>
      <c r="N136" s="31">
        <v>133.41296518607442</v>
      </c>
      <c r="O136" s="55">
        <v>0.25138576133178586</v>
      </c>
      <c r="P136" s="55">
        <v>0.74859066270680319</v>
      </c>
      <c r="Q136" s="2" t="s">
        <v>26</v>
      </c>
    </row>
    <row r="137" spans="1:17" ht="13.5" thickBot="1" x14ac:dyDescent="0.25">
      <c r="A137" s="266"/>
      <c r="B137" s="266"/>
      <c r="C137" s="2" t="s">
        <v>27</v>
      </c>
      <c r="D137" s="29">
        <v>23.35330132052821</v>
      </c>
      <c r="E137" s="52">
        <v>10.408883553421367</v>
      </c>
      <c r="F137" s="29">
        <v>46.007082833133254</v>
      </c>
      <c r="G137" s="29">
        <v>0.80180072028811522</v>
      </c>
      <c r="H137" s="52">
        <v>6.9361344537815119</v>
      </c>
      <c r="I137" s="52">
        <v>11.055702280912366</v>
      </c>
      <c r="J137" s="29">
        <v>15.302400960384153</v>
      </c>
      <c r="K137" s="54">
        <v>113.86530612244897</v>
      </c>
      <c r="M137" s="30">
        <v>28.400720288115245</v>
      </c>
      <c r="N137" s="31">
        <v>85.464585834333732</v>
      </c>
      <c r="O137" s="55">
        <v>0.24942382588049739</v>
      </c>
      <c r="P137" s="55">
        <v>0.75057617411950273</v>
      </c>
      <c r="Q137" s="2" t="s">
        <v>27</v>
      </c>
    </row>
    <row r="138" spans="1:17" ht="13.5" thickBot="1" x14ac:dyDescent="0.25">
      <c r="A138" s="266"/>
      <c r="B138" s="266"/>
      <c r="C138" s="2" t="s">
        <v>28</v>
      </c>
      <c r="D138" s="29">
        <v>13.477190876350539</v>
      </c>
      <c r="E138" s="52">
        <v>6.1522208883553429</v>
      </c>
      <c r="F138" s="29">
        <v>23.255702280912367</v>
      </c>
      <c r="G138" s="29">
        <v>0.22304921968787514</v>
      </c>
      <c r="H138" s="52">
        <v>4.165186074429772</v>
      </c>
      <c r="I138" s="52">
        <v>6.5930372148859533</v>
      </c>
      <c r="J138" s="29">
        <v>8.6603841536614645</v>
      </c>
      <c r="K138" s="54">
        <v>62.526770708283308</v>
      </c>
      <c r="M138" s="30">
        <v>16.910444177671067</v>
      </c>
      <c r="N138" s="31">
        <v>45.616326530612241</v>
      </c>
      <c r="O138" s="55">
        <v>0.27045126409240317</v>
      </c>
      <c r="P138" s="55">
        <v>0.72954873590759683</v>
      </c>
      <c r="Q138" s="2" t="s">
        <v>28</v>
      </c>
    </row>
    <row r="139" spans="1:17" ht="13.5" thickBot="1" x14ac:dyDescent="0.25">
      <c r="A139" s="266"/>
      <c r="B139" s="266"/>
      <c r="C139" s="2" t="s">
        <v>29</v>
      </c>
      <c r="D139" s="29">
        <v>3.5857142857142859</v>
      </c>
      <c r="E139" s="52">
        <v>3.2653061224489792E-2</v>
      </c>
      <c r="F139" s="29">
        <v>6.6698679471788713</v>
      </c>
      <c r="G139" s="29">
        <v>4.081632653061224E-3</v>
      </c>
      <c r="H139" s="52">
        <v>6.3702280912364939</v>
      </c>
      <c r="I139" s="52">
        <v>1.6686674669867948E-2</v>
      </c>
      <c r="J139" s="29">
        <v>2.4925570228091236</v>
      </c>
      <c r="K139" s="54">
        <v>19.171788715486194</v>
      </c>
      <c r="M139" s="30">
        <v>6.4195678271308516</v>
      </c>
      <c r="N139" s="31">
        <v>12.752220888355343</v>
      </c>
      <c r="O139" s="55">
        <v>0.33484449064188698</v>
      </c>
      <c r="P139" s="55">
        <v>0.66515550935811296</v>
      </c>
      <c r="Q139" s="2" t="s">
        <v>29</v>
      </c>
    </row>
    <row r="140" spans="1:17" ht="13.5" thickBot="1" x14ac:dyDescent="0.25">
      <c r="A140" s="267"/>
      <c r="B140" s="267"/>
      <c r="C140" s="66" t="s">
        <v>10</v>
      </c>
      <c r="D140" s="51">
        <v>347.67659063625445</v>
      </c>
      <c r="E140" s="51">
        <v>131.08319327731093</v>
      </c>
      <c r="F140" s="51">
        <v>1173.624849939976</v>
      </c>
      <c r="G140" s="51">
        <v>14.602160864345738</v>
      </c>
      <c r="H140" s="51">
        <v>103.59483793517407</v>
      </c>
      <c r="I140" s="51">
        <v>124.8782713085234</v>
      </c>
      <c r="J140" s="51">
        <v>274.21392557022813</v>
      </c>
      <c r="K140" s="51">
        <v>2169.8507803121247</v>
      </c>
      <c r="L140" s="67"/>
      <c r="M140" s="68">
        <v>359.53589435774308</v>
      </c>
      <c r="N140" s="68">
        <v>1810.1175270108045</v>
      </c>
      <c r="O140" s="69">
        <v>0.16569613801093974</v>
      </c>
      <c r="P140" s="69">
        <v>0.83421290691262462</v>
      </c>
      <c r="Q140" s="66" t="s">
        <v>10</v>
      </c>
    </row>
    <row r="141" spans="1:17" ht="13.5" thickBot="1" x14ac:dyDescent="0.25">
      <c r="A141" s="265" t="s">
        <v>73</v>
      </c>
      <c r="B141" s="265" t="s">
        <v>45</v>
      </c>
      <c r="C141" s="2" t="s">
        <v>14</v>
      </c>
      <c r="D141" s="29">
        <v>2.3907563025210083</v>
      </c>
      <c r="E141" s="52">
        <v>0.73949579831932777</v>
      </c>
      <c r="F141" s="29">
        <v>20.957983193277311</v>
      </c>
      <c r="G141" s="29">
        <v>0.13865546218487396</v>
      </c>
      <c r="H141" s="52">
        <v>0.55042016806722693</v>
      </c>
      <c r="I141" s="52">
        <v>0.43277310924369744</v>
      </c>
      <c r="J141" s="29">
        <v>2.8697478991596634</v>
      </c>
      <c r="K141" s="54">
        <v>28.088235294117649</v>
      </c>
      <c r="M141" s="30">
        <v>1.7226890756302522</v>
      </c>
      <c r="N141" s="31">
        <v>26.357142857142858</v>
      </c>
      <c r="O141" s="55">
        <v>6.1331338818249814E-2</v>
      </c>
      <c r="P141" s="55">
        <v>0.93836948391922215</v>
      </c>
      <c r="Q141" s="2" t="s">
        <v>14</v>
      </c>
    </row>
    <row r="142" spans="1:17" ht="13.5" thickBot="1" x14ac:dyDescent="0.25">
      <c r="A142" s="266"/>
      <c r="B142" s="266"/>
      <c r="C142" s="2" t="s">
        <v>15</v>
      </c>
      <c r="D142" s="29">
        <v>5.2605042016806722</v>
      </c>
      <c r="E142" s="52">
        <v>2.1008403361344539</v>
      </c>
      <c r="F142" s="29">
        <v>41.189075630252098</v>
      </c>
      <c r="G142" s="29">
        <v>0.26470588235294118</v>
      </c>
      <c r="H142" s="52">
        <v>1.0798319327731092</v>
      </c>
      <c r="I142" s="52">
        <v>1.03781512605042</v>
      </c>
      <c r="J142" s="29">
        <v>5.6638655462184886</v>
      </c>
      <c r="K142" s="54">
        <v>56.638655462184879</v>
      </c>
      <c r="M142" s="30">
        <v>4.2184873949579833</v>
      </c>
      <c r="N142" s="31">
        <v>52.378151260504204</v>
      </c>
      <c r="O142" s="55">
        <v>7.4480712166172108E-2</v>
      </c>
      <c r="P142" s="55">
        <v>0.92477744807121653</v>
      </c>
      <c r="Q142" s="2" t="s">
        <v>15</v>
      </c>
    </row>
    <row r="143" spans="1:17" ht="13.5" thickBot="1" x14ac:dyDescent="0.25">
      <c r="A143" s="266"/>
      <c r="B143" s="266"/>
      <c r="C143" s="2" t="s">
        <v>16</v>
      </c>
      <c r="D143" s="29">
        <v>8.8865546218487399</v>
      </c>
      <c r="E143" s="52">
        <v>3.5924369747899161</v>
      </c>
      <c r="F143" s="29">
        <v>60.268907563025209</v>
      </c>
      <c r="G143" s="29">
        <v>0.47058823529411764</v>
      </c>
      <c r="H143" s="52">
        <v>1.2941176470588236</v>
      </c>
      <c r="I143" s="52">
        <v>1.9117647058823528</v>
      </c>
      <c r="J143" s="29">
        <v>9.3613445378151265</v>
      </c>
      <c r="K143" s="54">
        <v>85.869747899159663</v>
      </c>
      <c r="M143" s="30">
        <v>6.7983193277310932</v>
      </c>
      <c r="N143" s="31">
        <v>78.987394957983199</v>
      </c>
      <c r="O143" s="55">
        <v>7.917013260263249E-2</v>
      </c>
      <c r="P143" s="55">
        <v>0.91985125018349079</v>
      </c>
      <c r="Q143" s="2" t="s">
        <v>16</v>
      </c>
    </row>
    <row r="144" spans="1:17" ht="13.5" thickBot="1" x14ac:dyDescent="0.25">
      <c r="A144" s="266"/>
      <c r="B144" s="266"/>
      <c r="C144" s="2" t="s">
        <v>17</v>
      </c>
      <c r="D144" s="29">
        <v>11.768907563025209</v>
      </c>
      <c r="E144" s="52">
        <v>5.1008403361344534</v>
      </c>
      <c r="F144" s="29">
        <v>65.12605042016807</v>
      </c>
      <c r="G144" s="29">
        <v>0.92016806722689082</v>
      </c>
      <c r="H144" s="52">
        <v>1.8697478991596641</v>
      </c>
      <c r="I144" s="52">
        <v>2.848739495798319</v>
      </c>
      <c r="J144" s="29">
        <v>12.201680672268909</v>
      </c>
      <c r="K144" s="54">
        <v>99.852941176470594</v>
      </c>
      <c r="M144" s="30">
        <v>9.8193277310924358</v>
      </c>
      <c r="N144" s="31">
        <v>90.016806722689083</v>
      </c>
      <c r="O144" s="55">
        <v>9.8337891857774015E-2</v>
      </c>
      <c r="P144" s="55">
        <v>0.9014937933936461</v>
      </c>
      <c r="Q144" s="2" t="s">
        <v>17</v>
      </c>
    </row>
    <row r="145" spans="1:17" ht="13.5" thickBot="1" x14ac:dyDescent="0.25">
      <c r="A145" s="266"/>
      <c r="B145" s="266"/>
      <c r="C145" s="2" t="s">
        <v>18</v>
      </c>
      <c r="D145" s="29">
        <v>13.365546218487395</v>
      </c>
      <c r="E145" s="52">
        <v>5.7352941176470589</v>
      </c>
      <c r="F145" s="29">
        <v>69.306722689075627</v>
      </c>
      <c r="G145" s="29">
        <v>1.7563025210084031</v>
      </c>
      <c r="H145" s="52">
        <v>2.2563025210084033</v>
      </c>
      <c r="I145" s="52">
        <v>3.6974789915966388</v>
      </c>
      <c r="J145" s="29">
        <v>13.894957983193278</v>
      </c>
      <c r="K145" s="54">
        <v>110.02521008403362</v>
      </c>
      <c r="M145" s="30">
        <v>11.689075630252102</v>
      </c>
      <c r="N145" s="31">
        <v>98.32352941176471</v>
      </c>
      <c r="O145" s="55">
        <v>0.10623997555945926</v>
      </c>
      <c r="P145" s="55">
        <v>0.89364545940578932</v>
      </c>
      <c r="Q145" s="2" t="s">
        <v>18</v>
      </c>
    </row>
    <row r="146" spans="1:17" ht="13.5" thickBot="1" x14ac:dyDescent="0.25">
      <c r="A146" s="266"/>
      <c r="B146" s="266"/>
      <c r="C146" s="2" t="s">
        <v>19</v>
      </c>
      <c r="D146" s="29">
        <v>12.852941176470589</v>
      </c>
      <c r="E146" s="52">
        <v>6.0042016806722689</v>
      </c>
      <c r="F146" s="29">
        <v>62.344537815126053</v>
      </c>
      <c r="G146" s="29">
        <v>1.4159663865546217</v>
      </c>
      <c r="H146" s="52">
        <v>2.4075630252100844</v>
      </c>
      <c r="I146" s="52">
        <v>4.2857142857142856</v>
      </c>
      <c r="J146" s="29">
        <v>12.495798319327731</v>
      </c>
      <c r="K146" s="54">
        <v>101.80672268907564</v>
      </c>
      <c r="M146" s="30">
        <v>12.69747899159664</v>
      </c>
      <c r="N146" s="31">
        <v>89.109243697478988</v>
      </c>
      <c r="O146" s="55">
        <v>0.1247214197276104</v>
      </c>
      <c r="P146" s="55">
        <v>0.87527858027238947</v>
      </c>
      <c r="Q146" s="2" t="s">
        <v>19</v>
      </c>
    </row>
    <row r="147" spans="1:17" ht="13.5" thickBot="1" x14ac:dyDescent="0.25">
      <c r="A147" s="266"/>
      <c r="B147" s="266"/>
      <c r="C147" s="2" t="s">
        <v>20</v>
      </c>
      <c r="D147" s="29">
        <v>13.978991596638654</v>
      </c>
      <c r="E147" s="52">
        <v>6.4033613445378155</v>
      </c>
      <c r="F147" s="29">
        <v>57.52521008403361</v>
      </c>
      <c r="G147" s="29">
        <v>1.7647058823529416</v>
      </c>
      <c r="H147" s="52">
        <v>2.9789915966386551</v>
      </c>
      <c r="I147" s="52">
        <v>4.9789915966386555</v>
      </c>
      <c r="J147" s="29">
        <v>12.861344537815127</v>
      </c>
      <c r="K147" s="54">
        <v>100.49159663865547</v>
      </c>
      <c r="M147" s="30">
        <v>14.361344537815127</v>
      </c>
      <c r="N147" s="31">
        <v>86.130252100840337</v>
      </c>
      <c r="O147" s="55">
        <v>0.14291090019651295</v>
      </c>
      <c r="P147" s="55">
        <v>0.85708909980348702</v>
      </c>
      <c r="Q147" s="2" t="s">
        <v>20</v>
      </c>
    </row>
    <row r="148" spans="1:17" ht="13.5" thickBot="1" x14ac:dyDescent="0.25">
      <c r="A148" s="266"/>
      <c r="B148" s="266"/>
      <c r="C148" s="2" t="s">
        <v>21</v>
      </c>
      <c r="D148" s="29">
        <v>16.941176470588239</v>
      </c>
      <c r="E148" s="52">
        <v>8.1092436974789912</v>
      </c>
      <c r="F148" s="29">
        <v>53.2016806722689</v>
      </c>
      <c r="G148" s="29">
        <v>2.1050420168067228</v>
      </c>
      <c r="H148" s="52">
        <v>4.5924369747899165</v>
      </c>
      <c r="I148" s="52">
        <v>5.9327731092436968</v>
      </c>
      <c r="J148" s="29">
        <v>14.831932773109246</v>
      </c>
      <c r="K148" s="54">
        <v>105.71428571428569</v>
      </c>
      <c r="M148" s="30">
        <v>18.634453781512605</v>
      </c>
      <c r="N148" s="31">
        <v>87.079831932773104</v>
      </c>
      <c r="O148" s="55">
        <v>0.17627186009538953</v>
      </c>
      <c r="P148" s="55">
        <v>0.82372813990461058</v>
      </c>
      <c r="Q148" s="2" t="s">
        <v>21</v>
      </c>
    </row>
    <row r="149" spans="1:17" ht="13.5" thickBot="1" x14ac:dyDescent="0.25">
      <c r="A149" s="266"/>
      <c r="B149" s="266"/>
      <c r="C149" s="2" t="s">
        <v>22</v>
      </c>
      <c r="D149" s="29">
        <v>26.281512605042014</v>
      </c>
      <c r="E149" s="52">
        <v>12.966386554621849</v>
      </c>
      <c r="F149" s="29">
        <v>62.113445378151262</v>
      </c>
      <c r="G149" s="29">
        <v>1.4159663865546217</v>
      </c>
      <c r="H149" s="52">
        <v>7.4537815126050413</v>
      </c>
      <c r="I149" s="52">
        <v>9.0504201680672267</v>
      </c>
      <c r="J149" s="29">
        <v>19.239495798319329</v>
      </c>
      <c r="K149" s="54">
        <v>138.52100840336135</v>
      </c>
      <c r="M149" s="30">
        <v>29.470588235294116</v>
      </c>
      <c r="N149" s="31">
        <v>109.05042016806722</v>
      </c>
      <c r="O149" s="55">
        <v>0.21275175928172771</v>
      </c>
      <c r="P149" s="55">
        <v>0.78724824071827215</v>
      </c>
      <c r="Q149" s="2" t="s">
        <v>22</v>
      </c>
    </row>
    <row r="150" spans="1:17" ht="13.5" thickBot="1" x14ac:dyDescent="0.25">
      <c r="A150" s="266"/>
      <c r="B150" s="266"/>
      <c r="C150" s="2" t="s">
        <v>23</v>
      </c>
      <c r="D150" s="29">
        <v>35.962184873949575</v>
      </c>
      <c r="E150" s="52">
        <v>22.352941176470591</v>
      </c>
      <c r="F150" s="29">
        <v>65.075630252100837</v>
      </c>
      <c r="G150" s="29">
        <v>1.088235294117647</v>
      </c>
      <c r="H150" s="52">
        <v>12.243697478991596</v>
      </c>
      <c r="I150" s="52">
        <v>13.873949579831933</v>
      </c>
      <c r="J150" s="29">
        <v>22.735294117647062</v>
      </c>
      <c r="K150" s="54">
        <v>173.34033613445379</v>
      </c>
      <c r="M150" s="30">
        <v>48.470588235294116</v>
      </c>
      <c r="N150" s="31">
        <v>124.86134453781513</v>
      </c>
      <c r="O150" s="55">
        <v>0.27962671191370742</v>
      </c>
      <c r="P150" s="55">
        <v>0.72032480911404673</v>
      </c>
      <c r="Q150" s="2" t="s">
        <v>23</v>
      </c>
    </row>
    <row r="151" spans="1:17" ht="13.5" thickBot="1" x14ac:dyDescent="0.25">
      <c r="A151" s="266"/>
      <c r="B151" s="266"/>
      <c r="C151" s="2" t="s">
        <v>24</v>
      </c>
      <c r="D151" s="29">
        <v>40.042016806722685</v>
      </c>
      <c r="E151" s="52">
        <v>30.159663865546218</v>
      </c>
      <c r="F151" s="29">
        <v>56.69747899159664</v>
      </c>
      <c r="G151" s="29">
        <v>0.86974789915966377</v>
      </c>
      <c r="H151" s="52">
        <v>16.647058823529413</v>
      </c>
      <c r="I151" s="52">
        <v>17.281512605042014</v>
      </c>
      <c r="J151" s="29">
        <v>21.936974789915968</v>
      </c>
      <c r="K151" s="54">
        <v>183.63445378151258</v>
      </c>
      <c r="M151" s="30">
        <v>64.088235294117638</v>
      </c>
      <c r="N151" s="31">
        <v>119.54621848739495</v>
      </c>
      <c r="O151" s="55">
        <v>0.34899897036952293</v>
      </c>
      <c r="P151" s="55">
        <v>0.65100102963047712</v>
      </c>
      <c r="Q151" s="2" t="s">
        <v>24</v>
      </c>
    </row>
    <row r="152" spans="1:17" ht="13.5" thickBot="1" x14ac:dyDescent="0.25">
      <c r="A152" s="266"/>
      <c r="B152" s="266"/>
      <c r="C152" s="2" t="s">
        <v>25</v>
      </c>
      <c r="D152" s="29">
        <v>38.626050420168063</v>
      </c>
      <c r="E152" s="52">
        <v>31.088235294117649</v>
      </c>
      <c r="F152" s="29">
        <v>53.768907563025209</v>
      </c>
      <c r="G152" s="29">
        <v>0.99579831932773111</v>
      </c>
      <c r="H152" s="52">
        <v>14.714285714285714</v>
      </c>
      <c r="I152" s="52">
        <v>18.07563025210084</v>
      </c>
      <c r="J152" s="29">
        <v>20.214285714285712</v>
      </c>
      <c r="K152" s="54">
        <v>177.48739495798321</v>
      </c>
      <c r="M152" s="30">
        <v>63.878151260504197</v>
      </c>
      <c r="N152" s="31">
        <v>113.60504201680672</v>
      </c>
      <c r="O152" s="55">
        <v>0.35990246673926418</v>
      </c>
      <c r="P152" s="55">
        <v>0.64007386013919787</v>
      </c>
      <c r="Q152" s="2" t="s">
        <v>25</v>
      </c>
    </row>
    <row r="153" spans="1:17" ht="13.5" thickBot="1" x14ac:dyDescent="0.25">
      <c r="A153" s="266"/>
      <c r="B153" s="266"/>
      <c r="C153" s="2" t="s">
        <v>26</v>
      </c>
      <c r="D153" s="29">
        <v>29.983193277310928</v>
      </c>
      <c r="E153" s="52">
        <v>22.613445378151258</v>
      </c>
      <c r="F153" s="29">
        <v>46.957983193277315</v>
      </c>
      <c r="G153" s="29">
        <v>1.2310924369747898</v>
      </c>
      <c r="H153" s="52">
        <v>8.6848739495798331</v>
      </c>
      <c r="I153" s="52">
        <v>14.6890756302521</v>
      </c>
      <c r="J153" s="29">
        <v>16.184873949579831</v>
      </c>
      <c r="K153" s="54">
        <v>140.34453781512607</v>
      </c>
      <c r="M153" s="30">
        <v>45.987394957983192</v>
      </c>
      <c r="N153" s="31">
        <v>94.357142857142861</v>
      </c>
      <c r="O153" s="55">
        <v>0.32767498952158547</v>
      </c>
      <c r="P153" s="55">
        <v>0.67232501047841442</v>
      </c>
      <c r="Q153" s="2" t="s">
        <v>26</v>
      </c>
    </row>
    <row r="154" spans="1:17" ht="13.5" thickBot="1" x14ac:dyDescent="0.25">
      <c r="A154" s="266"/>
      <c r="B154" s="266"/>
      <c r="C154" s="2" t="s">
        <v>27</v>
      </c>
      <c r="D154" s="29">
        <v>14.995798319327731</v>
      </c>
      <c r="E154" s="52">
        <v>10.861344537815127</v>
      </c>
      <c r="F154" s="29">
        <v>30.57563025210084</v>
      </c>
      <c r="G154" s="29">
        <v>0.94957983193277307</v>
      </c>
      <c r="H154" s="52">
        <v>2.9537815126050417</v>
      </c>
      <c r="I154" s="52">
        <v>9.0084033613445378</v>
      </c>
      <c r="J154" s="29">
        <v>9.5462184873949578</v>
      </c>
      <c r="K154" s="54">
        <v>78.894957983193279</v>
      </c>
      <c r="M154" s="30">
        <v>22.823529411764707</v>
      </c>
      <c r="N154" s="31">
        <v>56.067226890756302</v>
      </c>
      <c r="O154" s="55">
        <v>0.28929008893859509</v>
      </c>
      <c r="P154" s="55">
        <v>0.71065665441763859</v>
      </c>
      <c r="Q154" s="2" t="s">
        <v>27</v>
      </c>
    </row>
    <row r="155" spans="1:17" ht="13.5" thickBot="1" x14ac:dyDescent="0.25">
      <c r="A155" s="266"/>
      <c r="B155" s="266"/>
      <c r="C155" s="2" t="s">
        <v>28</v>
      </c>
      <c r="D155" s="29">
        <v>8.8529411764705888</v>
      </c>
      <c r="E155" s="52">
        <v>5.7142857142857144</v>
      </c>
      <c r="F155" s="29">
        <v>14.836134453781511</v>
      </c>
      <c r="G155" s="29">
        <v>0.12605042016806725</v>
      </c>
      <c r="H155" s="52">
        <v>1.3781512605042017</v>
      </c>
      <c r="I155" s="52">
        <v>5.3529411764705879</v>
      </c>
      <c r="J155" s="29">
        <v>5.0924369747899165</v>
      </c>
      <c r="K155" s="54">
        <v>41.352941176470587</v>
      </c>
      <c r="M155" s="30">
        <v>12.445378151260503</v>
      </c>
      <c r="N155" s="31">
        <v>28.907563025210081</v>
      </c>
      <c r="O155" s="55">
        <v>0.30095509042877461</v>
      </c>
      <c r="P155" s="55">
        <v>0.69904490957122534</v>
      </c>
      <c r="Q155" s="2" t="s">
        <v>28</v>
      </c>
    </row>
    <row r="156" spans="1:17" ht="13.5" thickBot="1" x14ac:dyDescent="0.25">
      <c r="A156" s="266"/>
      <c r="B156" s="266"/>
      <c r="C156" s="2" t="s">
        <v>29</v>
      </c>
      <c r="D156" s="29">
        <v>2.1302521008403361</v>
      </c>
      <c r="E156" s="52">
        <v>4.2016806722689074E-3</v>
      </c>
      <c r="F156" s="29">
        <v>3.1176470588235294</v>
      </c>
      <c r="G156" s="29">
        <v>1.2605042016806721E-2</v>
      </c>
      <c r="H156" s="52">
        <v>4.2563025210084033</v>
      </c>
      <c r="I156" s="52">
        <v>2.5210084033613446E-2</v>
      </c>
      <c r="J156" s="29">
        <v>1.403361344537815</v>
      </c>
      <c r="K156" s="54">
        <v>10.949579831932775</v>
      </c>
      <c r="M156" s="30">
        <v>4.2857142857142856</v>
      </c>
      <c r="N156" s="31">
        <v>6.6638655462184868</v>
      </c>
      <c r="O156" s="55">
        <v>0.39140445126630846</v>
      </c>
      <c r="P156" s="55">
        <v>0.60859554873369137</v>
      </c>
      <c r="Q156" s="2" t="s">
        <v>29</v>
      </c>
    </row>
    <row r="157" spans="1:17" ht="13.5" thickBot="1" x14ac:dyDescent="0.25">
      <c r="A157" s="267"/>
      <c r="B157" s="267"/>
      <c r="C157" s="66" t="s">
        <v>10</v>
      </c>
      <c r="D157" s="51">
        <v>282.71008403361344</v>
      </c>
      <c r="E157" s="51">
        <v>173.71008403361347</v>
      </c>
      <c r="F157" s="51">
        <v>765.41596638655471</v>
      </c>
      <c r="G157" s="51">
        <v>15.542016806722689</v>
      </c>
      <c r="H157" s="51">
        <v>85.542016806722685</v>
      </c>
      <c r="I157" s="51">
        <v>112.53361344537814</v>
      </c>
      <c r="J157" s="51">
        <v>201.13025210084032</v>
      </c>
      <c r="K157" s="51">
        <v>1636.7647058823527</v>
      </c>
      <c r="L157" s="67"/>
      <c r="M157" s="68">
        <v>371.39075630252097</v>
      </c>
      <c r="N157" s="68">
        <v>1264.7983193277312</v>
      </c>
      <c r="O157" s="69">
        <v>0.22690540367090234</v>
      </c>
      <c r="P157" s="69">
        <v>0.77274290848414851</v>
      </c>
      <c r="Q157" s="66" t="s">
        <v>10</v>
      </c>
    </row>
    <row r="158" spans="1:17" ht="13.5" thickBot="1" x14ac:dyDescent="0.25">
      <c r="A158" s="265" t="s">
        <v>78</v>
      </c>
      <c r="B158" s="265" t="s">
        <v>45</v>
      </c>
      <c r="C158" s="2" t="s">
        <v>14</v>
      </c>
      <c r="D158" s="29">
        <v>0</v>
      </c>
      <c r="E158" s="52">
        <v>0</v>
      </c>
      <c r="F158" s="29">
        <v>4.2016806722689074E-3</v>
      </c>
      <c r="G158" s="29">
        <v>0</v>
      </c>
      <c r="H158" s="52">
        <v>0</v>
      </c>
      <c r="I158" s="52">
        <v>0</v>
      </c>
      <c r="J158" s="29">
        <v>0</v>
      </c>
      <c r="K158" s="54">
        <v>4.2016806722689074E-3</v>
      </c>
      <c r="M158" s="30">
        <v>0</v>
      </c>
      <c r="N158" s="31">
        <v>4.2016806722689074E-3</v>
      </c>
      <c r="O158" s="55">
        <v>0</v>
      </c>
      <c r="P158" s="55">
        <v>1</v>
      </c>
      <c r="Q158" s="2" t="s">
        <v>14</v>
      </c>
    </row>
    <row r="159" spans="1:17" ht="13.5" thickBot="1" x14ac:dyDescent="0.25">
      <c r="A159" s="266"/>
      <c r="B159" s="266"/>
      <c r="C159" s="2" t="s">
        <v>15</v>
      </c>
      <c r="D159" s="29">
        <v>4.9303721488595427</v>
      </c>
      <c r="E159" s="52">
        <v>0.97094837935174083</v>
      </c>
      <c r="F159" s="29">
        <v>33.993757503001198</v>
      </c>
      <c r="G159" s="29">
        <v>0.29315726290516203</v>
      </c>
      <c r="H159" s="52">
        <v>0.47118847539015596</v>
      </c>
      <c r="I159" s="52">
        <v>0.57623049219687872</v>
      </c>
      <c r="J159" s="29">
        <v>6.1512605042016801</v>
      </c>
      <c r="K159" s="54">
        <v>47.386914765906354</v>
      </c>
      <c r="M159" s="30">
        <v>2.0183673469387755</v>
      </c>
      <c r="N159" s="31">
        <v>45.36854741896758</v>
      </c>
      <c r="O159" s="55">
        <v>4.2593347908586321E-2</v>
      </c>
      <c r="P159" s="55">
        <v>0.95740665209141373</v>
      </c>
      <c r="Q159" s="2" t="s">
        <v>15</v>
      </c>
    </row>
    <row r="160" spans="1:17" ht="13.5" thickBot="1" x14ac:dyDescent="0.25">
      <c r="A160" s="266"/>
      <c r="B160" s="266"/>
      <c r="C160" s="2" t="s">
        <v>16</v>
      </c>
      <c r="D160" s="29">
        <v>9.0959183673469379</v>
      </c>
      <c r="E160" s="52">
        <v>2.0767106842737095</v>
      </c>
      <c r="F160" s="29">
        <v>51.780912364945983</v>
      </c>
      <c r="G160" s="29">
        <v>0.54525810324129653</v>
      </c>
      <c r="H160" s="52">
        <v>1.0046818727490998</v>
      </c>
      <c r="I160" s="52">
        <v>1.4799519807923167</v>
      </c>
      <c r="J160" s="29">
        <v>10.587515006002402</v>
      </c>
      <c r="K160" s="54">
        <v>76.579231692677084</v>
      </c>
      <c r="M160" s="30">
        <v>4.5613445378151258</v>
      </c>
      <c r="N160" s="31">
        <v>72.009603841536617</v>
      </c>
      <c r="O160" s="55">
        <v>5.9563728141337646E-2</v>
      </c>
      <c r="P160" s="55">
        <v>0.9403281052821344</v>
      </c>
      <c r="Q160" s="2" t="s">
        <v>16</v>
      </c>
    </row>
    <row r="161" spans="1:17" ht="13.5" thickBot="1" x14ac:dyDescent="0.25">
      <c r="A161" s="266"/>
      <c r="B161" s="266"/>
      <c r="C161" s="2" t="s">
        <v>17</v>
      </c>
      <c r="D161" s="29">
        <v>11.67827130852341</v>
      </c>
      <c r="E161" s="52">
        <v>2.4967587034813925</v>
      </c>
      <c r="F161" s="29">
        <v>56.020528211284514</v>
      </c>
      <c r="G161" s="29">
        <v>0.60420168067226887</v>
      </c>
      <c r="H161" s="52">
        <v>1.4692677070828333</v>
      </c>
      <c r="I161" s="52">
        <v>2.2957983193277309</v>
      </c>
      <c r="J161" s="29">
        <v>12.560144057623049</v>
      </c>
      <c r="K161" s="54">
        <v>87.137334933973605</v>
      </c>
      <c r="M161" s="30">
        <v>6.2618247298919565</v>
      </c>
      <c r="N161" s="31">
        <v>80.863145258103245</v>
      </c>
      <c r="O161" s="55">
        <v>7.1861558936094569E-2</v>
      </c>
      <c r="P161" s="55">
        <v>0.92799653924893977</v>
      </c>
      <c r="Q161" s="2" t="s">
        <v>17</v>
      </c>
    </row>
    <row r="162" spans="1:17" ht="13.5" thickBot="1" x14ac:dyDescent="0.25">
      <c r="A162" s="266"/>
      <c r="B162" s="266"/>
      <c r="C162" s="2" t="s">
        <v>18</v>
      </c>
      <c r="D162" s="29">
        <v>12.695558223289314</v>
      </c>
      <c r="E162" s="52">
        <v>2.8536614645858345</v>
      </c>
      <c r="F162" s="29">
        <v>53.61608643457383</v>
      </c>
      <c r="G162" s="29">
        <v>0.89075630252100846</v>
      </c>
      <c r="H162" s="52">
        <v>1.8656662665066026</v>
      </c>
      <c r="I162" s="52">
        <v>2.7884753901560622</v>
      </c>
      <c r="J162" s="29">
        <v>12.742737094837935</v>
      </c>
      <c r="K162" s="54">
        <v>87.469747899159671</v>
      </c>
      <c r="M162" s="30">
        <v>7.5078031212484992</v>
      </c>
      <c r="N162" s="31">
        <v>79.945138055222088</v>
      </c>
      <c r="O162" s="55">
        <v>8.5833140046361417E-2</v>
      </c>
      <c r="P162" s="55">
        <v>0.91397471669162234</v>
      </c>
      <c r="Q162" s="2" t="s">
        <v>18</v>
      </c>
    </row>
    <row r="163" spans="1:17" ht="13.5" thickBot="1" x14ac:dyDescent="0.25">
      <c r="A163" s="266"/>
      <c r="B163" s="266"/>
      <c r="C163" s="2" t="s">
        <v>19</v>
      </c>
      <c r="D163" s="29">
        <v>10.918247298919567</v>
      </c>
      <c r="E163" s="52">
        <v>2.9842737094837939</v>
      </c>
      <c r="F163" s="29">
        <v>48.701080432172873</v>
      </c>
      <c r="G163" s="29">
        <v>0.78127250900360135</v>
      </c>
      <c r="H163" s="52">
        <v>1.8450180072028812</v>
      </c>
      <c r="I163" s="52">
        <v>2.5018007202881156</v>
      </c>
      <c r="J163" s="29">
        <v>11.990756302521008</v>
      </c>
      <c r="K163" s="54">
        <v>79.722448979591832</v>
      </c>
      <c r="M163" s="30">
        <v>7.3310924369747905</v>
      </c>
      <c r="N163" s="31">
        <v>72.391356542617046</v>
      </c>
      <c r="O163" s="55">
        <v>9.1957692354025386E-2</v>
      </c>
      <c r="P163" s="55">
        <v>0.90804230764597471</v>
      </c>
      <c r="Q163" s="2" t="s">
        <v>19</v>
      </c>
    </row>
    <row r="164" spans="1:17" ht="13.5" thickBot="1" x14ac:dyDescent="0.25">
      <c r="A164" s="266"/>
      <c r="B164" s="266"/>
      <c r="C164" s="2" t="s">
        <v>20</v>
      </c>
      <c r="D164" s="29">
        <v>11.779591836734694</v>
      </c>
      <c r="E164" s="52">
        <v>3.3256902761104441</v>
      </c>
      <c r="F164" s="29">
        <v>45.772629051620648</v>
      </c>
      <c r="G164" s="29">
        <v>0.86458583433373337</v>
      </c>
      <c r="H164" s="52">
        <v>2.1424969987995199</v>
      </c>
      <c r="I164" s="52">
        <v>2.8013205282112845</v>
      </c>
      <c r="J164" s="29">
        <v>11.285954381752701</v>
      </c>
      <c r="K164" s="54">
        <v>77.972268907563034</v>
      </c>
      <c r="M164" s="30">
        <v>8.2695078031212486</v>
      </c>
      <c r="N164" s="31">
        <v>69.702761104441777</v>
      </c>
      <c r="O164" s="55">
        <v>0.106057036930974</v>
      </c>
      <c r="P164" s="55">
        <v>0.89394296306902588</v>
      </c>
      <c r="Q164" s="2" t="s">
        <v>20</v>
      </c>
    </row>
    <row r="165" spans="1:17" ht="13.5" thickBot="1" x14ac:dyDescent="0.25">
      <c r="A165" s="266"/>
      <c r="B165" s="266"/>
      <c r="C165" s="2" t="s">
        <v>21</v>
      </c>
      <c r="D165" s="29">
        <v>15.164345738295319</v>
      </c>
      <c r="E165" s="52">
        <v>4.3977190876350543</v>
      </c>
      <c r="F165" s="29">
        <v>51.32677070828332</v>
      </c>
      <c r="G165" s="29">
        <v>0.88067226890756312</v>
      </c>
      <c r="H165" s="52">
        <v>3.3929171668667473</v>
      </c>
      <c r="I165" s="52">
        <v>4.1342136854741893</v>
      </c>
      <c r="J165" s="29">
        <v>13.461224489795921</v>
      </c>
      <c r="K165" s="54">
        <v>92.757863145258099</v>
      </c>
      <c r="M165" s="30">
        <v>11.924849939975992</v>
      </c>
      <c r="N165" s="31">
        <v>80.833013205282128</v>
      </c>
      <c r="O165" s="55">
        <v>0.12855891172591771</v>
      </c>
      <c r="P165" s="55">
        <v>0.87144108827408251</v>
      </c>
      <c r="Q165" s="2" t="s">
        <v>21</v>
      </c>
    </row>
    <row r="166" spans="1:17" ht="13.5" thickBot="1" x14ac:dyDescent="0.25">
      <c r="A166" s="266"/>
      <c r="B166" s="266"/>
      <c r="C166" s="2" t="s">
        <v>22</v>
      </c>
      <c r="D166" s="29">
        <v>26.915006002400958</v>
      </c>
      <c r="E166" s="52">
        <v>7.3442977190876357</v>
      </c>
      <c r="F166" s="29">
        <v>78.870828331332532</v>
      </c>
      <c r="G166" s="29">
        <v>0.9153661464585835</v>
      </c>
      <c r="H166" s="52">
        <v>5.3373349339735885</v>
      </c>
      <c r="I166" s="52">
        <v>6.9500600240096047</v>
      </c>
      <c r="J166" s="29">
        <v>21.950180072028811</v>
      </c>
      <c r="K166" s="54">
        <v>148.2871548619448</v>
      </c>
      <c r="M166" s="30">
        <v>19.631692677070831</v>
      </c>
      <c r="N166" s="31">
        <v>128.65138055222087</v>
      </c>
      <c r="O166" s="55">
        <v>0.13238970492992408</v>
      </c>
      <c r="P166" s="55">
        <v>0.8675827698764278</v>
      </c>
      <c r="Q166" s="2" t="s">
        <v>22</v>
      </c>
    </row>
    <row r="167" spans="1:17" ht="13.5" thickBot="1" x14ac:dyDescent="0.25">
      <c r="A167" s="266"/>
      <c r="B167" s="266"/>
      <c r="C167" s="2" t="s">
        <v>23</v>
      </c>
      <c r="D167" s="29">
        <v>40.419327731092437</v>
      </c>
      <c r="E167" s="52">
        <v>12.908883553421367</v>
      </c>
      <c r="F167" s="29">
        <v>81.077911164465789</v>
      </c>
      <c r="G167" s="29">
        <v>0.94897959183673464</v>
      </c>
      <c r="H167" s="52">
        <v>8.4948379351740702</v>
      </c>
      <c r="I167" s="52">
        <v>12.098319327731092</v>
      </c>
      <c r="J167" s="29">
        <v>26.469387755102044</v>
      </c>
      <c r="K167" s="54">
        <v>182.42172869147657</v>
      </c>
      <c r="M167" s="30">
        <v>33.502040816326527</v>
      </c>
      <c r="N167" s="31">
        <v>148.91560624249701</v>
      </c>
      <c r="O167" s="55">
        <v>0.18365159159842928</v>
      </c>
      <c r="P167" s="55">
        <v>0.81632603369499201</v>
      </c>
      <c r="Q167" s="2" t="s">
        <v>23</v>
      </c>
    </row>
    <row r="168" spans="1:17" ht="13.5" thickBot="1" x14ac:dyDescent="0.25">
      <c r="A168" s="266"/>
      <c r="B168" s="266"/>
      <c r="C168" s="2" t="s">
        <v>24</v>
      </c>
      <c r="D168" s="29">
        <v>42.921008403361341</v>
      </c>
      <c r="E168" s="52">
        <v>16.150060024009605</v>
      </c>
      <c r="F168" s="29">
        <v>68.306602641056415</v>
      </c>
      <c r="G168" s="29">
        <v>0.8792316926770708</v>
      </c>
      <c r="H168" s="52">
        <v>10.744657863145259</v>
      </c>
      <c r="I168" s="52">
        <v>15.06830732292917</v>
      </c>
      <c r="J168" s="29">
        <v>24.236014405762308</v>
      </c>
      <c r="K168" s="54">
        <v>178.30588235294115</v>
      </c>
      <c r="M168" s="30">
        <v>41.963025210084034</v>
      </c>
      <c r="N168" s="31">
        <v>136.34285714285713</v>
      </c>
      <c r="O168" s="55">
        <v>0.235342909927233</v>
      </c>
      <c r="P168" s="55">
        <v>0.76465709007276705</v>
      </c>
      <c r="Q168" s="2" t="s">
        <v>24</v>
      </c>
    </row>
    <row r="169" spans="1:17" ht="13.5" thickBot="1" x14ac:dyDescent="0.25">
      <c r="A169" s="266"/>
      <c r="B169" s="266"/>
      <c r="C169" s="2" t="s">
        <v>25</v>
      </c>
      <c r="D169" s="29">
        <v>37.575510204081631</v>
      </c>
      <c r="E169" s="52">
        <v>14.768787515006002</v>
      </c>
      <c r="F169" s="29">
        <v>63.957743097238897</v>
      </c>
      <c r="G169" s="29">
        <v>0.94093637454981971</v>
      </c>
      <c r="H169" s="52">
        <v>8.670588235294117</v>
      </c>
      <c r="I169" s="52">
        <v>13.803481392557023</v>
      </c>
      <c r="J169" s="29">
        <v>20.728811524609846</v>
      </c>
      <c r="K169" s="54">
        <v>160.45822328931573</v>
      </c>
      <c r="M169" s="30">
        <v>37.24285714285714</v>
      </c>
      <c r="N169" s="31">
        <v>123.2030012004802</v>
      </c>
      <c r="O169" s="55">
        <v>0.23210313799689813</v>
      </c>
      <c r="P169" s="55">
        <v>0.76781980178315856</v>
      </c>
      <c r="Q169" s="2" t="s">
        <v>25</v>
      </c>
    </row>
    <row r="170" spans="1:17" ht="13.5" thickBot="1" x14ac:dyDescent="0.25">
      <c r="A170" s="266"/>
      <c r="B170" s="266"/>
      <c r="C170" s="2" t="s">
        <v>26</v>
      </c>
      <c r="D170" s="29">
        <v>28.577791116446576</v>
      </c>
      <c r="E170" s="52">
        <v>9.8774309723889555</v>
      </c>
      <c r="F170" s="29">
        <v>55.419087635054026</v>
      </c>
      <c r="G170" s="29">
        <v>0.75102040816326532</v>
      </c>
      <c r="H170" s="52">
        <v>4.84765906362545</v>
      </c>
      <c r="I170" s="52">
        <v>11.031692677070827</v>
      </c>
      <c r="J170" s="29">
        <v>16.981992797118849</v>
      </c>
      <c r="K170" s="54">
        <v>127.49483793517409</v>
      </c>
      <c r="M170" s="30">
        <v>25.756782713085233</v>
      </c>
      <c r="N170" s="31">
        <v>101.72989195678272</v>
      </c>
      <c r="O170" s="55">
        <v>0.20202216129080852</v>
      </c>
      <c r="P170" s="55">
        <v>0.79791381050665133</v>
      </c>
      <c r="Q170" s="2" t="s">
        <v>26</v>
      </c>
    </row>
    <row r="171" spans="1:17" ht="13.5" thickBot="1" x14ac:dyDescent="0.25">
      <c r="A171" s="266"/>
      <c r="B171" s="266"/>
      <c r="C171" s="2" t="s">
        <v>27</v>
      </c>
      <c r="D171" s="29">
        <v>15.63937575030012</v>
      </c>
      <c r="E171" s="52">
        <v>5.7540216086434572</v>
      </c>
      <c r="F171" s="29">
        <v>33.882472989195676</v>
      </c>
      <c r="G171" s="29">
        <v>0.27851140456182472</v>
      </c>
      <c r="H171" s="52">
        <v>2.4490996398559419</v>
      </c>
      <c r="I171" s="52">
        <v>6.3827130852340943</v>
      </c>
      <c r="J171" s="29">
        <v>10.230612244897957</v>
      </c>
      <c r="K171" s="54">
        <v>74.616806722689077</v>
      </c>
      <c r="M171" s="30">
        <v>14.585834333733494</v>
      </c>
      <c r="N171" s="31">
        <v>60.030972388955576</v>
      </c>
      <c r="O171" s="55">
        <v>0.19547652833685675</v>
      </c>
      <c r="P171" s="55">
        <v>0.8045234716631432</v>
      </c>
      <c r="Q171" s="2" t="s">
        <v>27</v>
      </c>
    </row>
    <row r="172" spans="1:17" ht="13.5" thickBot="1" x14ac:dyDescent="0.25">
      <c r="A172" s="266"/>
      <c r="B172" s="266"/>
      <c r="C172" s="2" t="s">
        <v>28</v>
      </c>
      <c r="D172" s="29">
        <v>7.2384153661464596</v>
      </c>
      <c r="E172" s="52">
        <v>2.5399759903961585</v>
      </c>
      <c r="F172" s="29">
        <v>11.940576230492196</v>
      </c>
      <c r="G172" s="29">
        <v>4.5138055222088837E-2</v>
      </c>
      <c r="H172" s="52">
        <v>1.1378151260504201</v>
      </c>
      <c r="I172" s="52">
        <v>3.1336134453781512</v>
      </c>
      <c r="J172" s="29">
        <v>4.1326530612244898</v>
      </c>
      <c r="K172" s="54">
        <v>30.168187274909961</v>
      </c>
      <c r="M172" s="30">
        <v>6.8114045618247303</v>
      </c>
      <c r="N172" s="31">
        <v>23.356782713085238</v>
      </c>
      <c r="O172" s="55">
        <v>0.22578103549130329</v>
      </c>
      <c r="P172" s="55">
        <v>0.77421896450869698</v>
      </c>
      <c r="Q172" s="2" t="s">
        <v>28</v>
      </c>
    </row>
    <row r="173" spans="1:17" ht="13.5" thickBot="1" x14ac:dyDescent="0.25">
      <c r="A173" s="266"/>
      <c r="B173" s="266"/>
      <c r="C173" s="2" t="s">
        <v>29</v>
      </c>
      <c r="D173" s="29">
        <v>1.8176470588235294</v>
      </c>
      <c r="E173" s="52">
        <v>1.2244897959183673E-2</v>
      </c>
      <c r="F173" s="29">
        <v>2.1657863145258101</v>
      </c>
      <c r="G173" s="29">
        <v>0</v>
      </c>
      <c r="H173" s="52">
        <v>1.8542617046818728</v>
      </c>
      <c r="I173" s="52">
        <v>8.163265306122448E-3</v>
      </c>
      <c r="J173" s="29">
        <v>0.9704681872749098</v>
      </c>
      <c r="K173" s="54">
        <v>6.8285714285714292</v>
      </c>
      <c r="M173" s="30">
        <v>1.8746698679471789</v>
      </c>
      <c r="N173" s="31">
        <v>4.9539015606242494</v>
      </c>
      <c r="O173" s="55">
        <v>0.2745332442600471</v>
      </c>
      <c r="P173" s="55">
        <v>0.72546675573995278</v>
      </c>
      <c r="Q173" s="2" t="s">
        <v>29</v>
      </c>
    </row>
    <row r="174" spans="1:17" ht="13.5" thickBot="1" x14ac:dyDescent="0.25">
      <c r="A174" s="267"/>
      <c r="B174" s="267"/>
      <c r="C174" s="66" t="s">
        <v>10</v>
      </c>
      <c r="D174" s="51">
        <v>277.38679471788714</v>
      </c>
      <c r="E174" s="51">
        <v>88.461464585834349</v>
      </c>
      <c r="F174" s="51">
        <v>736.87803121248487</v>
      </c>
      <c r="G174" s="51">
        <v>9.6272509003601439</v>
      </c>
      <c r="H174" s="51">
        <v>55.735654261704674</v>
      </c>
      <c r="I174" s="51">
        <v>85.054141656662665</v>
      </c>
      <c r="J174" s="51">
        <v>204.4797118847539</v>
      </c>
      <c r="K174" s="51">
        <v>1457.6891956782715</v>
      </c>
      <c r="L174" s="67"/>
      <c r="M174" s="68">
        <v>229.24309723889556</v>
      </c>
      <c r="N174" s="68">
        <v>1228.3717887154862</v>
      </c>
      <c r="O174" s="69">
        <v>0.15726472962724222</v>
      </c>
      <c r="P174" s="69">
        <v>0.84268429261693023</v>
      </c>
      <c r="Q174" s="66" t="s">
        <v>10</v>
      </c>
    </row>
    <row r="175" spans="1:17" ht="13.5" thickBot="1" x14ac:dyDescent="0.25">
      <c r="A175" s="262" t="s">
        <v>82</v>
      </c>
      <c r="B175" s="265" t="s">
        <v>45</v>
      </c>
      <c r="C175" s="2" t="s">
        <v>14</v>
      </c>
      <c r="D175" s="29">
        <v>1.2244897959183673E-2</v>
      </c>
      <c r="E175" s="52">
        <v>0</v>
      </c>
      <c r="F175" s="29">
        <v>8.6434573829531819E-2</v>
      </c>
      <c r="G175" s="29">
        <v>0</v>
      </c>
      <c r="H175" s="52">
        <v>0</v>
      </c>
      <c r="I175" s="52">
        <v>0</v>
      </c>
      <c r="J175" s="29">
        <v>1.248499399759904E-2</v>
      </c>
      <c r="K175" s="54">
        <v>0.11116446578631453</v>
      </c>
      <c r="M175" s="30">
        <v>0</v>
      </c>
      <c r="N175" s="31">
        <v>0.11116446578631453</v>
      </c>
      <c r="O175" s="55">
        <v>0</v>
      </c>
      <c r="P175" s="55">
        <v>1</v>
      </c>
      <c r="Q175" s="2" t="s">
        <v>14</v>
      </c>
    </row>
    <row r="176" spans="1:17" ht="13.5" thickBot="1" x14ac:dyDescent="0.25">
      <c r="A176" s="263"/>
      <c r="B176" s="266"/>
      <c r="C176" s="2" t="s">
        <v>15</v>
      </c>
      <c r="D176" s="29">
        <v>4.3797118847539016</v>
      </c>
      <c r="E176" s="52">
        <v>1.5224489795918366</v>
      </c>
      <c r="F176" s="29">
        <v>39.846218487394957</v>
      </c>
      <c r="G176" s="29">
        <v>6.9867947178871542E-2</v>
      </c>
      <c r="H176" s="52">
        <v>1.4890756302521007</v>
      </c>
      <c r="I176" s="52">
        <v>0.62016806722689066</v>
      </c>
      <c r="J176" s="29">
        <v>5.1399759903961586</v>
      </c>
      <c r="K176" s="54">
        <v>53.067466986794713</v>
      </c>
      <c r="M176" s="30">
        <v>3.631692677070828</v>
      </c>
      <c r="N176" s="31">
        <v>49.43577430972389</v>
      </c>
      <c r="O176" s="55">
        <v>6.8435387691945737E-2</v>
      </c>
      <c r="P176" s="55">
        <v>0.93156461230805432</v>
      </c>
      <c r="Q176" s="2" t="s">
        <v>15</v>
      </c>
    </row>
    <row r="177" spans="1:17" ht="13.5" thickBot="1" x14ac:dyDescent="0.25">
      <c r="A177" s="263"/>
      <c r="B177" s="266"/>
      <c r="C177" s="2" t="s">
        <v>16</v>
      </c>
      <c r="D177" s="29">
        <v>5.0587034813925573</v>
      </c>
      <c r="E177" s="52">
        <v>1.5074429771908764</v>
      </c>
      <c r="F177" s="29">
        <v>32.737094837935174</v>
      </c>
      <c r="G177" s="29">
        <v>7.3949579831932774E-2</v>
      </c>
      <c r="H177" s="52">
        <v>1.3430972388955582</v>
      </c>
      <c r="I177" s="52">
        <v>0.82509003601440578</v>
      </c>
      <c r="J177" s="29">
        <v>5.5373349339735896</v>
      </c>
      <c r="K177" s="54">
        <v>47.08271308523409</v>
      </c>
      <c r="M177" s="30">
        <v>3.6756302521008406</v>
      </c>
      <c r="N177" s="31">
        <v>43.407082833133252</v>
      </c>
      <c r="O177" s="55">
        <v>7.8067511645873666E-2</v>
      </c>
      <c r="P177" s="55">
        <v>0.92193248835412644</v>
      </c>
      <c r="Q177" s="2" t="s">
        <v>16</v>
      </c>
    </row>
    <row r="178" spans="1:17" ht="13.5" thickBot="1" x14ac:dyDescent="0.25">
      <c r="A178" s="263"/>
      <c r="B178" s="266"/>
      <c r="C178" s="2" t="s">
        <v>17</v>
      </c>
      <c r="D178" s="29">
        <v>6.8426170468187264</v>
      </c>
      <c r="E178" s="52">
        <v>2.1900360144057625</v>
      </c>
      <c r="F178" s="29">
        <v>36.219087635054017</v>
      </c>
      <c r="G178" s="29">
        <v>0.13541416566626649</v>
      </c>
      <c r="H178" s="52">
        <v>2.5510204081632653</v>
      </c>
      <c r="I178" s="52">
        <v>1.356062424969988</v>
      </c>
      <c r="J178" s="29">
        <v>7.6985594237695079</v>
      </c>
      <c r="K178" s="54">
        <v>57.001080432172863</v>
      </c>
      <c r="M178" s="30">
        <v>6.097118847539015</v>
      </c>
      <c r="N178" s="31">
        <v>50.895678271308519</v>
      </c>
      <c r="O178" s="55">
        <v>0.10696496980954848</v>
      </c>
      <c r="P178" s="55">
        <v>0.8928897116585478</v>
      </c>
      <c r="Q178" s="2" t="s">
        <v>17</v>
      </c>
    </row>
    <row r="179" spans="1:17" ht="13.5" thickBot="1" x14ac:dyDescent="0.25">
      <c r="A179" s="263"/>
      <c r="B179" s="266"/>
      <c r="C179" s="2" t="s">
        <v>18</v>
      </c>
      <c r="D179" s="29">
        <v>7.5321728691476588</v>
      </c>
      <c r="E179" s="52">
        <v>2.6513805522208882</v>
      </c>
      <c r="F179" s="29">
        <v>40.852941176470594</v>
      </c>
      <c r="G179" s="29">
        <v>0.11512605042016807</v>
      </c>
      <c r="H179" s="52">
        <v>2.4103241296518609</v>
      </c>
      <c r="I179" s="52">
        <v>1.5795918367346939</v>
      </c>
      <c r="J179" s="29">
        <v>7.937214885954381</v>
      </c>
      <c r="K179" s="54">
        <v>63.078751500600241</v>
      </c>
      <c r="M179" s="30">
        <v>6.6412965186074429</v>
      </c>
      <c r="N179" s="31">
        <v>56.437454981992801</v>
      </c>
      <c r="O179" s="55">
        <v>0.10528579530532158</v>
      </c>
      <c r="P179" s="55">
        <v>0.89471420469467844</v>
      </c>
      <c r="Q179" s="2" t="s">
        <v>18</v>
      </c>
    </row>
    <row r="180" spans="1:17" ht="13.5" thickBot="1" x14ac:dyDescent="0.25">
      <c r="A180" s="263"/>
      <c r="B180" s="266"/>
      <c r="C180" s="2" t="s">
        <v>19</v>
      </c>
      <c r="D180" s="29">
        <v>7.0932773109243703</v>
      </c>
      <c r="E180" s="52">
        <v>2.8294117647058821</v>
      </c>
      <c r="F180" s="29">
        <v>39.328211284513813</v>
      </c>
      <c r="G180" s="29">
        <v>9.0396158463385348E-2</v>
      </c>
      <c r="H180" s="52">
        <v>2.0322929171668669</v>
      </c>
      <c r="I180" s="52">
        <v>1.9225690276110445</v>
      </c>
      <c r="J180" s="29">
        <v>7.3905162064825936</v>
      </c>
      <c r="K180" s="54">
        <v>60.686674669867948</v>
      </c>
      <c r="M180" s="30">
        <v>6.7842737094837933</v>
      </c>
      <c r="N180" s="31">
        <v>53.902400960384163</v>
      </c>
      <c r="O180" s="55">
        <v>0.11179181832568444</v>
      </c>
      <c r="P180" s="55">
        <v>0.8882081816743157</v>
      </c>
      <c r="Q180" s="2" t="s">
        <v>19</v>
      </c>
    </row>
    <row r="181" spans="1:17" ht="13.5" thickBot="1" x14ac:dyDescent="0.25">
      <c r="A181" s="263"/>
      <c r="B181" s="266"/>
      <c r="C181" s="2" t="s">
        <v>20</v>
      </c>
      <c r="D181" s="29">
        <v>7.3841536614645857</v>
      </c>
      <c r="E181" s="52">
        <v>2.6530612244897962</v>
      </c>
      <c r="F181" s="29">
        <v>40.708523409363742</v>
      </c>
      <c r="G181" s="29">
        <v>0.2349339735894358</v>
      </c>
      <c r="H181" s="52">
        <v>2.5913565426170466</v>
      </c>
      <c r="I181" s="52">
        <v>2.2028811524609844</v>
      </c>
      <c r="J181" s="29">
        <v>7.5046818727490985</v>
      </c>
      <c r="K181" s="54">
        <v>63.279591836734696</v>
      </c>
      <c r="M181" s="30">
        <v>7.4472989195678263</v>
      </c>
      <c r="N181" s="31">
        <v>55.83229291716686</v>
      </c>
      <c r="O181" s="55">
        <v>0.11768879512975247</v>
      </c>
      <c r="P181" s="55">
        <v>0.88231120487024739</v>
      </c>
      <c r="Q181" s="2" t="s">
        <v>20</v>
      </c>
    </row>
    <row r="182" spans="1:17" ht="13.5" thickBot="1" x14ac:dyDescent="0.25">
      <c r="A182" s="263"/>
      <c r="B182" s="266"/>
      <c r="C182" s="2" t="s">
        <v>21</v>
      </c>
      <c r="D182" s="29">
        <v>11.393517406962784</v>
      </c>
      <c r="E182" s="52">
        <v>4.60360144057623</v>
      </c>
      <c r="F182" s="29">
        <v>52.695918367346948</v>
      </c>
      <c r="G182" s="29">
        <v>0.22977190876350542</v>
      </c>
      <c r="H182" s="52">
        <v>5.0366146458583438</v>
      </c>
      <c r="I182" s="52">
        <v>3.3560624249699877</v>
      </c>
      <c r="J182" s="29">
        <v>10.583313325330133</v>
      </c>
      <c r="K182" s="54">
        <v>87.898799519807923</v>
      </c>
      <c r="M182" s="30">
        <v>12.996278511404562</v>
      </c>
      <c r="N182" s="31">
        <v>74.902521008403383</v>
      </c>
      <c r="O182" s="55">
        <v>0.14785501716068217</v>
      </c>
      <c r="P182" s="55">
        <v>0.85214498283931805</v>
      </c>
      <c r="Q182" s="2" t="s">
        <v>21</v>
      </c>
    </row>
    <row r="183" spans="1:17" ht="13.5" thickBot="1" x14ac:dyDescent="0.25">
      <c r="A183" s="263"/>
      <c r="B183" s="266"/>
      <c r="C183" s="2" t="s">
        <v>22</v>
      </c>
      <c r="D183" s="29">
        <v>21.161344537815125</v>
      </c>
      <c r="E183" s="52">
        <v>8.4738295318127239</v>
      </c>
      <c r="F183" s="29">
        <v>72.310324129651875</v>
      </c>
      <c r="G183" s="29">
        <v>0.36518607442977197</v>
      </c>
      <c r="H183" s="52">
        <v>10.444657863145258</v>
      </c>
      <c r="I183" s="52">
        <v>5.926650660264106</v>
      </c>
      <c r="J183" s="29">
        <v>16.967947178871551</v>
      </c>
      <c r="K183" s="54">
        <v>135.64993997599041</v>
      </c>
      <c r="M183" s="30">
        <v>24.845138055222087</v>
      </c>
      <c r="N183" s="31">
        <v>110.80480192076833</v>
      </c>
      <c r="O183" s="55">
        <v>0.18315627754512531</v>
      </c>
      <c r="P183" s="55">
        <v>0.8168437224548748</v>
      </c>
      <c r="Q183" s="2" t="s">
        <v>22</v>
      </c>
    </row>
    <row r="184" spans="1:17" ht="13.5" thickBot="1" x14ac:dyDescent="0.25">
      <c r="A184" s="263"/>
      <c r="B184" s="266"/>
      <c r="C184" s="2" t="s">
        <v>23</v>
      </c>
      <c r="D184" s="29">
        <v>29.218007202881154</v>
      </c>
      <c r="E184" s="52">
        <v>12.94765906362545</v>
      </c>
      <c r="F184" s="29">
        <v>72.718127250900366</v>
      </c>
      <c r="G184" s="29">
        <v>0.43181272509003599</v>
      </c>
      <c r="H184" s="52">
        <v>15.173829531812727</v>
      </c>
      <c r="I184" s="52">
        <v>9.4379351740696276</v>
      </c>
      <c r="J184" s="29">
        <v>19.753301320528212</v>
      </c>
      <c r="K184" s="54">
        <v>159.68067226890756</v>
      </c>
      <c r="M184" s="30">
        <v>37.559423769507802</v>
      </c>
      <c r="N184" s="31">
        <v>122.12124849939977</v>
      </c>
      <c r="O184" s="55">
        <v>0.23521584194144979</v>
      </c>
      <c r="P184" s="55">
        <v>0.76478415805855027</v>
      </c>
      <c r="Q184" s="2" t="s">
        <v>23</v>
      </c>
    </row>
    <row r="185" spans="1:17" ht="13.5" thickBot="1" x14ac:dyDescent="0.25">
      <c r="A185" s="263"/>
      <c r="B185" s="266"/>
      <c r="C185" s="2" t="s">
        <v>24</v>
      </c>
      <c r="D185" s="29">
        <v>29.391116446578632</v>
      </c>
      <c r="E185" s="52">
        <v>16.115726290516204</v>
      </c>
      <c r="F185" s="29">
        <v>57.482713085234096</v>
      </c>
      <c r="G185" s="29">
        <v>0.38355342136854748</v>
      </c>
      <c r="H185" s="52">
        <v>17.531452581032415</v>
      </c>
      <c r="I185" s="52">
        <v>10.766746698679471</v>
      </c>
      <c r="J185" s="29">
        <v>17.553421368547419</v>
      </c>
      <c r="K185" s="54">
        <v>149.22472989195677</v>
      </c>
      <c r="M185" s="30">
        <v>44.413925570228088</v>
      </c>
      <c r="N185" s="31">
        <v>104.8108043217287</v>
      </c>
      <c r="O185" s="55">
        <v>0.29763113394398583</v>
      </c>
      <c r="P185" s="55">
        <v>0.70236886605601434</v>
      </c>
      <c r="Q185" s="2" t="s">
        <v>24</v>
      </c>
    </row>
    <row r="186" spans="1:17" ht="13.5" thickBot="1" x14ac:dyDescent="0.25">
      <c r="A186" s="263"/>
      <c r="B186" s="266"/>
      <c r="C186" s="2" t="s">
        <v>25</v>
      </c>
      <c r="D186" s="29">
        <v>25.340936374549816</v>
      </c>
      <c r="E186" s="52">
        <v>14.703601440576232</v>
      </c>
      <c r="F186" s="29">
        <v>47.679111644657858</v>
      </c>
      <c r="G186" s="29">
        <v>0.18835534213685473</v>
      </c>
      <c r="H186" s="52">
        <v>13.181992797118848</v>
      </c>
      <c r="I186" s="52">
        <v>10.20828331332533</v>
      </c>
      <c r="J186" s="29">
        <v>14.23577430972389</v>
      </c>
      <c r="K186" s="54">
        <v>125.5421368547419</v>
      </c>
      <c r="M186" s="30">
        <v>38.093877551020412</v>
      </c>
      <c r="N186" s="31">
        <v>87.444177671068431</v>
      </c>
      <c r="O186" s="55">
        <v>0.3034349940617691</v>
      </c>
      <c r="P186" s="55">
        <v>0.69653249388486527</v>
      </c>
      <c r="Q186" s="2" t="s">
        <v>25</v>
      </c>
    </row>
    <row r="187" spans="1:17" ht="13.5" thickBot="1" x14ac:dyDescent="0.25">
      <c r="A187" s="263"/>
      <c r="B187" s="266"/>
      <c r="C187" s="2" t="s">
        <v>26</v>
      </c>
      <c r="D187" s="29">
        <v>18.208643457382955</v>
      </c>
      <c r="E187" s="52">
        <v>10.778031212484994</v>
      </c>
      <c r="F187" s="29">
        <v>34.403601440576232</v>
      </c>
      <c r="G187" s="29">
        <v>0.1190876350540216</v>
      </c>
      <c r="H187" s="52">
        <v>5.0492196878751505</v>
      </c>
      <c r="I187" s="52">
        <v>8.5815126050420165</v>
      </c>
      <c r="J187" s="29">
        <v>10.948499399759905</v>
      </c>
      <c r="K187" s="54">
        <v>88.088595438175275</v>
      </c>
      <c r="M187" s="30">
        <v>24.408763505402163</v>
      </c>
      <c r="N187" s="31">
        <v>63.679831932773112</v>
      </c>
      <c r="O187" s="55">
        <v>0.27709334430849658</v>
      </c>
      <c r="P187" s="55">
        <v>0.72290665569150336</v>
      </c>
      <c r="Q187" s="2" t="s">
        <v>26</v>
      </c>
    </row>
    <row r="188" spans="1:17" ht="13.5" thickBot="1" x14ac:dyDescent="0.25">
      <c r="A188" s="263"/>
      <c r="B188" s="266"/>
      <c r="C188" s="2" t="s">
        <v>27</v>
      </c>
      <c r="D188" s="29">
        <v>10.213685474189676</v>
      </c>
      <c r="E188" s="52">
        <v>6.1098439375750297</v>
      </c>
      <c r="F188" s="29">
        <v>18.403721488595441</v>
      </c>
      <c r="G188" s="29">
        <v>3.2653061224489799E-2</v>
      </c>
      <c r="H188" s="52">
        <v>1.8127250900360146</v>
      </c>
      <c r="I188" s="52">
        <v>5.633853541416566</v>
      </c>
      <c r="J188" s="29">
        <v>6.0636254501800719</v>
      </c>
      <c r="K188" s="54">
        <v>48.270108043217292</v>
      </c>
      <c r="M188" s="30">
        <v>13.55642256902761</v>
      </c>
      <c r="N188" s="31">
        <v>34.713685474189681</v>
      </c>
      <c r="O188" s="55">
        <v>0.28084508443383316</v>
      </c>
      <c r="P188" s="55">
        <v>0.71915491556616684</v>
      </c>
      <c r="Q188" s="2" t="s">
        <v>27</v>
      </c>
    </row>
    <row r="189" spans="1:17" ht="13.5" thickBot="1" x14ac:dyDescent="0.25">
      <c r="A189" s="263"/>
      <c r="B189" s="266"/>
      <c r="C189" s="2" t="s">
        <v>28</v>
      </c>
      <c r="D189" s="29">
        <v>4.1104441776710683</v>
      </c>
      <c r="E189" s="52">
        <v>2.5058823529411769</v>
      </c>
      <c r="F189" s="29">
        <v>8.2050420168067237</v>
      </c>
      <c r="G189" s="29">
        <v>2.0528211284513802E-2</v>
      </c>
      <c r="H189" s="52">
        <v>0.61956782713085234</v>
      </c>
      <c r="I189" s="52">
        <v>2.2584633853541418</v>
      </c>
      <c r="J189" s="29">
        <v>2.2076830732292918</v>
      </c>
      <c r="K189" s="54">
        <v>19.927611044417766</v>
      </c>
      <c r="M189" s="30">
        <v>5.3839135654261714</v>
      </c>
      <c r="N189" s="31">
        <v>14.543697478991598</v>
      </c>
      <c r="O189" s="55">
        <v>0.27017355735344623</v>
      </c>
      <c r="P189" s="55">
        <v>0.72982644264655394</v>
      </c>
      <c r="Q189" s="2" t="s">
        <v>28</v>
      </c>
    </row>
    <row r="190" spans="1:17" ht="13.5" thickBot="1" x14ac:dyDescent="0.25">
      <c r="A190" s="263"/>
      <c r="B190" s="266"/>
      <c r="C190" s="2" t="s">
        <v>29</v>
      </c>
      <c r="D190" s="29">
        <v>0.89039615846338538</v>
      </c>
      <c r="E190" s="52">
        <v>0</v>
      </c>
      <c r="F190" s="29">
        <v>1.9386554621848739</v>
      </c>
      <c r="G190" s="29">
        <v>0</v>
      </c>
      <c r="H190" s="52">
        <v>1.3751500600240096</v>
      </c>
      <c r="I190" s="52">
        <v>1.6326530612244896E-2</v>
      </c>
      <c r="J190" s="29">
        <v>0.47166866746698677</v>
      </c>
      <c r="K190" s="54">
        <v>4.6921968787515009</v>
      </c>
      <c r="M190" s="30">
        <v>1.3914765906362545</v>
      </c>
      <c r="N190" s="31">
        <v>3.300720288115246</v>
      </c>
      <c r="O190" s="55">
        <v>0.29655119480120756</v>
      </c>
      <c r="P190" s="55">
        <v>0.70344880519879238</v>
      </c>
      <c r="Q190" s="2" t="s">
        <v>29</v>
      </c>
    </row>
    <row r="191" spans="1:17" ht="13.5" thickBot="1" x14ac:dyDescent="0.25">
      <c r="A191" s="264"/>
      <c r="B191" s="267"/>
      <c r="C191" s="66" t="s">
        <v>10</v>
      </c>
      <c r="D191" s="51">
        <v>188.23505402160865</v>
      </c>
      <c r="E191" s="51">
        <v>89.591956782713083</v>
      </c>
      <c r="F191" s="51">
        <v>595.67022809123648</v>
      </c>
      <c r="G191" s="51">
        <v>2.4906362545018013</v>
      </c>
      <c r="H191" s="51">
        <v>82.646458583433386</v>
      </c>
      <c r="I191" s="51">
        <v>64.69639855942377</v>
      </c>
      <c r="J191" s="51">
        <v>140.01020408163268</v>
      </c>
      <c r="K191" s="51">
        <v>1163.3533013205281</v>
      </c>
      <c r="L191" s="67"/>
      <c r="M191" s="68">
        <v>236.9265306122449</v>
      </c>
      <c r="N191" s="68">
        <v>926.40612244897966</v>
      </c>
      <c r="O191" s="69">
        <v>0.20365827848110152</v>
      </c>
      <c r="P191" s="69">
        <v>0.79632397260351728</v>
      </c>
      <c r="Q191" s="66" t="s">
        <v>10</v>
      </c>
    </row>
    <row r="192" spans="1:17" ht="13.5" thickBot="1" x14ac:dyDescent="0.25">
      <c r="A192" s="278" t="s">
        <v>84</v>
      </c>
      <c r="B192" s="265" t="s">
        <v>45</v>
      </c>
      <c r="C192" s="2" t="s">
        <v>14</v>
      </c>
      <c r="D192" s="29">
        <v>6.9987995198079231E-2</v>
      </c>
      <c r="E192" s="52">
        <v>1.6326530612244896E-2</v>
      </c>
      <c r="F192" s="29">
        <v>0.48271308523409368</v>
      </c>
      <c r="G192" s="29">
        <v>9.447779111644658E-2</v>
      </c>
      <c r="H192" s="52">
        <v>8.163265306122448E-3</v>
      </c>
      <c r="I192" s="52">
        <v>0</v>
      </c>
      <c r="J192" s="29">
        <v>9.0156062424969985E-2</v>
      </c>
      <c r="K192" s="54">
        <v>0.76182472989195671</v>
      </c>
      <c r="M192" s="30">
        <v>2.4489795918367342E-2</v>
      </c>
      <c r="N192" s="31">
        <v>0.73733493397358951</v>
      </c>
      <c r="O192" s="55">
        <v>3.2146233848093286E-2</v>
      </c>
      <c r="P192" s="55">
        <v>0.96785376615190688</v>
      </c>
      <c r="Q192" s="2" t="s">
        <v>14</v>
      </c>
    </row>
    <row r="193" spans="1:17" ht="13.5" thickBot="1" x14ac:dyDescent="0.25">
      <c r="A193" s="279"/>
      <c r="B193" s="266"/>
      <c r="C193" s="2" t="s">
        <v>15</v>
      </c>
      <c r="D193" s="29">
        <v>4.3081632653061224</v>
      </c>
      <c r="E193" s="52">
        <v>0.80804321728691464</v>
      </c>
      <c r="F193" s="29">
        <v>33.0234093637455</v>
      </c>
      <c r="G193" s="29">
        <v>1.3442977190876348</v>
      </c>
      <c r="H193" s="52">
        <v>0.94645858343337341</v>
      </c>
      <c r="I193" s="52">
        <v>0.53493397358943573</v>
      </c>
      <c r="J193" s="29">
        <v>5.6818727490996404</v>
      </c>
      <c r="K193" s="54">
        <v>46.651380552220886</v>
      </c>
      <c r="M193" s="30">
        <v>2.289435774309724</v>
      </c>
      <c r="N193" s="31">
        <v>44.357743097238895</v>
      </c>
      <c r="O193" s="55">
        <v>4.9075413143389451E-2</v>
      </c>
      <c r="P193" s="55">
        <v>0.95083452134038082</v>
      </c>
      <c r="Q193" s="2" t="s">
        <v>15</v>
      </c>
    </row>
    <row r="194" spans="1:17" ht="13.5" thickBot="1" x14ac:dyDescent="0.25">
      <c r="A194" s="279"/>
      <c r="B194" s="266"/>
      <c r="C194" s="2" t="s">
        <v>16</v>
      </c>
      <c r="D194" s="29">
        <v>4.9393757503001208</v>
      </c>
      <c r="E194" s="52">
        <v>1.0282112845138056</v>
      </c>
      <c r="F194" s="29">
        <v>33.223409363745496</v>
      </c>
      <c r="G194" s="29">
        <v>0.58763505402160854</v>
      </c>
      <c r="H194" s="52">
        <v>1.0660264105642256</v>
      </c>
      <c r="I194" s="52">
        <v>0.68283313325330119</v>
      </c>
      <c r="J194" s="29">
        <v>5.7890756302521007</v>
      </c>
      <c r="K194" s="54">
        <v>47.316566626650669</v>
      </c>
      <c r="M194" s="30">
        <v>2.7770708283313326</v>
      </c>
      <c r="N194" s="31">
        <v>44.539495798319329</v>
      </c>
      <c r="O194" s="55">
        <v>5.8691300453891558E-2</v>
      </c>
      <c r="P194" s="55">
        <v>0.9413086995461083</v>
      </c>
      <c r="Q194" s="2" t="s">
        <v>16</v>
      </c>
    </row>
    <row r="195" spans="1:17" ht="13.5" thickBot="1" x14ac:dyDescent="0.25">
      <c r="A195" s="279"/>
      <c r="B195" s="266"/>
      <c r="C195" s="2" t="s">
        <v>17</v>
      </c>
      <c r="D195" s="29">
        <v>5.9433373349339735</v>
      </c>
      <c r="E195" s="52">
        <v>1.2280912364945977</v>
      </c>
      <c r="F195" s="29">
        <v>39.15126050420168</v>
      </c>
      <c r="G195" s="29">
        <v>0.56914765906362541</v>
      </c>
      <c r="H195" s="52">
        <v>1.3930372148859542</v>
      </c>
      <c r="I195" s="52">
        <v>1.055342136854742</v>
      </c>
      <c r="J195" s="29">
        <v>7.7044417767106852</v>
      </c>
      <c r="K195" s="54">
        <v>57.044657863145268</v>
      </c>
      <c r="M195" s="30">
        <v>3.6764705882352944</v>
      </c>
      <c r="N195" s="31">
        <v>53.368187274909964</v>
      </c>
      <c r="O195" s="55">
        <v>6.4448990071172718E-2</v>
      </c>
      <c r="P195" s="55">
        <v>0.93555100992882712</v>
      </c>
      <c r="Q195" s="2" t="s">
        <v>17</v>
      </c>
    </row>
    <row r="196" spans="1:17" ht="13.5" thickBot="1" x14ac:dyDescent="0.25">
      <c r="A196" s="279"/>
      <c r="B196" s="266"/>
      <c r="C196" s="2" t="s">
        <v>18</v>
      </c>
      <c r="D196" s="29">
        <v>6.6108043217286916</v>
      </c>
      <c r="E196" s="52">
        <v>1.5657863145258106</v>
      </c>
      <c r="F196" s="29">
        <v>39.76170468187275</v>
      </c>
      <c r="G196" s="29">
        <v>0.59939975990396144</v>
      </c>
      <c r="H196" s="52">
        <v>1.7417767106842739</v>
      </c>
      <c r="I196" s="52">
        <v>1.1780312124849941</v>
      </c>
      <c r="J196" s="29">
        <v>8.052941176470588</v>
      </c>
      <c r="K196" s="54">
        <v>59.510444177671062</v>
      </c>
      <c r="M196" s="30">
        <v>4.4855942376950786</v>
      </c>
      <c r="N196" s="31">
        <v>55.024849939975994</v>
      </c>
      <c r="O196" s="55">
        <v>7.5374907710369948E-2</v>
      </c>
      <c r="P196" s="55">
        <v>0.92462509228963019</v>
      </c>
      <c r="Q196" s="2" t="s">
        <v>18</v>
      </c>
    </row>
    <row r="197" spans="1:17" ht="13.5" thickBot="1" x14ac:dyDescent="0.25">
      <c r="A197" s="279"/>
      <c r="B197" s="266"/>
      <c r="C197" s="2" t="s">
        <v>19</v>
      </c>
      <c r="D197" s="29">
        <v>6.3713085234093629</v>
      </c>
      <c r="E197" s="52">
        <v>1.4654261704681875</v>
      </c>
      <c r="F197" s="29">
        <v>36.990276110444178</v>
      </c>
      <c r="G197" s="29">
        <v>0.61668667466986793</v>
      </c>
      <c r="H197" s="52">
        <v>1.7559423769507805</v>
      </c>
      <c r="I197" s="52">
        <v>1.2513805522208883</v>
      </c>
      <c r="J197" s="29">
        <v>7.1831932773109246</v>
      </c>
      <c r="K197" s="54">
        <v>55.634213685474187</v>
      </c>
      <c r="M197" s="30">
        <v>4.4727490996398558</v>
      </c>
      <c r="N197" s="31">
        <v>51.161464585834331</v>
      </c>
      <c r="O197" s="55">
        <v>8.0395655898479398E-2</v>
      </c>
      <c r="P197" s="55">
        <v>0.91960434410152059</v>
      </c>
      <c r="Q197" s="2" t="s">
        <v>19</v>
      </c>
    </row>
    <row r="198" spans="1:17" ht="13.5" thickBot="1" x14ac:dyDescent="0.25">
      <c r="A198" s="279"/>
      <c r="B198" s="266"/>
      <c r="C198" s="2" t="s">
        <v>20</v>
      </c>
      <c r="D198" s="29">
        <v>6.604681872749099</v>
      </c>
      <c r="E198" s="52">
        <v>1.532893157262905</v>
      </c>
      <c r="F198" s="29">
        <v>36.557863145258104</v>
      </c>
      <c r="G198" s="29">
        <v>0.51404561824729889</v>
      </c>
      <c r="H198" s="52">
        <v>2.0585834333733493</v>
      </c>
      <c r="I198" s="52">
        <v>1.4169267707082833</v>
      </c>
      <c r="J198" s="29">
        <v>7.021608643457383</v>
      </c>
      <c r="K198" s="54">
        <v>55.706602641056421</v>
      </c>
      <c r="M198" s="30">
        <v>5.0084033613445378</v>
      </c>
      <c r="N198" s="31">
        <v>50.698199279711886</v>
      </c>
      <c r="O198" s="55">
        <v>8.9906817574498532E-2</v>
      </c>
      <c r="P198" s="55">
        <v>0.91009318242550152</v>
      </c>
      <c r="Q198" s="2" t="s">
        <v>20</v>
      </c>
    </row>
    <row r="199" spans="1:17" ht="13.5" thickBot="1" x14ac:dyDescent="0.25">
      <c r="A199" s="279"/>
      <c r="B199" s="266"/>
      <c r="C199" s="2" t="s">
        <v>21</v>
      </c>
      <c r="D199" s="29">
        <v>9.876950780312125</v>
      </c>
      <c r="E199" s="52">
        <v>2.4060024009603844</v>
      </c>
      <c r="F199" s="29">
        <v>45.258943577430969</v>
      </c>
      <c r="G199" s="29">
        <v>0.53373349339735887</v>
      </c>
      <c r="H199" s="52">
        <v>3.579951980792317</v>
      </c>
      <c r="I199" s="52">
        <v>2.335294117647059</v>
      </c>
      <c r="J199" s="29">
        <v>9.5423769507803122</v>
      </c>
      <c r="K199" s="54">
        <v>73.533253301320528</v>
      </c>
      <c r="M199" s="30">
        <v>8.3212484993997613</v>
      </c>
      <c r="N199" s="31">
        <v>65.21200480192077</v>
      </c>
      <c r="O199" s="55">
        <v>0.11316306739892774</v>
      </c>
      <c r="P199" s="55">
        <v>0.88683693260107233</v>
      </c>
      <c r="Q199" s="2" t="s">
        <v>21</v>
      </c>
    </row>
    <row r="200" spans="1:17" ht="13.5" thickBot="1" x14ac:dyDescent="0.25">
      <c r="A200" s="279"/>
      <c r="B200" s="266"/>
      <c r="C200" s="2" t="s">
        <v>22</v>
      </c>
      <c r="D200" s="29">
        <v>19.840096038415368</v>
      </c>
      <c r="E200" s="52">
        <v>4.8759903961584632</v>
      </c>
      <c r="F200" s="29">
        <v>73.827130852340943</v>
      </c>
      <c r="G200" s="29">
        <v>0.81968787515006003</v>
      </c>
      <c r="H200" s="52">
        <v>7.1319327731092432</v>
      </c>
      <c r="I200" s="52">
        <v>4.8235294117647056</v>
      </c>
      <c r="J200" s="29">
        <v>17.517286914765904</v>
      </c>
      <c r="K200" s="54">
        <v>128.83565426170466</v>
      </c>
      <c r="M200" s="30">
        <v>16.831452581032412</v>
      </c>
      <c r="N200" s="31">
        <v>112.00420168067228</v>
      </c>
      <c r="O200" s="55">
        <v>0.13064281527877816</v>
      </c>
      <c r="P200" s="55">
        <v>0.86935718472122203</v>
      </c>
      <c r="Q200" s="2" t="s">
        <v>22</v>
      </c>
    </row>
    <row r="201" spans="1:17" ht="13.5" thickBot="1" x14ac:dyDescent="0.25">
      <c r="A201" s="279"/>
      <c r="B201" s="266"/>
      <c r="C201" s="2" t="s">
        <v>23</v>
      </c>
      <c r="D201" s="29">
        <v>27.396878751500598</v>
      </c>
      <c r="E201" s="52">
        <v>6.8606242496998799</v>
      </c>
      <c r="F201" s="29">
        <v>77.591356542617049</v>
      </c>
      <c r="G201" s="29">
        <v>1.5839135654261705</v>
      </c>
      <c r="H201" s="52">
        <v>9.9345738295318124</v>
      </c>
      <c r="I201" s="52">
        <v>7.4726290516206486</v>
      </c>
      <c r="J201" s="29">
        <v>21.207082833133253</v>
      </c>
      <c r="K201" s="54">
        <v>152.04705882352943</v>
      </c>
      <c r="M201" s="30">
        <v>24.267827130852339</v>
      </c>
      <c r="N201" s="31">
        <v>127.77923169267707</v>
      </c>
      <c r="O201" s="55">
        <v>0.15960734340161317</v>
      </c>
      <c r="P201" s="55">
        <v>0.84039265659838669</v>
      </c>
      <c r="Q201" s="2" t="s">
        <v>23</v>
      </c>
    </row>
    <row r="202" spans="1:17" ht="13.5" thickBot="1" x14ac:dyDescent="0.25">
      <c r="A202" s="279"/>
      <c r="B202" s="266"/>
      <c r="C202" s="2" t="s">
        <v>24</v>
      </c>
      <c r="D202" s="29">
        <v>27.191596638655462</v>
      </c>
      <c r="E202" s="52">
        <v>7.6602641056422565</v>
      </c>
      <c r="F202" s="29">
        <v>55.98331332533013</v>
      </c>
      <c r="G202" s="29">
        <v>1.3362545018007204</v>
      </c>
      <c r="H202" s="52">
        <v>11.160504201680672</v>
      </c>
      <c r="I202" s="52">
        <v>7.8966386554621844</v>
      </c>
      <c r="J202" s="29">
        <v>18.056062424969987</v>
      </c>
      <c r="K202" s="54">
        <v>129.28463385354141</v>
      </c>
      <c r="M202" s="30">
        <v>26.717406962785113</v>
      </c>
      <c r="N202" s="31">
        <v>102.5672268907563</v>
      </c>
      <c r="O202" s="55">
        <v>0.20665570351579149</v>
      </c>
      <c r="P202" s="55">
        <v>0.79334429648420857</v>
      </c>
      <c r="Q202" s="2" t="s">
        <v>24</v>
      </c>
    </row>
    <row r="203" spans="1:17" ht="13.5" thickBot="1" x14ac:dyDescent="0.25">
      <c r="A203" s="279"/>
      <c r="B203" s="266"/>
      <c r="C203" s="2" t="s">
        <v>25</v>
      </c>
      <c r="D203" s="29">
        <v>20.396638655462187</v>
      </c>
      <c r="E203" s="52">
        <v>6.4106842737094833</v>
      </c>
      <c r="F203" s="29">
        <v>45.856782713085231</v>
      </c>
      <c r="G203" s="29">
        <v>0.74021608643457371</v>
      </c>
      <c r="H203" s="52">
        <v>8.2649459783913564</v>
      </c>
      <c r="I203" s="52">
        <v>6.8875150060024009</v>
      </c>
      <c r="J203" s="29">
        <v>13.068547418967587</v>
      </c>
      <c r="K203" s="54">
        <v>101.62533013205282</v>
      </c>
      <c r="M203" s="30">
        <v>21.563145258103241</v>
      </c>
      <c r="N203" s="31">
        <v>80.062184873949576</v>
      </c>
      <c r="O203" s="55">
        <v>0.2121827818919152</v>
      </c>
      <c r="P203" s="55">
        <v>0.78781721810808469</v>
      </c>
      <c r="Q203" s="2" t="s">
        <v>25</v>
      </c>
    </row>
    <row r="204" spans="1:17" ht="13.5" thickBot="1" x14ac:dyDescent="0.25">
      <c r="A204" s="279"/>
      <c r="B204" s="266"/>
      <c r="C204" s="2" t="s">
        <v>26</v>
      </c>
      <c r="D204" s="29">
        <v>12.855822328931575</v>
      </c>
      <c r="E204" s="52">
        <v>4.0126050420168067</v>
      </c>
      <c r="F204" s="29">
        <v>35.212124849939975</v>
      </c>
      <c r="G204" s="29">
        <v>0.37863145258103242</v>
      </c>
      <c r="H204" s="52">
        <v>5.1427370948379352</v>
      </c>
      <c r="I204" s="52">
        <v>4.9303721488595444</v>
      </c>
      <c r="J204" s="29">
        <v>9.11452581032413</v>
      </c>
      <c r="K204" s="54">
        <v>71.646818727490981</v>
      </c>
      <c r="M204" s="30">
        <v>14.085714285714285</v>
      </c>
      <c r="N204" s="31">
        <v>57.561104441776713</v>
      </c>
      <c r="O204" s="55">
        <v>0.19659929827853723</v>
      </c>
      <c r="P204" s="55">
        <v>0.80340070172146305</v>
      </c>
      <c r="Q204" s="2" t="s">
        <v>26</v>
      </c>
    </row>
    <row r="205" spans="1:17" ht="13.5" thickBot="1" x14ac:dyDescent="0.25">
      <c r="A205" s="279"/>
      <c r="B205" s="266"/>
      <c r="C205" s="2" t="s">
        <v>27</v>
      </c>
      <c r="D205" s="29">
        <v>7.1764705882352944</v>
      </c>
      <c r="E205" s="52">
        <v>2.3669867947178878</v>
      </c>
      <c r="F205" s="29">
        <v>16.947659063625448</v>
      </c>
      <c r="G205" s="29">
        <v>0.10684273709483794</v>
      </c>
      <c r="H205" s="52">
        <v>2.4629051620648261</v>
      </c>
      <c r="I205" s="52">
        <v>2.9997599039615848</v>
      </c>
      <c r="J205" s="29">
        <v>5.3655462184873945</v>
      </c>
      <c r="K205" s="54">
        <v>37.426170468187273</v>
      </c>
      <c r="M205" s="30">
        <v>7.8296518607442982</v>
      </c>
      <c r="N205" s="31">
        <v>29.596518607442974</v>
      </c>
      <c r="O205" s="55">
        <v>0.2092025917372338</v>
      </c>
      <c r="P205" s="55">
        <v>0.79079740826276623</v>
      </c>
      <c r="Q205" s="2" t="s">
        <v>27</v>
      </c>
    </row>
    <row r="206" spans="1:17" ht="13.5" thickBot="1" x14ac:dyDescent="0.25">
      <c r="A206" s="279"/>
      <c r="B206" s="266"/>
      <c r="C206" s="2" t="s">
        <v>28</v>
      </c>
      <c r="D206" s="29">
        <v>2.9028811524609845</v>
      </c>
      <c r="E206" s="52">
        <v>1.0771908763505402</v>
      </c>
      <c r="F206" s="29">
        <v>5.443697478991596</v>
      </c>
      <c r="G206" s="29">
        <v>5.7743097238895556E-2</v>
      </c>
      <c r="H206" s="52">
        <v>1.0765906362545019</v>
      </c>
      <c r="I206" s="52">
        <v>1.3028811524609842</v>
      </c>
      <c r="J206" s="29">
        <v>2.1773109243697482</v>
      </c>
      <c r="K206" s="54">
        <v>14.038295318127252</v>
      </c>
      <c r="M206" s="30">
        <v>3.4566626650660268</v>
      </c>
      <c r="N206" s="31">
        <v>10.581632653061224</v>
      </c>
      <c r="O206" s="55">
        <v>0.24623094091791448</v>
      </c>
      <c r="P206" s="55">
        <v>0.75376905908208536</v>
      </c>
      <c r="Q206" s="2" t="s">
        <v>28</v>
      </c>
    </row>
    <row r="207" spans="1:17" ht="13.5" thickBot="1" x14ac:dyDescent="0.25">
      <c r="A207" s="279"/>
      <c r="B207" s="266"/>
      <c r="C207" s="2" t="s">
        <v>29</v>
      </c>
      <c r="D207" s="29">
        <v>0.61104441776710683</v>
      </c>
      <c r="E207" s="52">
        <v>0</v>
      </c>
      <c r="F207" s="29">
        <v>0.85534213685474192</v>
      </c>
      <c r="G207" s="29">
        <v>4.081632653061224E-3</v>
      </c>
      <c r="H207" s="52">
        <v>0.94813925570228086</v>
      </c>
      <c r="I207" s="52">
        <v>1.2244897959183673E-2</v>
      </c>
      <c r="J207" s="29">
        <v>0.45618247298919573</v>
      </c>
      <c r="K207" s="54">
        <v>2.8870348139255704</v>
      </c>
      <c r="M207" s="30">
        <v>0.96038415366146457</v>
      </c>
      <c r="N207" s="31">
        <v>1.9266506602641058</v>
      </c>
      <c r="O207" s="55">
        <v>0.33265416441432072</v>
      </c>
      <c r="P207" s="55">
        <v>0.66734583558567928</v>
      </c>
      <c r="Q207" s="2" t="s">
        <v>29</v>
      </c>
    </row>
    <row r="208" spans="1:17" ht="13.5" thickBot="1" x14ac:dyDescent="0.25">
      <c r="A208" s="280"/>
      <c r="B208" s="267"/>
      <c r="C208" s="66" t="s">
        <v>10</v>
      </c>
      <c r="D208" s="51">
        <v>163.11272509003604</v>
      </c>
      <c r="E208" s="51">
        <v>43.315126050420169</v>
      </c>
      <c r="F208" s="51">
        <v>576.30552220888353</v>
      </c>
      <c r="G208" s="51">
        <v>9.895198079231692</v>
      </c>
      <c r="H208" s="51">
        <v>58.680552220888352</v>
      </c>
      <c r="I208" s="51">
        <v>44.780312124849942</v>
      </c>
      <c r="J208" s="51">
        <v>138.06578631452581</v>
      </c>
      <c r="K208" s="51">
        <v>1034.1594237695078</v>
      </c>
      <c r="L208" s="67"/>
      <c r="M208" s="68">
        <v>146.76770708283314</v>
      </c>
      <c r="N208" s="68">
        <v>887.37923169267708</v>
      </c>
      <c r="O208" s="69">
        <v>0.14191980821280467</v>
      </c>
      <c r="P208" s="69">
        <v>0.85806811918628811</v>
      </c>
      <c r="Q208" s="66" t="s">
        <v>10</v>
      </c>
    </row>
    <row r="209" spans="1:17" ht="13.5" thickBot="1" x14ac:dyDescent="0.25">
      <c r="A209" s="262" t="s">
        <v>86</v>
      </c>
      <c r="B209" s="265" t="s">
        <v>45</v>
      </c>
      <c r="C209" s="2" t="s">
        <v>14</v>
      </c>
      <c r="D209" s="29">
        <v>0</v>
      </c>
      <c r="E209" s="52">
        <v>0</v>
      </c>
      <c r="F209" s="29">
        <v>0</v>
      </c>
      <c r="G209" s="29">
        <v>0</v>
      </c>
      <c r="H209" s="52">
        <v>0</v>
      </c>
      <c r="I209" s="52">
        <v>0</v>
      </c>
      <c r="J209" s="29">
        <v>0</v>
      </c>
      <c r="K209" s="54">
        <v>0</v>
      </c>
      <c r="M209" s="30">
        <v>0</v>
      </c>
      <c r="N209" s="31">
        <v>0</v>
      </c>
      <c r="O209" s="55">
        <v>0</v>
      </c>
      <c r="P209" s="55">
        <v>0</v>
      </c>
      <c r="Q209" s="2" t="s">
        <v>14</v>
      </c>
    </row>
    <row r="210" spans="1:17" ht="13.5" thickBot="1" x14ac:dyDescent="0.25">
      <c r="A210" s="263"/>
      <c r="B210" s="266"/>
      <c r="C210" s="2" t="s">
        <v>15</v>
      </c>
      <c r="D210" s="29">
        <v>2.151260504201681</v>
      </c>
      <c r="E210" s="52">
        <v>0.58859543817527016</v>
      </c>
      <c r="F210" s="29">
        <v>22.966986794717887</v>
      </c>
      <c r="G210" s="29">
        <v>0.8900360144057623</v>
      </c>
      <c r="H210" s="52">
        <v>0.12737094837935173</v>
      </c>
      <c r="I210" s="52">
        <v>0.37827130852340934</v>
      </c>
      <c r="J210" s="29">
        <v>2.9527010804321732</v>
      </c>
      <c r="K210" s="54">
        <v>30.055222088835535</v>
      </c>
      <c r="M210" s="30">
        <v>1.0942376950780313</v>
      </c>
      <c r="N210" s="31">
        <v>28.960984393757503</v>
      </c>
      <c r="O210" s="55">
        <v>3.6407573094743573E-2</v>
      </c>
      <c r="P210" s="55">
        <v>0.96359242690525637</v>
      </c>
      <c r="Q210" s="2" t="s">
        <v>15</v>
      </c>
    </row>
    <row r="211" spans="1:17" ht="13.5" thickBot="1" x14ac:dyDescent="0.25">
      <c r="A211" s="263"/>
      <c r="B211" s="266"/>
      <c r="C211" s="2" t="s">
        <v>16</v>
      </c>
      <c r="D211" s="29">
        <v>3.4450180072028815</v>
      </c>
      <c r="E211" s="52">
        <v>1.1867947178871547</v>
      </c>
      <c r="F211" s="29">
        <v>27.119447779111642</v>
      </c>
      <c r="G211" s="29">
        <v>0.36974789915966383</v>
      </c>
      <c r="H211" s="52">
        <v>0.37346938775510202</v>
      </c>
      <c r="I211" s="52">
        <v>0.63373349339735885</v>
      </c>
      <c r="J211" s="29">
        <v>5.0249699879951981</v>
      </c>
      <c r="K211" s="54">
        <v>38.153181272509009</v>
      </c>
      <c r="M211" s="30">
        <v>2.1939975990396157</v>
      </c>
      <c r="N211" s="31">
        <v>35.959183673469383</v>
      </c>
      <c r="O211" s="55">
        <v>5.7504971430009801E-2</v>
      </c>
      <c r="P211" s="55">
        <v>0.9424950285699899</v>
      </c>
      <c r="Q211" s="2" t="s">
        <v>16</v>
      </c>
    </row>
    <row r="212" spans="1:17" ht="13.5" thickBot="1" x14ac:dyDescent="0.25">
      <c r="A212" s="263"/>
      <c r="B212" s="266"/>
      <c r="C212" s="2" t="s">
        <v>17</v>
      </c>
      <c r="D212" s="29">
        <v>5.3004801920768312</v>
      </c>
      <c r="E212" s="52">
        <v>1.5007202881152462</v>
      </c>
      <c r="F212" s="29">
        <v>31.557743097238895</v>
      </c>
      <c r="G212" s="29">
        <v>0.59723889555822318</v>
      </c>
      <c r="H212" s="52">
        <v>0.67370948379351747</v>
      </c>
      <c r="I212" s="52">
        <v>1.0771908763505402</v>
      </c>
      <c r="J212" s="29">
        <v>6.7050420168067228</v>
      </c>
      <c r="K212" s="54">
        <v>47.412124849939971</v>
      </c>
      <c r="M212" s="30">
        <v>3.251620648259304</v>
      </c>
      <c r="N212" s="31">
        <v>44.160504201680666</v>
      </c>
      <c r="O212" s="55">
        <v>6.8582048548777932E-2</v>
      </c>
      <c r="P212" s="55">
        <v>0.93141795145122208</v>
      </c>
      <c r="Q212" s="2" t="s">
        <v>17</v>
      </c>
    </row>
    <row r="213" spans="1:17" ht="13.5" thickBot="1" x14ac:dyDescent="0.25">
      <c r="A213" s="263"/>
      <c r="B213" s="266"/>
      <c r="C213" s="2" t="s">
        <v>18</v>
      </c>
      <c r="D213" s="29">
        <v>6.0750300120048024</v>
      </c>
      <c r="E213" s="52">
        <v>2.0865546218487396</v>
      </c>
      <c r="F213" s="29">
        <v>30.603121248499399</v>
      </c>
      <c r="G213" s="29">
        <v>0.91188475390156065</v>
      </c>
      <c r="H213" s="52">
        <v>0.8073229291716687</v>
      </c>
      <c r="I213" s="52">
        <v>1.6743097238895557</v>
      </c>
      <c r="J213" s="29">
        <v>7.610324129651862</v>
      </c>
      <c r="K213" s="54">
        <v>49.768547418967579</v>
      </c>
      <c r="M213" s="30">
        <v>4.5681872749099641</v>
      </c>
      <c r="N213" s="31">
        <v>45.200360144057626</v>
      </c>
      <c r="O213" s="55">
        <v>9.1788639850255219E-2</v>
      </c>
      <c r="P213" s="55">
        <v>0.90821136014974502</v>
      </c>
      <c r="Q213" s="2" t="s">
        <v>18</v>
      </c>
    </row>
    <row r="214" spans="1:17" ht="13.5" thickBot="1" x14ac:dyDescent="0.25">
      <c r="A214" s="263"/>
      <c r="B214" s="266"/>
      <c r="C214" s="2" t="s">
        <v>19</v>
      </c>
      <c r="D214" s="29">
        <v>5.8869147659063623</v>
      </c>
      <c r="E214" s="52">
        <v>1.9139255702280913</v>
      </c>
      <c r="F214" s="29">
        <v>30.662184873949577</v>
      </c>
      <c r="G214" s="29">
        <v>1.3813925570228094</v>
      </c>
      <c r="H214" s="52">
        <v>0.82641056422569026</v>
      </c>
      <c r="I214" s="52">
        <v>1.6710684273709486</v>
      </c>
      <c r="J214" s="29">
        <v>7.644777911164466</v>
      </c>
      <c r="K214" s="54">
        <v>49.986674669867952</v>
      </c>
      <c r="M214" s="30">
        <v>4.41140456182473</v>
      </c>
      <c r="N214" s="31">
        <v>45.575270108043213</v>
      </c>
      <c r="O214" s="55">
        <v>8.8251610873486083E-2</v>
      </c>
      <c r="P214" s="55">
        <v>0.91174838912651379</v>
      </c>
      <c r="Q214" s="2" t="s">
        <v>19</v>
      </c>
    </row>
    <row r="215" spans="1:17" ht="13.5" thickBot="1" x14ac:dyDescent="0.25">
      <c r="A215" s="263"/>
      <c r="B215" s="266"/>
      <c r="C215" s="2" t="s">
        <v>20</v>
      </c>
      <c r="D215" s="29">
        <v>5.9196878751500606</v>
      </c>
      <c r="E215" s="52">
        <v>2.361704681872749</v>
      </c>
      <c r="F215" s="29">
        <v>30.591116446578631</v>
      </c>
      <c r="G215" s="29">
        <v>1.1013205282112843</v>
      </c>
      <c r="H215" s="52">
        <v>1.6561824729891956</v>
      </c>
      <c r="I215" s="52">
        <v>1.8296518607442975</v>
      </c>
      <c r="J215" s="29">
        <v>7.4379351740696276</v>
      </c>
      <c r="K215" s="54">
        <v>50.901680672268917</v>
      </c>
      <c r="M215" s="30">
        <v>5.8475390156062419</v>
      </c>
      <c r="N215" s="31">
        <v>45.050060024009603</v>
      </c>
      <c r="O215" s="55">
        <v>0.11487909511781531</v>
      </c>
      <c r="P215" s="55">
        <v>0.88504071828325193</v>
      </c>
      <c r="Q215" s="2" t="s">
        <v>20</v>
      </c>
    </row>
    <row r="216" spans="1:17" ht="13.5" thickBot="1" x14ac:dyDescent="0.25">
      <c r="A216" s="263"/>
      <c r="B216" s="266"/>
      <c r="C216" s="2" t="s">
        <v>21</v>
      </c>
      <c r="D216" s="29">
        <v>7.7252100840336135</v>
      </c>
      <c r="E216" s="52">
        <v>2.2349339735894356</v>
      </c>
      <c r="F216" s="29">
        <v>28.534933973589435</v>
      </c>
      <c r="G216" s="29">
        <v>0.79303721488595436</v>
      </c>
      <c r="H216" s="52">
        <v>2.4818727490996397</v>
      </c>
      <c r="I216" s="52">
        <v>2.2459783913565423</v>
      </c>
      <c r="J216" s="29">
        <v>7.5472989195678268</v>
      </c>
      <c r="K216" s="54">
        <v>51.563265306122446</v>
      </c>
      <c r="M216" s="30">
        <v>6.9627851140456176</v>
      </c>
      <c r="N216" s="31">
        <v>44.600480192076837</v>
      </c>
      <c r="O216" s="55">
        <v>0.13503382830215915</v>
      </c>
      <c r="P216" s="55">
        <v>0.86496617169784107</v>
      </c>
      <c r="Q216" s="2" t="s">
        <v>21</v>
      </c>
    </row>
    <row r="217" spans="1:17" ht="13.5" thickBot="1" x14ac:dyDescent="0.25">
      <c r="A217" s="263"/>
      <c r="B217" s="266"/>
      <c r="C217" s="2" t="s">
        <v>22</v>
      </c>
      <c r="D217" s="29">
        <v>10.907202881152461</v>
      </c>
      <c r="E217" s="52">
        <v>4.4298919567827131</v>
      </c>
      <c r="F217" s="29">
        <v>34.471428571428575</v>
      </c>
      <c r="G217" s="29">
        <v>0.7400960384153662</v>
      </c>
      <c r="H217" s="52">
        <v>3.2480192076830732</v>
      </c>
      <c r="I217" s="52">
        <v>3.1135654261704682</v>
      </c>
      <c r="J217" s="29">
        <v>10.485594237695077</v>
      </c>
      <c r="K217" s="54">
        <v>67.395798319327739</v>
      </c>
      <c r="M217" s="30">
        <v>10.791476590636254</v>
      </c>
      <c r="N217" s="31">
        <v>56.604321728691474</v>
      </c>
      <c r="O217" s="55">
        <v>0.16012091049808783</v>
      </c>
      <c r="P217" s="55">
        <v>0.83987908950191204</v>
      </c>
      <c r="Q217" s="2" t="s">
        <v>22</v>
      </c>
    </row>
    <row r="218" spans="1:17" ht="13.5" thickBot="1" x14ac:dyDescent="0.25">
      <c r="A218" s="263"/>
      <c r="B218" s="266"/>
      <c r="C218" s="2" t="s">
        <v>23</v>
      </c>
      <c r="D218" s="29">
        <v>17.146578631452581</v>
      </c>
      <c r="E218" s="52">
        <v>7.9697478991596631</v>
      </c>
      <c r="F218" s="29">
        <v>33.573589435774316</v>
      </c>
      <c r="G218" s="29">
        <v>0.71572629051620651</v>
      </c>
      <c r="H218" s="52">
        <v>4.8213685474189685</v>
      </c>
      <c r="I218" s="52">
        <v>5.4953181272508997</v>
      </c>
      <c r="J218" s="29">
        <v>12.248979591836735</v>
      </c>
      <c r="K218" s="54">
        <v>81.971308523409363</v>
      </c>
      <c r="M218" s="30">
        <v>18.286434573829531</v>
      </c>
      <c r="N218" s="31">
        <v>63.684873949579838</v>
      </c>
      <c r="O218" s="55">
        <v>0.22308335566715143</v>
      </c>
      <c r="P218" s="55">
        <v>0.77691664433284868</v>
      </c>
      <c r="Q218" s="2" t="s">
        <v>23</v>
      </c>
    </row>
    <row r="219" spans="1:17" ht="13.5" thickBot="1" x14ac:dyDescent="0.25">
      <c r="A219" s="263"/>
      <c r="B219" s="266"/>
      <c r="C219" s="2" t="s">
        <v>24</v>
      </c>
      <c r="D219" s="29">
        <v>17.581632653061227</v>
      </c>
      <c r="E219" s="52">
        <v>10.657262905162066</v>
      </c>
      <c r="F219" s="29">
        <v>25.573229291716689</v>
      </c>
      <c r="G219" s="29">
        <v>0.58907563025210075</v>
      </c>
      <c r="H219" s="52">
        <v>6.0865546218487392</v>
      </c>
      <c r="I219" s="52">
        <v>6.857382953181272</v>
      </c>
      <c r="J219" s="29">
        <v>11.183073229291718</v>
      </c>
      <c r="K219" s="54">
        <v>78.528211284513802</v>
      </c>
      <c r="M219" s="30">
        <v>23.601200480192077</v>
      </c>
      <c r="N219" s="31">
        <v>54.927010804321739</v>
      </c>
      <c r="O219" s="55">
        <v>0.30054422600666525</v>
      </c>
      <c r="P219" s="55">
        <v>0.69945577399333492</v>
      </c>
      <c r="Q219" s="2" t="s">
        <v>24</v>
      </c>
    </row>
    <row r="220" spans="1:17" ht="13.5" thickBot="1" x14ac:dyDescent="0.25">
      <c r="A220" s="263"/>
      <c r="B220" s="266"/>
      <c r="C220" s="2" t="s">
        <v>25</v>
      </c>
      <c r="D220" s="29">
        <v>14.39579831932773</v>
      </c>
      <c r="E220" s="52">
        <v>8.5678271308523399</v>
      </c>
      <c r="F220" s="29">
        <v>19.69279711884754</v>
      </c>
      <c r="G220" s="29">
        <v>0.54681872749099647</v>
      </c>
      <c r="H220" s="52">
        <v>3.8763505402160869</v>
      </c>
      <c r="I220" s="52">
        <v>5.6582232893157265</v>
      </c>
      <c r="J220" s="29">
        <v>8.7965186074429749</v>
      </c>
      <c r="K220" s="54">
        <v>61.538415366146452</v>
      </c>
      <c r="M220" s="30">
        <v>18.102400960384152</v>
      </c>
      <c r="N220" s="31">
        <v>43.431932773109239</v>
      </c>
      <c r="O220" s="55">
        <v>0.29416423631770433</v>
      </c>
      <c r="P220" s="55">
        <v>0.70576943710191853</v>
      </c>
      <c r="Q220" s="2" t="s">
        <v>25</v>
      </c>
    </row>
    <row r="221" spans="1:17" ht="13.5" thickBot="1" x14ac:dyDescent="0.25">
      <c r="A221" s="263"/>
      <c r="B221" s="266"/>
      <c r="C221" s="2" t="s">
        <v>26</v>
      </c>
      <c r="D221" s="29">
        <v>9.3189675870348143</v>
      </c>
      <c r="E221" s="52">
        <v>4.9279711884753903</v>
      </c>
      <c r="F221" s="29">
        <v>16.712845138055222</v>
      </c>
      <c r="G221" s="29">
        <v>0.57490996398559424</v>
      </c>
      <c r="H221" s="52">
        <v>1.5356542617046818</v>
      </c>
      <c r="I221" s="52">
        <v>4.3619447779111642</v>
      </c>
      <c r="J221" s="29">
        <v>5.8950780312124857</v>
      </c>
      <c r="K221" s="54">
        <v>43.327370948379347</v>
      </c>
      <c r="M221" s="30">
        <v>10.825570228091237</v>
      </c>
      <c r="N221" s="31">
        <v>32.501800720288117</v>
      </c>
      <c r="O221" s="55">
        <v>0.24985522987279629</v>
      </c>
      <c r="P221" s="55">
        <v>0.75014477012720393</v>
      </c>
      <c r="Q221" s="2" t="s">
        <v>26</v>
      </c>
    </row>
    <row r="222" spans="1:17" ht="13.5" thickBot="1" x14ac:dyDescent="0.25">
      <c r="A222" s="263"/>
      <c r="B222" s="266"/>
      <c r="C222" s="2" t="s">
        <v>27</v>
      </c>
      <c r="D222" s="29">
        <v>4.9411764705882346</v>
      </c>
      <c r="E222" s="52">
        <v>2.5519807923169266</v>
      </c>
      <c r="F222" s="29">
        <v>9.2180072028811519</v>
      </c>
      <c r="G222" s="29">
        <v>0.54453781512605037</v>
      </c>
      <c r="H222" s="52">
        <v>0.6551020408163265</v>
      </c>
      <c r="I222" s="52">
        <v>2.3978391356542619</v>
      </c>
      <c r="J222" s="29">
        <v>3.2145258103241297</v>
      </c>
      <c r="K222" s="54">
        <v>23.523169267707082</v>
      </c>
      <c r="M222" s="30">
        <v>5.6049219687875151</v>
      </c>
      <c r="N222" s="31">
        <v>17.918247298919567</v>
      </c>
      <c r="O222" s="55">
        <v>0.23827239879968157</v>
      </c>
      <c r="P222" s="55">
        <v>0.76172760120031846</v>
      </c>
      <c r="Q222" s="2" t="s">
        <v>27</v>
      </c>
    </row>
    <row r="223" spans="1:17" ht="13.5" thickBot="1" x14ac:dyDescent="0.25">
      <c r="A223" s="263"/>
      <c r="B223" s="266"/>
      <c r="C223" s="2" t="s">
        <v>28</v>
      </c>
      <c r="D223" s="29">
        <v>2.1081632653061222</v>
      </c>
      <c r="E223" s="52">
        <v>1.1864345738295319</v>
      </c>
      <c r="F223" s="29">
        <v>2.8324129651860739</v>
      </c>
      <c r="G223" s="29">
        <v>4.0936374549819923E-2</v>
      </c>
      <c r="H223" s="52">
        <v>0.23769507803121245</v>
      </c>
      <c r="I223" s="52">
        <v>1.0022809123649459</v>
      </c>
      <c r="J223" s="29">
        <v>1.3583433373349341</v>
      </c>
      <c r="K223" s="54">
        <v>8.7662665066026424</v>
      </c>
      <c r="M223" s="30">
        <v>2.4264105642256899</v>
      </c>
      <c r="N223" s="31">
        <v>6.3398559423769498</v>
      </c>
      <c r="O223" s="55">
        <v>0.27678950467660868</v>
      </c>
      <c r="P223" s="55">
        <v>0.72321049532339099</v>
      </c>
      <c r="Q223" s="2" t="s">
        <v>28</v>
      </c>
    </row>
    <row r="224" spans="1:17" ht="13.5" thickBot="1" x14ac:dyDescent="0.25">
      <c r="A224" s="263"/>
      <c r="B224" s="266"/>
      <c r="C224" s="2" t="s">
        <v>29</v>
      </c>
      <c r="D224" s="29">
        <v>0.46350540216086433</v>
      </c>
      <c r="E224" s="52">
        <v>0</v>
      </c>
      <c r="F224" s="29">
        <v>0.59171668667466992</v>
      </c>
      <c r="G224" s="29">
        <v>0</v>
      </c>
      <c r="H224" s="52">
        <v>0.82761104441776701</v>
      </c>
      <c r="I224" s="52">
        <v>1.6326530612244896E-2</v>
      </c>
      <c r="J224" s="29">
        <v>0.22521008403361345</v>
      </c>
      <c r="K224" s="54">
        <v>2.1243697478991597</v>
      </c>
      <c r="M224" s="30">
        <v>0.84393757503001188</v>
      </c>
      <c r="N224" s="31">
        <v>1.2804321728691477</v>
      </c>
      <c r="O224" s="55">
        <v>0.39726491862567803</v>
      </c>
      <c r="P224" s="55">
        <v>0.60273508137432186</v>
      </c>
      <c r="Q224" s="2" t="s">
        <v>29</v>
      </c>
    </row>
    <row r="225" spans="1:17" ht="13.5" thickBot="1" x14ac:dyDescent="0.25">
      <c r="A225" s="264"/>
      <c r="B225" s="267"/>
      <c r="C225" s="66"/>
      <c r="D225" s="51">
        <v>113.36662665066025</v>
      </c>
      <c r="E225" s="51">
        <v>52.164345738295317</v>
      </c>
      <c r="F225" s="51">
        <v>344.70972388955579</v>
      </c>
      <c r="G225" s="51">
        <v>9.796758703481391</v>
      </c>
      <c r="H225" s="51">
        <v>28.23469387755102</v>
      </c>
      <c r="I225" s="51">
        <v>38.413085234093636</v>
      </c>
      <c r="J225" s="51">
        <v>98.330372148859539</v>
      </c>
      <c r="K225" s="51">
        <v>685.02376950780319</v>
      </c>
      <c r="L225" s="67"/>
      <c r="M225" s="68">
        <v>118.81212484993998</v>
      </c>
      <c r="N225" s="68">
        <v>566.20348139255691</v>
      </c>
      <c r="O225" s="69">
        <v>0.17344233899402897</v>
      </c>
      <c r="P225" s="69">
        <v>0.82654574424385319</v>
      </c>
      <c r="Q225" s="66" t="s">
        <v>10</v>
      </c>
    </row>
  </sheetData>
  <mergeCells count="27">
    <mergeCell ref="A141:A157"/>
    <mergeCell ref="B141:B157"/>
    <mergeCell ref="B39:B55"/>
    <mergeCell ref="A56:A72"/>
    <mergeCell ref="B56:B72"/>
    <mergeCell ref="A73:A89"/>
    <mergeCell ref="B73:B89"/>
    <mergeCell ref="A90:A106"/>
    <mergeCell ref="B90:B106"/>
    <mergeCell ref="A39:A55"/>
    <mergeCell ref="A2:C3"/>
    <mergeCell ref="A107:A123"/>
    <mergeCell ref="B107:B123"/>
    <mergeCell ref="A124:A140"/>
    <mergeCell ref="B124:B140"/>
    <mergeCell ref="A5:A21"/>
    <mergeCell ref="B5:B21"/>
    <mergeCell ref="A22:A38"/>
    <mergeCell ref="B22:B38"/>
    <mergeCell ref="A209:A225"/>
    <mergeCell ref="B209:B225"/>
    <mergeCell ref="A158:A174"/>
    <mergeCell ref="B158:B174"/>
    <mergeCell ref="A175:A191"/>
    <mergeCell ref="B175:B191"/>
    <mergeCell ref="A192:A208"/>
    <mergeCell ref="B192:B20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workbookViewId="0">
      <selection activeCell="M3" sqref="M3:P68"/>
    </sheetView>
  </sheetViews>
  <sheetFormatPr defaultRowHeight="12.75" customHeight="1" x14ac:dyDescent="0.2"/>
  <cols>
    <col min="1" max="1" width="19.5703125" customWidth="1"/>
    <col min="2" max="2" width="9" bestFit="1" customWidth="1"/>
    <col min="3" max="3" width="6.7109375" bestFit="1" customWidth="1"/>
    <col min="4" max="4" width="19.28515625" bestFit="1" customWidth="1"/>
    <col min="5" max="5" width="9" bestFit="1" customWidth="1"/>
    <col min="6" max="6" width="21.5703125" bestFit="1" customWidth="1"/>
    <col min="7" max="7" width="23.85546875" bestFit="1" customWidth="1"/>
    <col min="8" max="8" width="14.7109375" bestFit="1" customWidth="1"/>
    <col min="9" max="9" width="15.85546875" bestFit="1" customWidth="1"/>
    <col min="10" max="10" width="21.5703125" bestFit="1" customWidth="1"/>
    <col min="11" max="11" width="7.85546875" bestFit="1" customWidth="1"/>
    <col min="12" max="12" width="3" customWidth="1"/>
    <col min="13" max="13" width="10.140625" bestFit="1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305" t="s">
        <v>99</v>
      </c>
      <c r="B2" s="306"/>
      <c r="C2" s="307"/>
      <c r="D2" s="311" t="s">
        <v>97</v>
      </c>
      <c r="E2" s="312"/>
      <c r="F2" s="312"/>
      <c r="G2" s="312"/>
      <c r="H2" s="312"/>
      <c r="I2" s="312"/>
      <c r="J2" s="312"/>
      <c r="K2" s="313"/>
    </row>
    <row r="3" spans="1:17" ht="12.75" customHeight="1" thickBot="1" x14ac:dyDescent="0.25">
      <c r="A3" s="308"/>
      <c r="B3" s="309"/>
      <c r="C3" s="310"/>
      <c r="D3" s="64" t="s">
        <v>3</v>
      </c>
      <c r="E3" s="64" t="s">
        <v>4</v>
      </c>
      <c r="F3" s="64" t="s">
        <v>5</v>
      </c>
      <c r="G3" s="64" t="s">
        <v>6</v>
      </c>
      <c r="H3" s="64" t="s">
        <v>7</v>
      </c>
      <c r="I3" s="64" t="s">
        <v>8</v>
      </c>
      <c r="J3" s="64" t="s">
        <v>9</v>
      </c>
      <c r="K3" s="85" t="s">
        <v>10</v>
      </c>
      <c r="M3" s="15" t="s">
        <v>92</v>
      </c>
      <c r="N3" s="2" t="s">
        <v>93</v>
      </c>
      <c r="O3" s="11" t="s">
        <v>94</v>
      </c>
      <c r="P3" s="2" t="s">
        <v>48</v>
      </c>
    </row>
    <row r="4" spans="1:17" ht="12.75" customHeight="1" thickBot="1" x14ac:dyDescent="0.25">
      <c r="A4" s="293" t="s">
        <v>57</v>
      </c>
      <c r="B4" s="296"/>
      <c r="C4" s="86" t="s">
        <v>22</v>
      </c>
      <c r="D4" s="87">
        <v>61</v>
      </c>
      <c r="E4" s="87">
        <v>61</v>
      </c>
      <c r="F4" s="87">
        <v>90</v>
      </c>
      <c r="G4" s="88"/>
      <c r="H4" s="87">
        <v>27</v>
      </c>
      <c r="I4" s="87">
        <v>19</v>
      </c>
      <c r="J4" s="87">
        <v>31</v>
      </c>
      <c r="K4" s="89">
        <v>289</v>
      </c>
      <c r="M4" s="41">
        <f>SUM(H4+I4+E4)</f>
        <v>107</v>
      </c>
      <c r="N4" s="40">
        <f>SUM(J4+G4+F4+D4)</f>
        <v>182</v>
      </c>
      <c r="O4" s="70">
        <f>SUM(M4/K4)</f>
        <v>0.37024221453287198</v>
      </c>
      <c r="P4" s="55">
        <f>SUM(N4/K4)</f>
        <v>0.62975778546712802</v>
      </c>
      <c r="Q4" s="72" t="s">
        <v>22</v>
      </c>
    </row>
    <row r="5" spans="1:17" ht="12.75" customHeight="1" thickBot="1" x14ac:dyDescent="0.25">
      <c r="A5" s="294"/>
      <c r="B5" s="297"/>
      <c r="C5" s="72" t="s">
        <v>23</v>
      </c>
      <c r="D5" s="73">
        <v>88</v>
      </c>
      <c r="E5" s="73">
        <v>108</v>
      </c>
      <c r="F5" s="73">
        <v>71</v>
      </c>
      <c r="G5" s="73">
        <v>1</v>
      </c>
      <c r="H5" s="73">
        <v>38</v>
      </c>
      <c r="I5" s="73">
        <v>28</v>
      </c>
      <c r="J5" s="73">
        <v>42</v>
      </c>
      <c r="K5" s="75">
        <v>376</v>
      </c>
      <c r="M5" s="41">
        <f t="shared" ref="M5:M68" si="0">SUM(H5+I5+E5)</f>
        <v>174</v>
      </c>
      <c r="N5" s="40">
        <f t="shared" ref="N5:N68" si="1">SUM(J5+G5+F5+D5)</f>
        <v>202</v>
      </c>
      <c r="O5" s="70">
        <f t="shared" ref="O5:O68" si="2">SUM(M5/K5)</f>
        <v>0.46276595744680848</v>
      </c>
      <c r="P5" s="55">
        <f t="shared" ref="P5:P68" si="3">SUM(N5/K5)</f>
        <v>0.53723404255319152</v>
      </c>
      <c r="Q5" s="72" t="s">
        <v>23</v>
      </c>
    </row>
    <row r="6" spans="1:17" ht="12.75" customHeight="1" thickBot="1" x14ac:dyDescent="0.25">
      <c r="A6" s="294"/>
      <c r="B6" s="297"/>
      <c r="C6" s="72" t="s">
        <v>24</v>
      </c>
      <c r="D6" s="73">
        <v>89</v>
      </c>
      <c r="E6" s="73">
        <v>125</v>
      </c>
      <c r="F6" s="73">
        <v>73</v>
      </c>
      <c r="G6" s="74"/>
      <c r="H6" s="73">
        <v>54</v>
      </c>
      <c r="I6" s="73">
        <v>26</v>
      </c>
      <c r="J6" s="73">
        <v>38</v>
      </c>
      <c r="K6" s="84">
        <v>405</v>
      </c>
      <c r="M6" s="41">
        <f t="shared" si="0"/>
        <v>205</v>
      </c>
      <c r="N6" s="40">
        <f t="shared" si="1"/>
        <v>200</v>
      </c>
      <c r="O6" s="71">
        <f t="shared" si="2"/>
        <v>0.50617283950617287</v>
      </c>
      <c r="P6" s="55">
        <f t="shared" si="3"/>
        <v>0.49382716049382713</v>
      </c>
      <c r="Q6" s="72" t="s">
        <v>24</v>
      </c>
    </row>
    <row r="7" spans="1:17" ht="12.75" customHeight="1" thickBot="1" x14ac:dyDescent="0.25">
      <c r="A7" s="294"/>
      <c r="B7" s="297"/>
      <c r="C7" s="72" t="s">
        <v>25</v>
      </c>
      <c r="D7" s="73">
        <v>95</v>
      </c>
      <c r="E7" s="73">
        <v>150</v>
      </c>
      <c r="F7" s="73">
        <v>83</v>
      </c>
      <c r="G7" s="73">
        <v>4</v>
      </c>
      <c r="H7" s="73">
        <v>79</v>
      </c>
      <c r="I7" s="73">
        <v>60</v>
      </c>
      <c r="J7" s="73">
        <v>35</v>
      </c>
      <c r="K7" s="84">
        <v>506</v>
      </c>
      <c r="M7" s="41">
        <f t="shared" si="0"/>
        <v>289</v>
      </c>
      <c r="N7" s="40">
        <f t="shared" si="1"/>
        <v>217</v>
      </c>
      <c r="O7" s="71">
        <f t="shared" si="2"/>
        <v>0.57114624505928857</v>
      </c>
      <c r="P7" s="55">
        <f t="shared" si="3"/>
        <v>0.42885375494071148</v>
      </c>
      <c r="Q7" s="72" t="s">
        <v>25</v>
      </c>
    </row>
    <row r="8" spans="1:17" ht="12.75" customHeight="1" thickBot="1" x14ac:dyDescent="0.25">
      <c r="A8" s="295"/>
      <c r="B8" s="298"/>
      <c r="C8" s="81" t="s">
        <v>26</v>
      </c>
      <c r="D8" s="82">
        <v>92</v>
      </c>
      <c r="E8" s="82">
        <v>157</v>
      </c>
      <c r="F8" s="82">
        <v>79</v>
      </c>
      <c r="G8" s="82">
        <v>1</v>
      </c>
      <c r="H8" s="82">
        <v>51</v>
      </c>
      <c r="I8" s="82">
        <v>44</v>
      </c>
      <c r="J8" s="82">
        <v>46</v>
      </c>
      <c r="K8" s="90">
        <v>470</v>
      </c>
      <c r="M8" s="41">
        <f t="shared" si="0"/>
        <v>252</v>
      </c>
      <c r="N8" s="40">
        <f t="shared" si="1"/>
        <v>218</v>
      </c>
      <c r="O8" s="70">
        <f t="shared" si="2"/>
        <v>0.53617021276595744</v>
      </c>
      <c r="P8" s="55">
        <f t="shared" si="3"/>
        <v>0.46382978723404256</v>
      </c>
      <c r="Q8" s="72" t="s">
        <v>26</v>
      </c>
    </row>
    <row r="9" spans="1:17" ht="12.75" customHeight="1" thickBot="1" x14ac:dyDescent="0.25">
      <c r="A9" s="299" t="s">
        <v>75</v>
      </c>
      <c r="B9" s="302"/>
      <c r="C9" s="91" t="s">
        <v>22</v>
      </c>
      <c r="D9" s="92">
        <v>35</v>
      </c>
      <c r="E9" s="92">
        <v>16</v>
      </c>
      <c r="F9" s="92">
        <v>54</v>
      </c>
      <c r="G9" s="92">
        <v>1</v>
      </c>
      <c r="H9" s="92">
        <v>13</v>
      </c>
      <c r="I9" s="92">
        <v>18</v>
      </c>
      <c r="J9" s="92">
        <v>17</v>
      </c>
      <c r="K9" s="93">
        <v>154</v>
      </c>
      <c r="M9" s="41">
        <f t="shared" si="0"/>
        <v>47</v>
      </c>
      <c r="N9" s="40">
        <f t="shared" si="1"/>
        <v>107</v>
      </c>
      <c r="O9" s="70">
        <f t="shared" si="2"/>
        <v>0.30519480519480519</v>
      </c>
      <c r="P9" s="55">
        <f t="shared" si="3"/>
        <v>0.69480519480519476</v>
      </c>
      <c r="Q9" s="76" t="s">
        <v>22</v>
      </c>
    </row>
    <row r="10" spans="1:17" ht="12.75" customHeight="1" thickBot="1" x14ac:dyDescent="0.25">
      <c r="A10" s="300"/>
      <c r="B10" s="303"/>
      <c r="C10" s="76" t="s">
        <v>23</v>
      </c>
      <c r="D10" s="77">
        <v>64</v>
      </c>
      <c r="E10" s="77">
        <v>44</v>
      </c>
      <c r="F10" s="77">
        <v>48</v>
      </c>
      <c r="G10" s="33"/>
      <c r="H10" s="77">
        <v>22</v>
      </c>
      <c r="I10" s="77">
        <v>19</v>
      </c>
      <c r="J10" s="77">
        <v>25</v>
      </c>
      <c r="K10" s="78">
        <v>222</v>
      </c>
      <c r="M10" s="41">
        <f t="shared" si="0"/>
        <v>85</v>
      </c>
      <c r="N10" s="40">
        <f t="shared" si="1"/>
        <v>137</v>
      </c>
      <c r="O10" s="70">
        <f t="shared" si="2"/>
        <v>0.38288288288288286</v>
      </c>
      <c r="P10" s="55">
        <f t="shared" si="3"/>
        <v>0.61711711711711714</v>
      </c>
      <c r="Q10" s="76" t="s">
        <v>23</v>
      </c>
    </row>
    <row r="11" spans="1:17" ht="12.75" customHeight="1" thickBot="1" x14ac:dyDescent="0.25">
      <c r="A11" s="300"/>
      <c r="B11" s="303"/>
      <c r="C11" s="76" t="s">
        <v>24</v>
      </c>
      <c r="D11" s="77">
        <v>85</v>
      </c>
      <c r="E11" s="77">
        <v>67</v>
      </c>
      <c r="F11" s="77">
        <v>36</v>
      </c>
      <c r="G11" s="33"/>
      <c r="H11" s="77">
        <v>41</v>
      </c>
      <c r="I11" s="77">
        <v>27</v>
      </c>
      <c r="J11" s="77">
        <v>27</v>
      </c>
      <c r="K11" s="78">
        <v>283</v>
      </c>
      <c r="M11" s="41">
        <f t="shared" si="0"/>
        <v>135</v>
      </c>
      <c r="N11" s="40">
        <f t="shared" si="1"/>
        <v>148</v>
      </c>
      <c r="O11" s="70">
        <f t="shared" si="2"/>
        <v>0.47703180212014135</v>
      </c>
      <c r="P11" s="55">
        <f t="shared" si="3"/>
        <v>0.52296819787985871</v>
      </c>
      <c r="Q11" s="76" t="s">
        <v>24</v>
      </c>
    </row>
    <row r="12" spans="1:17" ht="12.75" customHeight="1" thickBot="1" x14ac:dyDescent="0.25">
      <c r="A12" s="300"/>
      <c r="B12" s="303"/>
      <c r="C12" s="76" t="s">
        <v>25</v>
      </c>
      <c r="D12" s="77">
        <v>60</v>
      </c>
      <c r="E12" s="77">
        <v>74</v>
      </c>
      <c r="F12" s="77">
        <v>51</v>
      </c>
      <c r="G12" s="33"/>
      <c r="H12" s="77">
        <v>39</v>
      </c>
      <c r="I12" s="77">
        <v>27</v>
      </c>
      <c r="J12" s="77">
        <v>25</v>
      </c>
      <c r="K12" s="78">
        <v>276</v>
      </c>
      <c r="M12" s="41">
        <f t="shared" si="0"/>
        <v>140</v>
      </c>
      <c r="N12" s="40">
        <f t="shared" si="1"/>
        <v>136</v>
      </c>
      <c r="O12" s="71">
        <f t="shared" si="2"/>
        <v>0.50724637681159424</v>
      </c>
      <c r="P12" s="55">
        <f t="shared" si="3"/>
        <v>0.49275362318840582</v>
      </c>
      <c r="Q12" s="76" t="s">
        <v>25</v>
      </c>
    </row>
    <row r="13" spans="1:17" ht="12.75" customHeight="1" thickBot="1" x14ac:dyDescent="0.25">
      <c r="A13" s="301"/>
      <c r="B13" s="304"/>
      <c r="C13" s="94" t="s">
        <v>26</v>
      </c>
      <c r="D13" s="95">
        <v>40</v>
      </c>
      <c r="E13" s="95">
        <v>29</v>
      </c>
      <c r="F13" s="95">
        <v>28</v>
      </c>
      <c r="G13" s="96"/>
      <c r="H13" s="95">
        <v>19</v>
      </c>
      <c r="I13" s="95">
        <v>16</v>
      </c>
      <c r="J13" s="95">
        <v>18</v>
      </c>
      <c r="K13" s="97">
        <v>150</v>
      </c>
      <c r="M13" s="41">
        <f t="shared" si="0"/>
        <v>64</v>
      </c>
      <c r="N13" s="40">
        <f t="shared" si="1"/>
        <v>86</v>
      </c>
      <c r="O13" s="70">
        <f t="shared" si="2"/>
        <v>0.42666666666666669</v>
      </c>
      <c r="P13" s="55">
        <f t="shared" si="3"/>
        <v>0.57333333333333336</v>
      </c>
      <c r="Q13" s="76" t="s">
        <v>26</v>
      </c>
    </row>
    <row r="14" spans="1:17" ht="13.5" thickBot="1" x14ac:dyDescent="0.25">
      <c r="A14" s="287" t="s">
        <v>56</v>
      </c>
      <c r="B14" s="290"/>
      <c r="C14" s="98" t="s">
        <v>22</v>
      </c>
      <c r="D14" s="99">
        <v>28</v>
      </c>
      <c r="E14" s="99">
        <v>9</v>
      </c>
      <c r="F14" s="99">
        <v>35</v>
      </c>
      <c r="G14" s="100"/>
      <c r="H14" s="99">
        <v>15</v>
      </c>
      <c r="I14" s="99">
        <v>14</v>
      </c>
      <c r="J14" s="99">
        <v>20</v>
      </c>
      <c r="K14" s="101">
        <v>121</v>
      </c>
      <c r="M14" s="41">
        <f t="shared" si="0"/>
        <v>38</v>
      </c>
      <c r="N14" s="40">
        <f t="shared" si="1"/>
        <v>83</v>
      </c>
      <c r="O14" s="70">
        <f t="shared" si="2"/>
        <v>0.31404958677685951</v>
      </c>
      <c r="P14" s="55">
        <f t="shared" si="3"/>
        <v>0.68595041322314054</v>
      </c>
      <c r="Q14" s="11" t="s">
        <v>22</v>
      </c>
    </row>
    <row r="15" spans="1:17" ht="13.5" thickBot="1" x14ac:dyDescent="0.25">
      <c r="A15" s="288"/>
      <c r="B15" s="291"/>
      <c r="C15" s="11" t="s">
        <v>23</v>
      </c>
      <c r="D15" s="13">
        <v>59</v>
      </c>
      <c r="E15" s="13">
        <v>51</v>
      </c>
      <c r="F15" s="13">
        <v>54</v>
      </c>
      <c r="G15" s="12"/>
      <c r="H15" s="13">
        <v>33</v>
      </c>
      <c r="I15" s="13">
        <v>13</v>
      </c>
      <c r="J15" s="13">
        <v>23</v>
      </c>
      <c r="K15" s="79">
        <v>233</v>
      </c>
      <c r="M15" s="41">
        <f t="shared" si="0"/>
        <v>97</v>
      </c>
      <c r="N15" s="40">
        <f t="shared" si="1"/>
        <v>136</v>
      </c>
      <c r="O15" s="70">
        <f t="shared" si="2"/>
        <v>0.41630901287553645</v>
      </c>
      <c r="P15" s="55">
        <f t="shared" si="3"/>
        <v>0.58369098712446355</v>
      </c>
      <c r="Q15" s="11" t="s">
        <v>23</v>
      </c>
    </row>
    <row r="16" spans="1:17" ht="13.5" thickBot="1" x14ac:dyDescent="0.25">
      <c r="A16" s="288"/>
      <c r="B16" s="291"/>
      <c r="C16" s="11" t="s">
        <v>24</v>
      </c>
      <c r="D16" s="13">
        <v>85</v>
      </c>
      <c r="E16" s="13">
        <v>60</v>
      </c>
      <c r="F16" s="13">
        <v>45</v>
      </c>
      <c r="G16" s="12"/>
      <c r="H16" s="13">
        <v>32</v>
      </c>
      <c r="I16" s="13">
        <v>26</v>
      </c>
      <c r="J16" s="13">
        <v>34</v>
      </c>
      <c r="K16" s="79">
        <v>282</v>
      </c>
      <c r="M16" s="41">
        <f t="shared" si="0"/>
        <v>118</v>
      </c>
      <c r="N16" s="40">
        <f t="shared" si="1"/>
        <v>164</v>
      </c>
      <c r="O16" s="70">
        <f t="shared" si="2"/>
        <v>0.41843971631205673</v>
      </c>
      <c r="P16" s="55">
        <f t="shared" si="3"/>
        <v>0.58156028368794321</v>
      </c>
      <c r="Q16" s="11" t="s">
        <v>24</v>
      </c>
    </row>
    <row r="17" spans="1:17" ht="13.5" thickBot="1" x14ac:dyDescent="0.25">
      <c r="A17" s="288"/>
      <c r="B17" s="291"/>
      <c r="C17" s="11" t="s">
        <v>25</v>
      </c>
      <c r="D17" s="13">
        <v>54</v>
      </c>
      <c r="E17" s="13">
        <v>63</v>
      </c>
      <c r="F17" s="13">
        <v>29</v>
      </c>
      <c r="G17" s="12"/>
      <c r="H17" s="13">
        <v>17</v>
      </c>
      <c r="I17" s="13">
        <v>29</v>
      </c>
      <c r="J17" s="13">
        <v>24</v>
      </c>
      <c r="K17" s="79">
        <v>216</v>
      </c>
      <c r="M17" s="41">
        <f t="shared" si="0"/>
        <v>109</v>
      </c>
      <c r="N17" s="40">
        <f t="shared" si="1"/>
        <v>107</v>
      </c>
      <c r="O17" s="70">
        <f t="shared" si="2"/>
        <v>0.50462962962962965</v>
      </c>
      <c r="P17" s="55">
        <f t="shared" si="3"/>
        <v>0.49537037037037035</v>
      </c>
      <c r="Q17" s="11" t="s">
        <v>25</v>
      </c>
    </row>
    <row r="18" spans="1:17" ht="13.5" thickBot="1" x14ac:dyDescent="0.25">
      <c r="A18" s="289"/>
      <c r="B18" s="292"/>
      <c r="C18" s="102" t="s">
        <v>26</v>
      </c>
      <c r="D18" s="103">
        <v>45</v>
      </c>
      <c r="E18" s="103">
        <v>17</v>
      </c>
      <c r="F18" s="103">
        <v>16</v>
      </c>
      <c r="G18" s="104"/>
      <c r="H18" s="103">
        <v>16</v>
      </c>
      <c r="I18" s="103">
        <v>23</v>
      </c>
      <c r="J18" s="103">
        <v>14</v>
      </c>
      <c r="K18" s="105">
        <v>131</v>
      </c>
      <c r="M18" s="41">
        <f t="shared" si="0"/>
        <v>56</v>
      </c>
      <c r="N18" s="40">
        <f t="shared" si="1"/>
        <v>75</v>
      </c>
      <c r="O18" s="70">
        <f t="shared" si="2"/>
        <v>0.42748091603053434</v>
      </c>
      <c r="P18" s="55">
        <f t="shared" si="3"/>
        <v>0.5725190839694656</v>
      </c>
      <c r="Q18" s="11" t="s">
        <v>26</v>
      </c>
    </row>
    <row r="19" spans="1:17" ht="13.5" thickBot="1" x14ac:dyDescent="0.25">
      <c r="A19" s="293" t="s">
        <v>55</v>
      </c>
      <c r="B19" s="296"/>
      <c r="C19" s="86" t="s">
        <v>22</v>
      </c>
      <c r="D19" s="87">
        <v>39</v>
      </c>
      <c r="E19" s="87">
        <v>12</v>
      </c>
      <c r="F19" s="87">
        <v>37</v>
      </c>
      <c r="G19" s="88"/>
      <c r="H19" s="87">
        <v>14</v>
      </c>
      <c r="I19" s="87">
        <v>11</v>
      </c>
      <c r="J19" s="87">
        <v>23</v>
      </c>
      <c r="K19" s="89">
        <v>136</v>
      </c>
      <c r="M19" s="41">
        <f t="shared" si="0"/>
        <v>37</v>
      </c>
      <c r="N19" s="40">
        <f t="shared" si="1"/>
        <v>99</v>
      </c>
      <c r="O19" s="70">
        <f t="shared" si="2"/>
        <v>0.27205882352941174</v>
      </c>
      <c r="P19" s="55">
        <f t="shared" si="3"/>
        <v>0.7279411764705882</v>
      </c>
      <c r="Q19" s="72" t="s">
        <v>22</v>
      </c>
    </row>
    <row r="20" spans="1:17" ht="13.5" thickBot="1" x14ac:dyDescent="0.25">
      <c r="A20" s="294"/>
      <c r="B20" s="297"/>
      <c r="C20" s="72" t="s">
        <v>23</v>
      </c>
      <c r="D20" s="73">
        <v>83</v>
      </c>
      <c r="E20" s="73">
        <v>43</v>
      </c>
      <c r="F20" s="73">
        <v>47</v>
      </c>
      <c r="G20" s="73">
        <v>1</v>
      </c>
      <c r="H20" s="73">
        <v>51</v>
      </c>
      <c r="I20" s="73">
        <v>26</v>
      </c>
      <c r="J20" s="73">
        <v>43</v>
      </c>
      <c r="K20" s="75">
        <v>294</v>
      </c>
      <c r="M20" s="41">
        <f t="shared" si="0"/>
        <v>120</v>
      </c>
      <c r="N20" s="40">
        <f t="shared" si="1"/>
        <v>174</v>
      </c>
      <c r="O20" s="70">
        <f t="shared" si="2"/>
        <v>0.40816326530612246</v>
      </c>
      <c r="P20" s="55">
        <f t="shared" si="3"/>
        <v>0.59183673469387754</v>
      </c>
      <c r="Q20" s="72" t="s">
        <v>23</v>
      </c>
    </row>
    <row r="21" spans="1:17" ht="13.5" thickBot="1" x14ac:dyDescent="0.25">
      <c r="A21" s="294"/>
      <c r="B21" s="297"/>
      <c r="C21" s="72" t="s">
        <v>24</v>
      </c>
      <c r="D21" s="73">
        <v>104</v>
      </c>
      <c r="E21" s="73">
        <v>69</v>
      </c>
      <c r="F21" s="73">
        <v>36</v>
      </c>
      <c r="G21" s="74"/>
      <c r="H21" s="73">
        <v>47</v>
      </c>
      <c r="I21" s="73">
        <v>42</v>
      </c>
      <c r="J21" s="73">
        <v>37</v>
      </c>
      <c r="K21" s="75">
        <v>335</v>
      </c>
      <c r="M21" s="41">
        <f t="shared" si="0"/>
        <v>158</v>
      </c>
      <c r="N21" s="40">
        <f t="shared" si="1"/>
        <v>177</v>
      </c>
      <c r="O21" s="70">
        <f t="shared" si="2"/>
        <v>0.4716417910447761</v>
      </c>
      <c r="P21" s="55">
        <f t="shared" si="3"/>
        <v>0.5283582089552239</v>
      </c>
      <c r="Q21" s="72" t="s">
        <v>24</v>
      </c>
    </row>
    <row r="22" spans="1:17" ht="13.5" thickBot="1" x14ac:dyDescent="0.25">
      <c r="A22" s="294"/>
      <c r="B22" s="297"/>
      <c r="C22" s="72" t="s">
        <v>25</v>
      </c>
      <c r="D22" s="73">
        <v>85</v>
      </c>
      <c r="E22" s="73">
        <v>64</v>
      </c>
      <c r="F22" s="73">
        <v>36</v>
      </c>
      <c r="G22" s="74"/>
      <c r="H22" s="73">
        <v>34</v>
      </c>
      <c r="I22" s="73">
        <v>44</v>
      </c>
      <c r="J22" s="73">
        <v>43</v>
      </c>
      <c r="K22" s="75">
        <v>306</v>
      </c>
      <c r="M22" s="41">
        <f t="shared" si="0"/>
        <v>142</v>
      </c>
      <c r="N22" s="40">
        <f t="shared" si="1"/>
        <v>164</v>
      </c>
      <c r="O22" s="70">
        <f t="shared" si="2"/>
        <v>0.46405228758169936</v>
      </c>
      <c r="P22" s="55">
        <f t="shared" si="3"/>
        <v>0.53594771241830064</v>
      </c>
      <c r="Q22" s="72" t="s">
        <v>25</v>
      </c>
    </row>
    <row r="23" spans="1:17" ht="13.5" thickBot="1" x14ac:dyDescent="0.25">
      <c r="A23" s="295"/>
      <c r="B23" s="298"/>
      <c r="C23" s="81" t="s">
        <v>26</v>
      </c>
      <c r="D23" s="82">
        <v>55</v>
      </c>
      <c r="E23" s="82">
        <v>42</v>
      </c>
      <c r="F23" s="82">
        <v>44</v>
      </c>
      <c r="G23" s="106"/>
      <c r="H23" s="82">
        <v>14</v>
      </c>
      <c r="I23" s="82">
        <v>34</v>
      </c>
      <c r="J23" s="82">
        <v>31</v>
      </c>
      <c r="K23" s="83">
        <v>220</v>
      </c>
      <c r="M23" s="41">
        <f t="shared" si="0"/>
        <v>90</v>
      </c>
      <c r="N23" s="40">
        <f t="shared" si="1"/>
        <v>130</v>
      </c>
      <c r="O23" s="70">
        <f t="shared" si="2"/>
        <v>0.40909090909090912</v>
      </c>
      <c r="P23" s="55">
        <f t="shared" si="3"/>
        <v>0.59090909090909094</v>
      </c>
      <c r="Q23" s="72" t="s">
        <v>26</v>
      </c>
    </row>
    <row r="24" spans="1:17" ht="13.5" thickBot="1" x14ac:dyDescent="0.25">
      <c r="A24" s="299" t="s">
        <v>64</v>
      </c>
      <c r="B24" s="302"/>
      <c r="C24" s="91" t="s">
        <v>22</v>
      </c>
      <c r="D24" s="92">
        <v>27</v>
      </c>
      <c r="E24" s="92">
        <v>38</v>
      </c>
      <c r="F24" s="92">
        <v>37</v>
      </c>
      <c r="G24" s="107"/>
      <c r="H24" s="92">
        <v>12</v>
      </c>
      <c r="I24" s="92">
        <v>12</v>
      </c>
      <c r="J24" s="92">
        <v>14</v>
      </c>
      <c r="K24" s="93">
        <v>140</v>
      </c>
      <c r="M24" s="41">
        <f t="shared" si="0"/>
        <v>62</v>
      </c>
      <c r="N24" s="40">
        <f t="shared" si="1"/>
        <v>78</v>
      </c>
      <c r="O24" s="70">
        <f t="shared" si="2"/>
        <v>0.44285714285714284</v>
      </c>
      <c r="P24" s="55">
        <f t="shared" si="3"/>
        <v>0.55714285714285716</v>
      </c>
      <c r="Q24" s="76" t="s">
        <v>22</v>
      </c>
    </row>
    <row r="25" spans="1:17" ht="13.5" thickBot="1" x14ac:dyDescent="0.25">
      <c r="A25" s="300"/>
      <c r="B25" s="303"/>
      <c r="C25" s="76" t="s">
        <v>23</v>
      </c>
      <c r="D25" s="77">
        <v>33</v>
      </c>
      <c r="E25" s="77">
        <v>34</v>
      </c>
      <c r="F25" s="77">
        <v>44</v>
      </c>
      <c r="G25" s="33"/>
      <c r="H25" s="77">
        <v>19</v>
      </c>
      <c r="I25" s="77">
        <v>14</v>
      </c>
      <c r="J25" s="77">
        <v>26</v>
      </c>
      <c r="K25" s="78">
        <v>170</v>
      </c>
      <c r="M25" s="41">
        <f t="shared" si="0"/>
        <v>67</v>
      </c>
      <c r="N25" s="40">
        <f t="shared" si="1"/>
        <v>103</v>
      </c>
      <c r="O25" s="70">
        <f t="shared" si="2"/>
        <v>0.39411764705882352</v>
      </c>
      <c r="P25" s="55">
        <f t="shared" si="3"/>
        <v>0.60588235294117643</v>
      </c>
      <c r="Q25" s="76" t="s">
        <v>23</v>
      </c>
    </row>
    <row r="26" spans="1:17" ht="13.5" thickBot="1" x14ac:dyDescent="0.25">
      <c r="A26" s="300"/>
      <c r="B26" s="303"/>
      <c r="C26" s="76" t="s">
        <v>24</v>
      </c>
      <c r="D26" s="77">
        <v>44</v>
      </c>
      <c r="E26" s="77">
        <v>41</v>
      </c>
      <c r="F26" s="77">
        <v>38</v>
      </c>
      <c r="G26" s="33"/>
      <c r="H26" s="77">
        <v>44</v>
      </c>
      <c r="I26" s="77">
        <v>32</v>
      </c>
      <c r="J26" s="77">
        <v>28</v>
      </c>
      <c r="K26" s="78">
        <v>227</v>
      </c>
      <c r="M26" s="41">
        <f t="shared" si="0"/>
        <v>117</v>
      </c>
      <c r="N26" s="40">
        <f t="shared" si="1"/>
        <v>110</v>
      </c>
      <c r="O26" s="71">
        <f t="shared" si="2"/>
        <v>0.51541850220264318</v>
      </c>
      <c r="P26" s="55">
        <f t="shared" si="3"/>
        <v>0.48458149779735682</v>
      </c>
      <c r="Q26" s="76" t="s">
        <v>24</v>
      </c>
    </row>
    <row r="27" spans="1:17" ht="13.5" thickBot="1" x14ac:dyDescent="0.25">
      <c r="A27" s="300"/>
      <c r="B27" s="303"/>
      <c r="C27" s="76" t="s">
        <v>25</v>
      </c>
      <c r="D27" s="77">
        <v>48</v>
      </c>
      <c r="E27" s="77">
        <v>30</v>
      </c>
      <c r="F27" s="77">
        <v>35</v>
      </c>
      <c r="G27" s="33"/>
      <c r="H27" s="77">
        <v>33</v>
      </c>
      <c r="I27" s="77">
        <v>12</v>
      </c>
      <c r="J27" s="77">
        <v>18</v>
      </c>
      <c r="K27" s="78">
        <v>176</v>
      </c>
      <c r="M27" s="41">
        <f t="shared" si="0"/>
        <v>75</v>
      </c>
      <c r="N27" s="40">
        <f t="shared" si="1"/>
        <v>101</v>
      </c>
      <c r="O27" s="70">
        <f t="shared" si="2"/>
        <v>0.42613636363636365</v>
      </c>
      <c r="P27" s="55">
        <f t="shared" si="3"/>
        <v>0.57386363636363635</v>
      </c>
      <c r="Q27" s="76" t="s">
        <v>25</v>
      </c>
    </row>
    <row r="28" spans="1:17" ht="13.5" thickBot="1" x14ac:dyDescent="0.25">
      <c r="A28" s="301"/>
      <c r="B28" s="304"/>
      <c r="C28" s="94" t="s">
        <v>26</v>
      </c>
      <c r="D28" s="95">
        <v>18</v>
      </c>
      <c r="E28" s="95">
        <v>19</v>
      </c>
      <c r="F28" s="95">
        <v>26</v>
      </c>
      <c r="G28" s="96"/>
      <c r="H28" s="95">
        <v>14</v>
      </c>
      <c r="I28" s="95">
        <v>12</v>
      </c>
      <c r="J28" s="95">
        <v>15</v>
      </c>
      <c r="K28" s="97">
        <v>104</v>
      </c>
      <c r="M28" s="41">
        <f t="shared" si="0"/>
        <v>45</v>
      </c>
      <c r="N28" s="40">
        <f t="shared" si="1"/>
        <v>59</v>
      </c>
      <c r="O28" s="70">
        <f t="shared" si="2"/>
        <v>0.43269230769230771</v>
      </c>
      <c r="P28" s="55">
        <f t="shared" si="3"/>
        <v>0.56730769230769229</v>
      </c>
      <c r="Q28" s="76" t="s">
        <v>26</v>
      </c>
    </row>
    <row r="29" spans="1:17" ht="13.5" thickBot="1" x14ac:dyDescent="0.25">
      <c r="A29" s="287" t="s">
        <v>66</v>
      </c>
      <c r="B29" s="290"/>
      <c r="C29" s="98" t="s">
        <v>22</v>
      </c>
      <c r="D29" s="99">
        <v>35</v>
      </c>
      <c r="E29" s="100"/>
      <c r="F29" s="99">
        <v>29</v>
      </c>
      <c r="G29" s="100"/>
      <c r="H29" s="99">
        <v>17</v>
      </c>
      <c r="I29" s="99">
        <v>3</v>
      </c>
      <c r="J29" s="99">
        <v>17</v>
      </c>
      <c r="K29" s="101">
        <v>101</v>
      </c>
      <c r="M29" s="41">
        <f t="shared" si="0"/>
        <v>20</v>
      </c>
      <c r="N29" s="40">
        <f t="shared" si="1"/>
        <v>81</v>
      </c>
      <c r="O29" s="70">
        <f t="shared" si="2"/>
        <v>0.19801980198019803</v>
      </c>
      <c r="P29" s="55">
        <f t="shared" si="3"/>
        <v>0.80198019801980203</v>
      </c>
      <c r="Q29" s="11" t="s">
        <v>22</v>
      </c>
    </row>
    <row r="30" spans="1:17" ht="13.5" thickBot="1" x14ac:dyDescent="0.25">
      <c r="A30" s="288"/>
      <c r="B30" s="291"/>
      <c r="C30" s="11" t="s">
        <v>23</v>
      </c>
      <c r="D30" s="13">
        <v>39</v>
      </c>
      <c r="E30" s="13">
        <v>31</v>
      </c>
      <c r="F30" s="13">
        <v>43</v>
      </c>
      <c r="G30" s="13">
        <v>1</v>
      </c>
      <c r="H30" s="13">
        <v>28</v>
      </c>
      <c r="I30" s="13">
        <v>8</v>
      </c>
      <c r="J30" s="13">
        <v>25</v>
      </c>
      <c r="K30" s="79">
        <v>175</v>
      </c>
      <c r="M30" s="41">
        <f t="shared" si="0"/>
        <v>67</v>
      </c>
      <c r="N30" s="40">
        <f t="shared" si="1"/>
        <v>108</v>
      </c>
      <c r="O30" s="70">
        <f t="shared" si="2"/>
        <v>0.38285714285714284</v>
      </c>
      <c r="P30" s="55">
        <f t="shared" si="3"/>
        <v>0.6171428571428571</v>
      </c>
      <c r="Q30" s="11" t="s">
        <v>23</v>
      </c>
    </row>
    <row r="31" spans="1:17" ht="13.5" thickBot="1" x14ac:dyDescent="0.25">
      <c r="A31" s="288"/>
      <c r="B31" s="291"/>
      <c r="C31" s="11" t="s">
        <v>24</v>
      </c>
      <c r="D31" s="13">
        <v>67</v>
      </c>
      <c r="E31" s="13">
        <v>77</v>
      </c>
      <c r="F31" s="13">
        <v>27</v>
      </c>
      <c r="G31" s="12"/>
      <c r="H31" s="13">
        <v>27</v>
      </c>
      <c r="I31" s="13">
        <v>12</v>
      </c>
      <c r="J31" s="13">
        <v>20</v>
      </c>
      <c r="K31" s="79">
        <v>230</v>
      </c>
      <c r="M31" s="41">
        <f t="shared" si="0"/>
        <v>116</v>
      </c>
      <c r="N31" s="40">
        <f t="shared" si="1"/>
        <v>114</v>
      </c>
      <c r="O31" s="71">
        <f t="shared" si="2"/>
        <v>0.5043478260869565</v>
      </c>
      <c r="P31" s="55">
        <f t="shared" si="3"/>
        <v>0.4956521739130435</v>
      </c>
      <c r="Q31" s="11" t="s">
        <v>24</v>
      </c>
    </row>
    <row r="32" spans="1:17" ht="13.5" thickBot="1" x14ac:dyDescent="0.25">
      <c r="A32" s="288"/>
      <c r="B32" s="291"/>
      <c r="C32" s="11" t="s">
        <v>25</v>
      </c>
      <c r="D32" s="13">
        <v>70</v>
      </c>
      <c r="E32" s="13">
        <v>63</v>
      </c>
      <c r="F32" s="13">
        <v>22</v>
      </c>
      <c r="G32" s="12"/>
      <c r="H32" s="13">
        <v>49</v>
      </c>
      <c r="I32" s="13">
        <v>7</v>
      </c>
      <c r="J32" s="13">
        <v>10</v>
      </c>
      <c r="K32" s="79">
        <v>221</v>
      </c>
      <c r="M32" s="41">
        <f t="shared" si="0"/>
        <v>119</v>
      </c>
      <c r="N32" s="40">
        <f t="shared" si="1"/>
        <v>102</v>
      </c>
      <c r="O32" s="71">
        <f t="shared" si="2"/>
        <v>0.53846153846153844</v>
      </c>
      <c r="P32" s="55">
        <f t="shared" si="3"/>
        <v>0.46153846153846156</v>
      </c>
      <c r="Q32" s="11" t="s">
        <v>25</v>
      </c>
    </row>
    <row r="33" spans="1:17" ht="13.5" thickBot="1" x14ac:dyDescent="0.25">
      <c r="A33" s="289"/>
      <c r="B33" s="292"/>
      <c r="C33" s="102" t="s">
        <v>26</v>
      </c>
      <c r="D33" s="103">
        <v>34</v>
      </c>
      <c r="E33" s="103">
        <v>27</v>
      </c>
      <c r="F33" s="103">
        <v>12</v>
      </c>
      <c r="G33" s="104"/>
      <c r="H33" s="103">
        <v>32</v>
      </c>
      <c r="I33" s="103">
        <v>4</v>
      </c>
      <c r="J33" s="103">
        <v>16</v>
      </c>
      <c r="K33" s="105">
        <v>125</v>
      </c>
      <c r="M33" s="41">
        <f t="shared" si="0"/>
        <v>63</v>
      </c>
      <c r="N33" s="40">
        <f t="shared" si="1"/>
        <v>62</v>
      </c>
      <c r="O33" s="71">
        <f t="shared" si="2"/>
        <v>0.504</v>
      </c>
      <c r="P33" s="55">
        <f t="shared" si="3"/>
        <v>0.496</v>
      </c>
      <c r="Q33" s="11" t="s">
        <v>26</v>
      </c>
    </row>
    <row r="34" spans="1:17" ht="13.5" thickBot="1" x14ac:dyDescent="0.25">
      <c r="A34" s="293" t="s">
        <v>69</v>
      </c>
      <c r="B34" s="296"/>
      <c r="C34" s="86" t="s">
        <v>22</v>
      </c>
      <c r="D34" s="87">
        <v>32</v>
      </c>
      <c r="E34" s="87">
        <v>19</v>
      </c>
      <c r="F34" s="87">
        <v>29</v>
      </c>
      <c r="G34" s="88"/>
      <c r="H34" s="87">
        <v>11</v>
      </c>
      <c r="I34" s="87">
        <v>9</v>
      </c>
      <c r="J34" s="87">
        <v>15</v>
      </c>
      <c r="K34" s="89">
        <v>115</v>
      </c>
      <c r="M34" s="41">
        <f t="shared" si="0"/>
        <v>39</v>
      </c>
      <c r="N34" s="40">
        <f t="shared" si="1"/>
        <v>76</v>
      </c>
      <c r="O34" s="70">
        <f t="shared" si="2"/>
        <v>0.33913043478260868</v>
      </c>
      <c r="P34" s="55">
        <f t="shared" si="3"/>
        <v>0.66086956521739126</v>
      </c>
      <c r="Q34" s="72" t="s">
        <v>22</v>
      </c>
    </row>
    <row r="35" spans="1:17" ht="13.5" thickBot="1" x14ac:dyDescent="0.25">
      <c r="A35" s="294"/>
      <c r="B35" s="297"/>
      <c r="C35" s="72" t="s">
        <v>23</v>
      </c>
      <c r="D35" s="73">
        <v>61</v>
      </c>
      <c r="E35" s="73">
        <v>53</v>
      </c>
      <c r="F35" s="73">
        <v>50</v>
      </c>
      <c r="G35" s="74"/>
      <c r="H35" s="73">
        <v>16</v>
      </c>
      <c r="I35" s="73">
        <v>30</v>
      </c>
      <c r="J35" s="73">
        <v>25</v>
      </c>
      <c r="K35" s="75">
        <v>235</v>
      </c>
      <c r="M35" s="41">
        <f t="shared" si="0"/>
        <v>99</v>
      </c>
      <c r="N35" s="40">
        <f t="shared" si="1"/>
        <v>136</v>
      </c>
      <c r="O35" s="70">
        <f t="shared" si="2"/>
        <v>0.42127659574468085</v>
      </c>
      <c r="P35" s="55">
        <f t="shared" si="3"/>
        <v>0.5787234042553191</v>
      </c>
      <c r="Q35" s="72" t="s">
        <v>23</v>
      </c>
    </row>
    <row r="36" spans="1:17" ht="13.5" thickBot="1" x14ac:dyDescent="0.25">
      <c r="A36" s="294"/>
      <c r="B36" s="297"/>
      <c r="C36" s="72" t="s">
        <v>24</v>
      </c>
      <c r="D36" s="73">
        <v>84</v>
      </c>
      <c r="E36" s="73">
        <v>74</v>
      </c>
      <c r="F36" s="73">
        <v>46</v>
      </c>
      <c r="G36" s="74"/>
      <c r="H36" s="73">
        <v>37</v>
      </c>
      <c r="I36" s="73">
        <v>51</v>
      </c>
      <c r="J36" s="73">
        <v>35</v>
      </c>
      <c r="K36" s="75">
        <v>327</v>
      </c>
      <c r="M36" s="41">
        <f t="shared" si="0"/>
        <v>162</v>
      </c>
      <c r="N36" s="40">
        <f t="shared" si="1"/>
        <v>165</v>
      </c>
      <c r="O36" s="70">
        <f t="shared" si="2"/>
        <v>0.49541284403669728</v>
      </c>
      <c r="P36" s="55">
        <f t="shared" si="3"/>
        <v>0.50458715596330272</v>
      </c>
      <c r="Q36" s="72" t="s">
        <v>24</v>
      </c>
    </row>
    <row r="37" spans="1:17" ht="13.5" thickBot="1" x14ac:dyDescent="0.25">
      <c r="A37" s="294"/>
      <c r="B37" s="297"/>
      <c r="C37" s="72" t="s">
        <v>25</v>
      </c>
      <c r="D37" s="73">
        <v>52</v>
      </c>
      <c r="E37" s="73">
        <v>42</v>
      </c>
      <c r="F37" s="73">
        <v>17</v>
      </c>
      <c r="G37" s="74"/>
      <c r="H37" s="73">
        <v>15</v>
      </c>
      <c r="I37" s="73">
        <v>20</v>
      </c>
      <c r="J37" s="73">
        <v>20</v>
      </c>
      <c r="K37" s="75">
        <v>166</v>
      </c>
      <c r="M37" s="41">
        <f t="shared" si="0"/>
        <v>77</v>
      </c>
      <c r="N37" s="40">
        <f t="shared" si="1"/>
        <v>89</v>
      </c>
      <c r="O37" s="70">
        <f t="shared" si="2"/>
        <v>0.46385542168674698</v>
      </c>
      <c r="P37" s="55">
        <f t="shared" si="3"/>
        <v>0.53614457831325302</v>
      </c>
      <c r="Q37" s="72" t="s">
        <v>25</v>
      </c>
    </row>
    <row r="38" spans="1:17" ht="13.5" thickBot="1" x14ac:dyDescent="0.25">
      <c r="A38" s="295"/>
      <c r="B38" s="298"/>
      <c r="C38" s="81" t="s">
        <v>26</v>
      </c>
      <c r="D38" s="82">
        <v>43</v>
      </c>
      <c r="E38" s="82">
        <v>20</v>
      </c>
      <c r="F38" s="82">
        <v>23</v>
      </c>
      <c r="G38" s="106"/>
      <c r="H38" s="82">
        <v>6</v>
      </c>
      <c r="I38" s="82">
        <v>17</v>
      </c>
      <c r="J38" s="82">
        <v>17</v>
      </c>
      <c r="K38" s="83">
        <v>126</v>
      </c>
      <c r="M38" s="41">
        <f t="shared" si="0"/>
        <v>43</v>
      </c>
      <c r="N38" s="40">
        <f t="shared" si="1"/>
        <v>83</v>
      </c>
      <c r="O38" s="70">
        <f t="shared" si="2"/>
        <v>0.34126984126984128</v>
      </c>
      <c r="P38" s="55">
        <f t="shared" si="3"/>
        <v>0.65873015873015872</v>
      </c>
      <c r="Q38" s="72" t="s">
        <v>26</v>
      </c>
    </row>
    <row r="39" spans="1:17" ht="13.5" thickBot="1" x14ac:dyDescent="0.25">
      <c r="A39" s="299" t="s">
        <v>71</v>
      </c>
      <c r="B39" s="302"/>
      <c r="C39" s="91" t="s">
        <v>22</v>
      </c>
      <c r="D39" s="92">
        <v>55</v>
      </c>
      <c r="E39" s="92">
        <v>11</v>
      </c>
      <c r="F39" s="92">
        <v>69</v>
      </c>
      <c r="G39" s="107"/>
      <c r="H39" s="92">
        <v>19</v>
      </c>
      <c r="I39" s="92">
        <v>21</v>
      </c>
      <c r="J39" s="92">
        <v>34</v>
      </c>
      <c r="K39" s="93">
        <v>209</v>
      </c>
      <c r="M39" s="41">
        <f t="shared" si="0"/>
        <v>51</v>
      </c>
      <c r="N39" s="40">
        <f t="shared" si="1"/>
        <v>158</v>
      </c>
      <c r="O39" s="70">
        <f t="shared" si="2"/>
        <v>0.24401913875598086</v>
      </c>
      <c r="P39" s="55">
        <f t="shared" si="3"/>
        <v>0.75598086124401909</v>
      </c>
      <c r="Q39" s="76" t="s">
        <v>22</v>
      </c>
    </row>
    <row r="40" spans="1:17" ht="13.5" thickBot="1" x14ac:dyDescent="0.25">
      <c r="A40" s="300"/>
      <c r="B40" s="303"/>
      <c r="C40" s="76" t="s">
        <v>23</v>
      </c>
      <c r="D40" s="77">
        <v>101</v>
      </c>
      <c r="E40" s="77">
        <v>55</v>
      </c>
      <c r="F40" s="77">
        <v>83</v>
      </c>
      <c r="G40" s="33"/>
      <c r="H40" s="77">
        <v>26</v>
      </c>
      <c r="I40" s="77">
        <v>50</v>
      </c>
      <c r="J40" s="77">
        <v>47</v>
      </c>
      <c r="K40" s="78">
        <v>362</v>
      </c>
      <c r="M40" s="41">
        <f t="shared" si="0"/>
        <v>131</v>
      </c>
      <c r="N40" s="40">
        <f t="shared" si="1"/>
        <v>231</v>
      </c>
      <c r="O40" s="70">
        <f t="shared" si="2"/>
        <v>0.36187845303867405</v>
      </c>
      <c r="P40" s="55">
        <f t="shared" si="3"/>
        <v>0.63812154696132595</v>
      </c>
      <c r="Q40" s="76" t="s">
        <v>23</v>
      </c>
    </row>
    <row r="41" spans="1:17" ht="13.5" thickBot="1" x14ac:dyDescent="0.25">
      <c r="A41" s="300"/>
      <c r="B41" s="303"/>
      <c r="C41" s="76" t="s">
        <v>24</v>
      </c>
      <c r="D41" s="77">
        <v>129</v>
      </c>
      <c r="E41" s="77">
        <v>93</v>
      </c>
      <c r="F41" s="77">
        <v>79</v>
      </c>
      <c r="G41" s="77">
        <v>2</v>
      </c>
      <c r="H41" s="77">
        <v>58</v>
      </c>
      <c r="I41" s="77">
        <v>59</v>
      </c>
      <c r="J41" s="77">
        <v>45</v>
      </c>
      <c r="K41" s="78">
        <v>465</v>
      </c>
      <c r="M41" s="41">
        <f t="shared" si="0"/>
        <v>210</v>
      </c>
      <c r="N41" s="40">
        <f t="shared" si="1"/>
        <v>255</v>
      </c>
      <c r="O41" s="70">
        <f t="shared" si="2"/>
        <v>0.45161290322580644</v>
      </c>
      <c r="P41" s="55">
        <f t="shared" si="3"/>
        <v>0.54838709677419351</v>
      </c>
      <c r="Q41" s="76" t="s">
        <v>24</v>
      </c>
    </row>
    <row r="42" spans="1:17" ht="13.5" thickBot="1" x14ac:dyDescent="0.25">
      <c r="A42" s="300"/>
      <c r="B42" s="303"/>
      <c r="C42" s="76" t="s">
        <v>25</v>
      </c>
      <c r="D42" s="77">
        <v>125</v>
      </c>
      <c r="E42" s="77">
        <v>65</v>
      </c>
      <c r="F42" s="77">
        <v>96</v>
      </c>
      <c r="G42" s="77">
        <v>2</v>
      </c>
      <c r="H42" s="77">
        <v>42</v>
      </c>
      <c r="I42" s="77">
        <v>50</v>
      </c>
      <c r="J42" s="77">
        <v>48</v>
      </c>
      <c r="K42" s="78">
        <v>428</v>
      </c>
      <c r="M42" s="41">
        <f t="shared" si="0"/>
        <v>157</v>
      </c>
      <c r="N42" s="40">
        <f t="shared" si="1"/>
        <v>271</v>
      </c>
      <c r="O42" s="70">
        <f t="shared" si="2"/>
        <v>0.36682242990654207</v>
      </c>
      <c r="P42" s="55">
        <f t="shared" si="3"/>
        <v>0.63317757009345799</v>
      </c>
      <c r="Q42" s="76" t="s">
        <v>25</v>
      </c>
    </row>
    <row r="43" spans="1:17" ht="13.5" thickBot="1" x14ac:dyDescent="0.25">
      <c r="A43" s="301"/>
      <c r="B43" s="304"/>
      <c r="C43" s="94" t="s">
        <v>26</v>
      </c>
      <c r="D43" s="95">
        <v>72</v>
      </c>
      <c r="E43" s="95">
        <v>35</v>
      </c>
      <c r="F43" s="95">
        <v>70</v>
      </c>
      <c r="G43" s="95">
        <v>2</v>
      </c>
      <c r="H43" s="95">
        <v>27</v>
      </c>
      <c r="I43" s="95">
        <v>37</v>
      </c>
      <c r="J43" s="95">
        <v>39</v>
      </c>
      <c r="K43" s="97">
        <v>282</v>
      </c>
      <c r="M43" s="41">
        <f t="shared" si="0"/>
        <v>99</v>
      </c>
      <c r="N43" s="40">
        <f t="shared" si="1"/>
        <v>183</v>
      </c>
      <c r="O43" s="70">
        <f t="shared" si="2"/>
        <v>0.35106382978723405</v>
      </c>
      <c r="P43" s="55">
        <f t="shared" si="3"/>
        <v>0.64893617021276595</v>
      </c>
      <c r="Q43" s="76" t="s">
        <v>26</v>
      </c>
    </row>
    <row r="44" spans="1:17" ht="13.5" thickBot="1" x14ac:dyDescent="0.25">
      <c r="A44" s="287" t="s">
        <v>74</v>
      </c>
      <c r="B44" s="290"/>
      <c r="C44" s="98" t="s">
        <v>22</v>
      </c>
      <c r="D44" s="99">
        <v>56</v>
      </c>
      <c r="E44" s="99">
        <v>38</v>
      </c>
      <c r="F44" s="99">
        <v>62</v>
      </c>
      <c r="G44" s="99">
        <v>3</v>
      </c>
      <c r="H44" s="99">
        <v>31</v>
      </c>
      <c r="I44" s="99">
        <v>16</v>
      </c>
      <c r="J44" s="99">
        <v>17</v>
      </c>
      <c r="K44" s="101">
        <v>223</v>
      </c>
      <c r="M44" s="41">
        <f t="shared" si="0"/>
        <v>85</v>
      </c>
      <c r="N44" s="40">
        <f t="shared" si="1"/>
        <v>138</v>
      </c>
      <c r="O44" s="70">
        <f t="shared" si="2"/>
        <v>0.3811659192825112</v>
      </c>
      <c r="P44" s="55">
        <f t="shared" si="3"/>
        <v>0.6188340807174888</v>
      </c>
      <c r="Q44" s="11" t="s">
        <v>22</v>
      </c>
    </row>
    <row r="45" spans="1:17" ht="13.5" thickBot="1" x14ac:dyDescent="0.25">
      <c r="A45" s="288"/>
      <c r="B45" s="291"/>
      <c r="C45" s="11" t="s">
        <v>23</v>
      </c>
      <c r="D45" s="13">
        <v>73</v>
      </c>
      <c r="E45" s="13">
        <v>41</v>
      </c>
      <c r="F45" s="13">
        <v>70</v>
      </c>
      <c r="G45" s="12"/>
      <c r="H45" s="13">
        <v>36</v>
      </c>
      <c r="I45" s="13">
        <v>37</v>
      </c>
      <c r="J45" s="13">
        <v>25</v>
      </c>
      <c r="K45" s="79">
        <v>282</v>
      </c>
      <c r="M45" s="41">
        <f t="shared" si="0"/>
        <v>114</v>
      </c>
      <c r="N45" s="40">
        <f t="shared" si="1"/>
        <v>168</v>
      </c>
      <c r="O45" s="70">
        <f t="shared" si="2"/>
        <v>0.40425531914893614</v>
      </c>
      <c r="P45" s="55">
        <f t="shared" si="3"/>
        <v>0.5957446808510638</v>
      </c>
      <c r="Q45" s="11" t="s">
        <v>23</v>
      </c>
    </row>
    <row r="46" spans="1:17" ht="13.5" thickBot="1" x14ac:dyDescent="0.25">
      <c r="A46" s="288"/>
      <c r="B46" s="291"/>
      <c r="C46" s="11" t="s">
        <v>24</v>
      </c>
      <c r="D46" s="13">
        <v>93</v>
      </c>
      <c r="E46" s="13">
        <v>55</v>
      </c>
      <c r="F46" s="13">
        <v>46</v>
      </c>
      <c r="G46" s="12"/>
      <c r="H46" s="13">
        <v>37</v>
      </c>
      <c r="I46" s="13">
        <v>47</v>
      </c>
      <c r="J46" s="13">
        <v>46</v>
      </c>
      <c r="K46" s="79">
        <v>324</v>
      </c>
      <c r="M46" s="41">
        <f t="shared" si="0"/>
        <v>139</v>
      </c>
      <c r="N46" s="40">
        <f t="shared" si="1"/>
        <v>185</v>
      </c>
      <c r="O46" s="70">
        <f t="shared" si="2"/>
        <v>0.42901234567901236</v>
      </c>
      <c r="P46" s="55">
        <f t="shared" si="3"/>
        <v>0.57098765432098764</v>
      </c>
      <c r="Q46" s="11" t="s">
        <v>24</v>
      </c>
    </row>
    <row r="47" spans="1:17" ht="13.5" thickBot="1" x14ac:dyDescent="0.25">
      <c r="A47" s="288"/>
      <c r="B47" s="291"/>
      <c r="C47" s="11" t="s">
        <v>25</v>
      </c>
      <c r="D47" s="13">
        <v>110</v>
      </c>
      <c r="E47" s="13">
        <v>114</v>
      </c>
      <c r="F47" s="13">
        <v>44</v>
      </c>
      <c r="G47" s="13">
        <v>1</v>
      </c>
      <c r="H47" s="13">
        <v>63</v>
      </c>
      <c r="I47" s="13">
        <v>68</v>
      </c>
      <c r="J47" s="13">
        <v>31</v>
      </c>
      <c r="K47" s="79">
        <v>431</v>
      </c>
      <c r="M47" s="41">
        <f t="shared" si="0"/>
        <v>245</v>
      </c>
      <c r="N47" s="40">
        <f t="shared" si="1"/>
        <v>186</v>
      </c>
      <c r="O47" s="71">
        <f t="shared" si="2"/>
        <v>0.56844547563805103</v>
      </c>
      <c r="P47" s="55">
        <f t="shared" si="3"/>
        <v>0.43155452436194897</v>
      </c>
      <c r="Q47" s="11" t="s">
        <v>25</v>
      </c>
    </row>
    <row r="48" spans="1:17" ht="13.5" thickBot="1" x14ac:dyDescent="0.25">
      <c r="A48" s="289"/>
      <c r="B48" s="292"/>
      <c r="C48" s="102" t="s">
        <v>26</v>
      </c>
      <c r="D48" s="103">
        <v>54</v>
      </c>
      <c r="E48" s="103">
        <v>70</v>
      </c>
      <c r="F48" s="103">
        <v>55</v>
      </c>
      <c r="G48" s="103">
        <v>1</v>
      </c>
      <c r="H48" s="103">
        <v>33</v>
      </c>
      <c r="I48" s="103">
        <v>30</v>
      </c>
      <c r="J48" s="103">
        <v>26</v>
      </c>
      <c r="K48" s="105">
        <v>269</v>
      </c>
      <c r="M48" s="41">
        <f t="shared" si="0"/>
        <v>133</v>
      </c>
      <c r="N48" s="40">
        <f t="shared" si="1"/>
        <v>136</v>
      </c>
      <c r="O48" s="71">
        <f t="shared" si="2"/>
        <v>0.49442379182156132</v>
      </c>
      <c r="P48" s="55">
        <f t="shared" si="3"/>
        <v>0.50557620817843862</v>
      </c>
      <c r="Q48" s="11" t="s">
        <v>26</v>
      </c>
    </row>
    <row r="49" spans="1:17" ht="13.5" thickBot="1" x14ac:dyDescent="0.25">
      <c r="A49" s="293" t="s">
        <v>77</v>
      </c>
      <c r="B49" s="296"/>
      <c r="C49" s="86" t="s">
        <v>22</v>
      </c>
      <c r="D49" s="87">
        <v>80</v>
      </c>
      <c r="E49" s="87">
        <v>4</v>
      </c>
      <c r="F49" s="87">
        <v>80</v>
      </c>
      <c r="G49" s="87">
        <v>1</v>
      </c>
      <c r="H49" s="87">
        <v>28</v>
      </c>
      <c r="I49" s="87">
        <v>18</v>
      </c>
      <c r="J49" s="87">
        <v>27</v>
      </c>
      <c r="K49" s="89">
        <v>238</v>
      </c>
      <c r="M49" s="41">
        <f t="shared" si="0"/>
        <v>50</v>
      </c>
      <c r="N49" s="40">
        <f t="shared" si="1"/>
        <v>188</v>
      </c>
      <c r="O49" s="70">
        <f t="shared" si="2"/>
        <v>0.21008403361344538</v>
      </c>
      <c r="P49" s="55">
        <f t="shared" si="3"/>
        <v>0.78991596638655459</v>
      </c>
      <c r="Q49" s="72" t="s">
        <v>22</v>
      </c>
    </row>
    <row r="50" spans="1:17" ht="13.5" thickBot="1" x14ac:dyDescent="0.25">
      <c r="A50" s="294"/>
      <c r="B50" s="297"/>
      <c r="C50" s="72" t="s">
        <v>23</v>
      </c>
      <c r="D50" s="73">
        <v>125</v>
      </c>
      <c r="E50" s="73">
        <v>11</v>
      </c>
      <c r="F50" s="73">
        <v>64</v>
      </c>
      <c r="G50" s="74"/>
      <c r="H50" s="73">
        <v>84</v>
      </c>
      <c r="I50" s="73">
        <v>39</v>
      </c>
      <c r="J50" s="73">
        <v>47</v>
      </c>
      <c r="K50" s="75">
        <v>370</v>
      </c>
      <c r="M50" s="41">
        <f t="shared" si="0"/>
        <v>134</v>
      </c>
      <c r="N50" s="40">
        <f t="shared" si="1"/>
        <v>236</v>
      </c>
      <c r="O50" s="70">
        <f t="shared" si="2"/>
        <v>0.36216216216216218</v>
      </c>
      <c r="P50" s="55">
        <f t="shared" si="3"/>
        <v>0.63783783783783787</v>
      </c>
      <c r="Q50" s="72" t="s">
        <v>23</v>
      </c>
    </row>
    <row r="51" spans="1:17" ht="13.5" thickBot="1" x14ac:dyDescent="0.25">
      <c r="A51" s="294"/>
      <c r="B51" s="297"/>
      <c r="C51" s="72" t="s">
        <v>24</v>
      </c>
      <c r="D51" s="73">
        <v>113</v>
      </c>
      <c r="E51" s="73">
        <v>24</v>
      </c>
      <c r="F51" s="73">
        <v>75</v>
      </c>
      <c r="G51" s="73">
        <v>2</v>
      </c>
      <c r="H51" s="73">
        <v>81</v>
      </c>
      <c r="I51" s="73">
        <v>46</v>
      </c>
      <c r="J51" s="73">
        <v>61</v>
      </c>
      <c r="K51" s="75">
        <v>402</v>
      </c>
      <c r="M51" s="41">
        <f t="shared" si="0"/>
        <v>151</v>
      </c>
      <c r="N51" s="40">
        <f t="shared" si="1"/>
        <v>251</v>
      </c>
      <c r="O51" s="70">
        <f t="shared" si="2"/>
        <v>0.37562189054726369</v>
      </c>
      <c r="P51" s="55">
        <f t="shared" si="3"/>
        <v>0.62437810945273631</v>
      </c>
      <c r="Q51" s="72" t="s">
        <v>24</v>
      </c>
    </row>
    <row r="52" spans="1:17" ht="13.5" thickBot="1" x14ac:dyDescent="0.25">
      <c r="A52" s="294"/>
      <c r="B52" s="297"/>
      <c r="C52" s="72" t="s">
        <v>25</v>
      </c>
      <c r="D52" s="73">
        <v>101</v>
      </c>
      <c r="E52" s="73">
        <v>16</v>
      </c>
      <c r="F52" s="73">
        <v>49</v>
      </c>
      <c r="G52" s="74"/>
      <c r="H52" s="73">
        <v>96</v>
      </c>
      <c r="I52" s="73">
        <v>41</v>
      </c>
      <c r="J52" s="73">
        <v>34</v>
      </c>
      <c r="K52" s="75">
        <v>337</v>
      </c>
      <c r="M52" s="41">
        <f t="shared" si="0"/>
        <v>153</v>
      </c>
      <c r="N52" s="40">
        <f t="shared" si="1"/>
        <v>184</v>
      </c>
      <c r="O52" s="70">
        <f t="shared" si="2"/>
        <v>0.45400593471810091</v>
      </c>
      <c r="P52" s="55">
        <f t="shared" si="3"/>
        <v>0.54599406528189909</v>
      </c>
      <c r="Q52" s="72" t="s">
        <v>25</v>
      </c>
    </row>
    <row r="53" spans="1:17" ht="13.5" thickBot="1" x14ac:dyDescent="0.25">
      <c r="A53" s="295"/>
      <c r="B53" s="298"/>
      <c r="C53" s="81" t="s">
        <v>26</v>
      </c>
      <c r="D53" s="82">
        <v>95</v>
      </c>
      <c r="E53" s="82">
        <v>12</v>
      </c>
      <c r="F53" s="82">
        <v>65</v>
      </c>
      <c r="G53" s="82">
        <v>1</v>
      </c>
      <c r="H53" s="82">
        <v>70</v>
      </c>
      <c r="I53" s="82">
        <v>37</v>
      </c>
      <c r="J53" s="82">
        <v>26</v>
      </c>
      <c r="K53" s="83">
        <v>306</v>
      </c>
      <c r="M53" s="41">
        <f t="shared" si="0"/>
        <v>119</v>
      </c>
      <c r="N53" s="40">
        <f t="shared" si="1"/>
        <v>187</v>
      </c>
      <c r="O53" s="70">
        <f t="shared" si="2"/>
        <v>0.3888888888888889</v>
      </c>
      <c r="P53" s="55">
        <f t="shared" si="3"/>
        <v>0.61111111111111116</v>
      </c>
      <c r="Q53" s="72" t="s">
        <v>26</v>
      </c>
    </row>
    <row r="54" spans="1:17" ht="13.5" thickBot="1" x14ac:dyDescent="0.25">
      <c r="A54" s="299" t="s">
        <v>98</v>
      </c>
      <c r="B54" s="302"/>
      <c r="C54" s="91" t="s">
        <v>22</v>
      </c>
      <c r="D54" s="92">
        <v>58</v>
      </c>
      <c r="E54" s="92">
        <v>21</v>
      </c>
      <c r="F54" s="92">
        <v>71</v>
      </c>
      <c r="G54" s="107"/>
      <c r="H54" s="92">
        <v>33</v>
      </c>
      <c r="I54" s="92">
        <v>11</v>
      </c>
      <c r="J54" s="92">
        <v>27</v>
      </c>
      <c r="K54" s="108">
        <v>221</v>
      </c>
      <c r="M54" s="41">
        <f t="shared" si="0"/>
        <v>65</v>
      </c>
      <c r="N54" s="40">
        <f t="shared" si="1"/>
        <v>156</v>
      </c>
      <c r="O54" s="70">
        <f t="shared" si="2"/>
        <v>0.29411764705882354</v>
      </c>
      <c r="P54" s="55">
        <f t="shared" si="3"/>
        <v>0.70588235294117652</v>
      </c>
      <c r="Q54" s="76" t="s">
        <v>22</v>
      </c>
    </row>
    <row r="55" spans="1:17" ht="13.5" thickBot="1" x14ac:dyDescent="0.25">
      <c r="A55" s="300"/>
      <c r="B55" s="303"/>
      <c r="C55" s="76" t="s">
        <v>23</v>
      </c>
      <c r="D55" s="77">
        <v>70</v>
      </c>
      <c r="E55" s="77">
        <v>38</v>
      </c>
      <c r="F55" s="77">
        <v>53</v>
      </c>
      <c r="G55" s="33"/>
      <c r="H55" s="77">
        <v>38</v>
      </c>
      <c r="I55" s="77">
        <v>22</v>
      </c>
      <c r="J55" s="77">
        <v>29</v>
      </c>
      <c r="K55" s="80">
        <v>250</v>
      </c>
      <c r="M55" s="41">
        <f t="shared" si="0"/>
        <v>98</v>
      </c>
      <c r="N55" s="40">
        <f t="shared" si="1"/>
        <v>152</v>
      </c>
      <c r="O55" s="70">
        <f t="shared" si="2"/>
        <v>0.39200000000000002</v>
      </c>
      <c r="P55" s="55">
        <f t="shared" si="3"/>
        <v>0.60799999999999998</v>
      </c>
      <c r="Q55" s="76" t="s">
        <v>23</v>
      </c>
    </row>
    <row r="56" spans="1:17" ht="13.5" thickBot="1" x14ac:dyDescent="0.25">
      <c r="A56" s="300"/>
      <c r="B56" s="303"/>
      <c r="C56" s="76" t="s">
        <v>24</v>
      </c>
      <c r="D56" s="77">
        <v>71</v>
      </c>
      <c r="E56" s="77">
        <v>46</v>
      </c>
      <c r="F56" s="77">
        <v>65</v>
      </c>
      <c r="G56" s="33"/>
      <c r="H56" s="77">
        <v>54</v>
      </c>
      <c r="I56" s="77">
        <v>25</v>
      </c>
      <c r="J56" s="77">
        <v>19</v>
      </c>
      <c r="K56" s="80">
        <v>280</v>
      </c>
      <c r="M56" s="41">
        <f t="shared" si="0"/>
        <v>125</v>
      </c>
      <c r="N56" s="40">
        <f t="shared" si="1"/>
        <v>155</v>
      </c>
      <c r="O56" s="70">
        <f t="shared" si="2"/>
        <v>0.44642857142857145</v>
      </c>
      <c r="P56" s="55">
        <f t="shared" si="3"/>
        <v>0.5535714285714286</v>
      </c>
      <c r="Q56" s="76" t="s">
        <v>24</v>
      </c>
    </row>
    <row r="57" spans="1:17" ht="13.5" thickBot="1" x14ac:dyDescent="0.25">
      <c r="A57" s="300"/>
      <c r="B57" s="303"/>
      <c r="C57" s="76" t="s">
        <v>25</v>
      </c>
      <c r="D57" s="77">
        <v>74</v>
      </c>
      <c r="E57" s="77">
        <v>86</v>
      </c>
      <c r="F57" s="77">
        <v>49</v>
      </c>
      <c r="G57" s="33"/>
      <c r="H57" s="77">
        <v>45</v>
      </c>
      <c r="I57" s="77">
        <v>28</v>
      </c>
      <c r="J57" s="77">
        <v>17</v>
      </c>
      <c r="K57" s="80">
        <v>299</v>
      </c>
      <c r="M57" s="41">
        <f t="shared" si="0"/>
        <v>159</v>
      </c>
      <c r="N57" s="40">
        <f t="shared" si="1"/>
        <v>140</v>
      </c>
      <c r="O57" s="70">
        <f t="shared" si="2"/>
        <v>0.5317725752508361</v>
      </c>
      <c r="P57" s="55">
        <f t="shared" si="3"/>
        <v>0.4682274247491639</v>
      </c>
      <c r="Q57" s="76" t="s">
        <v>25</v>
      </c>
    </row>
    <row r="58" spans="1:17" ht="13.5" thickBot="1" x14ac:dyDescent="0.25">
      <c r="A58" s="301"/>
      <c r="B58" s="304"/>
      <c r="C58" s="94" t="s">
        <v>26</v>
      </c>
      <c r="D58" s="95">
        <v>60</v>
      </c>
      <c r="E58" s="95">
        <v>52</v>
      </c>
      <c r="F58" s="95">
        <v>45</v>
      </c>
      <c r="G58" s="96"/>
      <c r="H58" s="95">
        <v>22</v>
      </c>
      <c r="I58" s="95">
        <v>35</v>
      </c>
      <c r="J58" s="95">
        <v>15</v>
      </c>
      <c r="K58" s="109">
        <v>229</v>
      </c>
      <c r="M58" s="41">
        <f t="shared" si="0"/>
        <v>109</v>
      </c>
      <c r="N58" s="40">
        <f t="shared" si="1"/>
        <v>120</v>
      </c>
      <c r="O58" s="70">
        <f t="shared" si="2"/>
        <v>0.4759825327510917</v>
      </c>
      <c r="P58" s="55">
        <f t="shared" si="3"/>
        <v>0.5240174672489083</v>
      </c>
      <c r="Q58" s="76" t="s">
        <v>26</v>
      </c>
    </row>
    <row r="59" spans="1:17" ht="13.5" thickBot="1" x14ac:dyDescent="0.25">
      <c r="A59" s="287" t="s">
        <v>84</v>
      </c>
      <c r="B59" s="290"/>
      <c r="C59" s="98" t="s">
        <v>22</v>
      </c>
      <c r="D59" s="99">
        <v>49</v>
      </c>
      <c r="E59" s="99">
        <v>26</v>
      </c>
      <c r="F59" s="99">
        <v>73</v>
      </c>
      <c r="G59" s="100"/>
      <c r="H59" s="99">
        <v>13</v>
      </c>
      <c r="I59" s="99">
        <v>18</v>
      </c>
      <c r="J59" s="99">
        <v>23</v>
      </c>
      <c r="K59" s="101">
        <v>202</v>
      </c>
      <c r="M59" s="41">
        <f t="shared" si="0"/>
        <v>57</v>
      </c>
      <c r="N59" s="40">
        <f t="shared" si="1"/>
        <v>145</v>
      </c>
      <c r="O59" s="70">
        <f t="shared" si="2"/>
        <v>0.28217821782178215</v>
      </c>
      <c r="P59" s="55">
        <f t="shared" si="3"/>
        <v>0.71782178217821779</v>
      </c>
      <c r="Q59" s="11" t="s">
        <v>22</v>
      </c>
    </row>
    <row r="60" spans="1:17" ht="13.5" thickBot="1" x14ac:dyDescent="0.25">
      <c r="A60" s="288"/>
      <c r="B60" s="291"/>
      <c r="C60" s="11" t="s">
        <v>23</v>
      </c>
      <c r="D60" s="13">
        <v>69</v>
      </c>
      <c r="E60" s="13">
        <v>21</v>
      </c>
      <c r="F60" s="13">
        <v>69</v>
      </c>
      <c r="G60" s="12"/>
      <c r="H60" s="13">
        <v>25</v>
      </c>
      <c r="I60" s="13">
        <v>35</v>
      </c>
      <c r="J60" s="13">
        <v>32</v>
      </c>
      <c r="K60" s="79">
        <v>251</v>
      </c>
      <c r="M60" s="41">
        <f t="shared" si="0"/>
        <v>81</v>
      </c>
      <c r="N60" s="40">
        <f t="shared" si="1"/>
        <v>170</v>
      </c>
      <c r="O60" s="70">
        <f t="shared" si="2"/>
        <v>0.32270916334661354</v>
      </c>
      <c r="P60" s="55">
        <f t="shared" si="3"/>
        <v>0.67729083665338641</v>
      </c>
      <c r="Q60" s="11" t="s">
        <v>23</v>
      </c>
    </row>
    <row r="61" spans="1:17" ht="13.5" thickBot="1" x14ac:dyDescent="0.25">
      <c r="A61" s="288"/>
      <c r="B61" s="291"/>
      <c r="C61" s="11" t="s">
        <v>24</v>
      </c>
      <c r="D61" s="13">
        <v>89</v>
      </c>
      <c r="E61" s="13">
        <v>38</v>
      </c>
      <c r="F61" s="13">
        <v>41</v>
      </c>
      <c r="G61" s="13">
        <v>1</v>
      </c>
      <c r="H61" s="13">
        <v>19</v>
      </c>
      <c r="I61" s="13">
        <v>27</v>
      </c>
      <c r="J61" s="13">
        <v>11</v>
      </c>
      <c r="K61" s="79">
        <v>226</v>
      </c>
      <c r="M61" s="41">
        <f t="shared" si="0"/>
        <v>84</v>
      </c>
      <c r="N61" s="40">
        <f t="shared" si="1"/>
        <v>142</v>
      </c>
      <c r="O61" s="70">
        <f t="shared" si="2"/>
        <v>0.37168141592920356</v>
      </c>
      <c r="P61" s="55">
        <f t="shared" si="3"/>
        <v>0.62831858407079644</v>
      </c>
      <c r="Q61" s="11" t="s">
        <v>24</v>
      </c>
    </row>
    <row r="62" spans="1:17" ht="13.5" thickBot="1" x14ac:dyDescent="0.25">
      <c r="A62" s="288"/>
      <c r="B62" s="291"/>
      <c r="C62" s="11" t="s">
        <v>25</v>
      </c>
      <c r="D62" s="13">
        <v>43</v>
      </c>
      <c r="E62" s="13">
        <v>29</v>
      </c>
      <c r="F62" s="13">
        <v>45</v>
      </c>
      <c r="G62" s="13">
        <v>2</v>
      </c>
      <c r="H62" s="13">
        <v>18</v>
      </c>
      <c r="I62" s="13">
        <v>27</v>
      </c>
      <c r="J62" s="13">
        <v>15</v>
      </c>
      <c r="K62" s="79">
        <v>179</v>
      </c>
      <c r="M62" s="41">
        <f t="shared" si="0"/>
        <v>74</v>
      </c>
      <c r="N62" s="40">
        <f t="shared" si="1"/>
        <v>105</v>
      </c>
      <c r="O62" s="70">
        <f t="shared" si="2"/>
        <v>0.41340782122905029</v>
      </c>
      <c r="P62" s="55">
        <f t="shared" si="3"/>
        <v>0.58659217877094971</v>
      </c>
      <c r="Q62" s="11" t="s">
        <v>25</v>
      </c>
    </row>
    <row r="63" spans="1:17" ht="13.5" thickBot="1" x14ac:dyDescent="0.25">
      <c r="A63" s="289"/>
      <c r="B63" s="292"/>
      <c r="C63" s="102" t="s">
        <v>26</v>
      </c>
      <c r="D63" s="103">
        <v>31</v>
      </c>
      <c r="E63" s="103">
        <v>15</v>
      </c>
      <c r="F63" s="103">
        <v>49</v>
      </c>
      <c r="G63" s="104"/>
      <c r="H63" s="103">
        <v>1</v>
      </c>
      <c r="I63" s="103">
        <v>22</v>
      </c>
      <c r="J63" s="103">
        <v>26</v>
      </c>
      <c r="K63" s="105">
        <v>144</v>
      </c>
      <c r="M63" s="41">
        <f t="shared" si="0"/>
        <v>38</v>
      </c>
      <c r="N63" s="40">
        <f t="shared" si="1"/>
        <v>106</v>
      </c>
      <c r="O63" s="70">
        <f t="shared" si="2"/>
        <v>0.2638888888888889</v>
      </c>
      <c r="P63" s="55">
        <f t="shared" si="3"/>
        <v>0.73611111111111116</v>
      </c>
      <c r="Q63" s="11" t="s">
        <v>26</v>
      </c>
    </row>
    <row r="64" spans="1:17" ht="13.5" thickBot="1" x14ac:dyDescent="0.25">
      <c r="A64" s="293" t="s">
        <v>100</v>
      </c>
      <c r="B64" s="296"/>
      <c r="C64" s="86" t="s">
        <v>22</v>
      </c>
      <c r="D64" s="87">
        <v>31</v>
      </c>
      <c r="E64" s="87">
        <v>11</v>
      </c>
      <c r="F64" s="87">
        <v>30</v>
      </c>
      <c r="G64" s="88"/>
      <c r="H64" s="87">
        <v>5</v>
      </c>
      <c r="I64" s="87">
        <v>11</v>
      </c>
      <c r="J64" s="87">
        <v>15</v>
      </c>
      <c r="K64" s="89">
        <v>103</v>
      </c>
      <c r="M64" s="41">
        <f t="shared" si="0"/>
        <v>27</v>
      </c>
      <c r="N64" s="40">
        <f t="shared" si="1"/>
        <v>76</v>
      </c>
      <c r="O64" s="70">
        <f t="shared" si="2"/>
        <v>0.26213592233009708</v>
      </c>
      <c r="P64" s="55">
        <f t="shared" si="3"/>
        <v>0.73786407766990292</v>
      </c>
      <c r="Q64" s="72" t="s">
        <v>22</v>
      </c>
    </row>
    <row r="65" spans="1:17" ht="13.5" thickBot="1" x14ac:dyDescent="0.25">
      <c r="A65" s="294"/>
      <c r="B65" s="297"/>
      <c r="C65" s="72" t="s">
        <v>23</v>
      </c>
      <c r="D65" s="73">
        <v>54</v>
      </c>
      <c r="E65" s="73">
        <v>34</v>
      </c>
      <c r="F65" s="73">
        <v>28</v>
      </c>
      <c r="G65" s="74"/>
      <c r="H65" s="73">
        <v>18</v>
      </c>
      <c r="I65" s="73">
        <v>17</v>
      </c>
      <c r="J65" s="73">
        <v>20</v>
      </c>
      <c r="K65" s="75">
        <v>171</v>
      </c>
      <c r="M65" s="41">
        <f t="shared" si="0"/>
        <v>69</v>
      </c>
      <c r="N65" s="40">
        <f t="shared" si="1"/>
        <v>102</v>
      </c>
      <c r="O65" s="70">
        <f t="shared" si="2"/>
        <v>0.40350877192982454</v>
      </c>
      <c r="P65" s="55">
        <f t="shared" si="3"/>
        <v>0.59649122807017541</v>
      </c>
      <c r="Q65" s="72" t="s">
        <v>23</v>
      </c>
    </row>
    <row r="66" spans="1:17" ht="13.5" thickBot="1" x14ac:dyDescent="0.25">
      <c r="A66" s="294"/>
      <c r="B66" s="297"/>
      <c r="C66" s="72" t="s">
        <v>24</v>
      </c>
      <c r="D66" s="73">
        <v>73</v>
      </c>
      <c r="E66" s="73">
        <v>31</v>
      </c>
      <c r="F66" s="73">
        <v>27</v>
      </c>
      <c r="G66" s="73">
        <v>1</v>
      </c>
      <c r="H66" s="73">
        <v>31</v>
      </c>
      <c r="I66" s="73">
        <v>20</v>
      </c>
      <c r="J66" s="73">
        <v>23</v>
      </c>
      <c r="K66" s="75">
        <v>206</v>
      </c>
      <c r="M66" s="41">
        <f t="shared" si="0"/>
        <v>82</v>
      </c>
      <c r="N66" s="40">
        <f t="shared" si="1"/>
        <v>124</v>
      </c>
      <c r="O66" s="70">
        <f t="shared" si="2"/>
        <v>0.39805825242718446</v>
      </c>
      <c r="P66" s="55">
        <f t="shared" si="3"/>
        <v>0.60194174757281549</v>
      </c>
      <c r="Q66" s="72" t="s">
        <v>24</v>
      </c>
    </row>
    <row r="67" spans="1:17" ht="13.5" thickBot="1" x14ac:dyDescent="0.25">
      <c r="A67" s="294"/>
      <c r="B67" s="297"/>
      <c r="C67" s="72" t="s">
        <v>25</v>
      </c>
      <c r="D67" s="73">
        <v>45</v>
      </c>
      <c r="E67" s="73">
        <v>32</v>
      </c>
      <c r="F67" s="73">
        <v>26</v>
      </c>
      <c r="G67" s="74"/>
      <c r="H67" s="73">
        <v>13</v>
      </c>
      <c r="I67" s="73">
        <v>14</v>
      </c>
      <c r="J67" s="73">
        <v>11</v>
      </c>
      <c r="K67" s="75">
        <v>141</v>
      </c>
      <c r="M67" s="41">
        <f t="shared" si="0"/>
        <v>59</v>
      </c>
      <c r="N67" s="40">
        <f t="shared" si="1"/>
        <v>82</v>
      </c>
      <c r="O67" s="70">
        <f t="shared" si="2"/>
        <v>0.41843971631205673</v>
      </c>
      <c r="P67" s="55">
        <f t="shared" si="3"/>
        <v>0.58156028368794321</v>
      </c>
      <c r="Q67" s="72" t="s">
        <v>25</v>
      </c>
    </row>
    <row r="68" spans="1:17" ht="13.5" thickBot="1" x14ac:dyDescent="0.25">
      <c r="A68" s="295"/>
      <c r="B68" s="298"/>
      <c r="C68" s="81" t="s">
        <v>26</v>
      </c>
      <c r="D68" s="82">
        <v>29</v>
      </c>
      <c r="E68" s="82">
        <v>13</v>
      </c>
      <c r="F68" s="82">
        <v>36</v>
      </c>
      <c r="G68" s="82">
        <v>1</v>
      </c>
      <c r="H68" s="82">
        <v>11</v>
      </c>
      <c r="I68" s="82">
        <v>11</v>
      </c>
      <c r="J68" s="82">
        <v>14</v>
      </c>
      <c r="K68" s="83">
        <v>115</v>
      </c>
      <c r="M68" s="41">
        <f t="shared" si="0"/>
        <v>35</v>
      </c>
      <c r="N68" s="40">
        <f t="shared" si="1"/>
        <v>80</v>
      </c>
      <c r="O68" s="70">
        <f t="shared" si="2"/>
        <v>0.30434782608695654</v>
      </c>
      <c r="P68" s="55">
        <f t="shared" si="3"/>
        <v>0.69565217391304346</v>
      </c>
      <c r="Q68" s="81" t="s">
        <v>26</v>
      </c>
    </row>
  </sheetData>
  <mergeCells count="28">
    <mergeCell ref="A2:C3"/>
    <mergeCell ref="D2:K2"/>
    <mergeCell ref="A4:A8"/>
    <mergeCell ref="B4:B8"/>
    <mergeCell ref="A9:A13"/>
    <mergeCell ref="B9:B13"/>
    <mergeCell ref="A14:A18"/>
    <mergeCell ref="B14:B18"/>
    <mergeCell ref="A19:A23"/>
    <mergeCell ref="B19:B23"/>
    <mergeCell ref="A24:A28"/>
    <mergeCell ref="B24:B28"/>
    <mergeCell ref="A29:A33"/>
    <mergeCell ref="B29:B33"/>
    <mergeCell ref="A34:A38"/>
    <mergeCell ref="B34:B38"/>
    <mergeCell ref="A39:A43"/>
    <mergeCell ref="B39:B43"/>
    <mergeCell ref="A59:A63"/>
    <mergeCell ref="B59:B63"/>
    <mergeCell ref="A64:A68"/>
    <mergeCell ref="B64:B68"/>
    <mergeCell ref="A44:A48"/>
    <mergeCell ref="B44:B48"/>
    <mergeCell ref="A49:A53"/>
    <mergeCell ref="B49:B53"/>
    <mergeCell ref="A54:A58"/>
    <mergeCell ref="B54:B58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E1" workbookViewId="0">
      <selection activeCell="D5" sqref="D5"/>
    </sheetView>
  </sheetViews>
  <sheetFormatPr defaultRowHeight="12.75" customHeight="1" x14ac:dyDescent="0.2"/>
  <cols>
    <col min="1" max="1" width="19.5703125" customWidth="1"/>
    <col min="2" max="2" width="9" bestFit="1" customWidth="1"/>
    <col min="3" max="3" width="6.7109375" bestFit="1" customWidth="1"/>
    <col min="4" max="4" width="19.28515625" bestFit="1" customWidth="1"/>
    <col min="5" max="5" width="9" bestFit="1" customWidth="1"/>
    <col min="6" max="6" width="21.5703125" bestFit="1" customWidth="1"/>
    <col min="7" max="7" width="23.85546875" bestFit="1" customWidth="1"/>
    <col min="8" max="8" width="14.7109375" bestFit="1" customWidth="1"/>
    <col min="9" max="9" width="15.85546875" bestFit="1" customWidth="1"/>
    <col min="10" max="10" width="21.5703125" bestFit="1" customWidth="1"/>
    <col min="11" max="11" width="7.85546875" bestFit="1" customWidth="1"/>
    <col min="12" max="12" width="3" customWidth="1"/>
    <col min="13" max="13" width="10.140625" bestFit="1" customWidth="1"/>
  </cols>
  <sheetData>
    <row r="1" spans="1:17" ht="12.75" customHeight="1" x14ac:dyDescent="0.2">
      <c r="A1" s="1" t="s">
        <v>0</v>
      </c>
    </row>
    <row r="2" spans="1:17" s="110" customFormat="1" ht="12.75" customHeight="1" x14ac:dyDescent="0.2">
      <c r="A2" s="1"/>
    </row>
    <row r="3" spans="1:17" s="110" customFormat="1" ht="12.75" customHeight="1" thickBot="1" x14ac:dyDescent="0.25">
      <c r="A3" s="1"/>
    </row>
    <row r="4" spans="1:17" ht="12.75" customHeight="1" thickBot="1" x14ac:dyDescent="0.25">
      <c r="A4" s="305" t="s">
        <v>99</v>
      </c>
      <c r="B4" s="306"/>
      <c r="C4" s="307"/>
      <c r="D4" s="311" t="s">
        <v>97</v>
      </c>
      <c r="E4" s="312"/>
      <c r="F4" s="312"/>
      <c r="G4" s="312"/>
      <c r="H4" s="312"/>
      <c r="I4" s="312"/>
      <c r="J4" s="312"/>
      <c r="K4" s="313"/>
    </row>
    <row r="5" spans="1:17" ht="12.75" customHeight="1" thickBot="1" x14ac:dyDescent="0.25">
      <c r="A5" s="308"/>
      <c r="B5" s="309"/>
      <c r="C5" s="310"/>
      <c r="D5" s="64" t="s">
        <v>126</v>
      </c>
      <c r="E5" s="64" t="s">
        <v>4</v>
      </c>
      <c r="F5" s="64" t="s">
        <v>5</v>
      </c>
      <c r="G5" s="64" t="s">
        <v>6</v>
      </c>
      <c r="H5" s="64" t="s">
        <v>7</v>
      </c>
      <c r="I5" s="64" t="s">
        <v>8</v>
      </c>
      <c r="J5" s="64" t="s">
        <v>9</v>
      </c>
      <c r="K5" s="85" t="s">
        <v>10</v>
      </c>
      <c r="M5" s="15" t="s">
        <v>92</v>
      </c>
      <c r="N5" s="2" t="s">
        <v>93</v>
      </c>
      <c r="O5" s="11" t="s">
        <v>94</v>
      </c>
      <c r="P5" s="2" t="s">
        <v>48</v>
      </c>
    </row>
    <row r="6" spans="1:17" ht="12.75" customHeight="1" thickBot="1" x14ac:dyDescent="0.25">
      <c r="A6" s="293" t="s">
        <v>57</v>
      </c>
      <c r="B6" s="296"/>
      <c r="C6" s="86" t="s">
        <v>22</v>
      </c>
      <c r="D6" s="87">
        <v>56</v>
      </c>
      <c r="E6" s="87">
        <v>74</v>
      </c>
      <c r="F6" s="87">
        <v>112</v>
      </c>
      <c r="G6" s="88">
        <v>1</v>
      </c>
      <c r="H6" s="87">
        <v>39</v>
      </c>
      <c r="I6" s="87">
        <v>25</v>
      </c>
      <c r="J6" s="87">
        <v>53</v>
      </c>
      <c r="K6" s="89">
        <v>360</v>
      </c>
      <c r="M6" s="41">
        <f>SUM(H6+I6+E6)</f>
        <v>138</v>
      </c>
      <c r="N6" s="40">
        <f>SUM(J6+G6+F6+D6)</f>
        <v>222</v>
      </c>
      <c r="O6" s="70">
        <f>SUM(M6/K6)</f>
        <v>0.38333333333333336</v>
      </c>
      <c r="P6" s="55">
        <f>SUM(N6/K6)</f>
        <v>0.6166666666666667</v>
      </c>
      <c r="Q6" s="72" t="s">
        <v>22</v>
      </c>
    </row>
    <row r="7" spans="1:17" ht="12.75" customHeight="1" thickBot="1" x14ac:dyDescent="0.25">
      <c r="A7" s="294"/>
      <c r="B7" s="297"/>
      <c r="C7" s="72" t="s">
        <v>23</v>
      </c>
      <c r="D7" s="73">
        <v>74</v>
      </c>
      <c r="E7" s="73">
        <v>74</v>
      </c>
      <c r="F7" s="73">
        <v>95</v>
      </c>
      <c r="G7" s="73">
        <v>1</v>
      </c>
      <c r="H7" s="73">
        <v>42</v>
      </c>
      <c r="I7" s="73">
        <v>21</v>
      </c>
      <c r="J7" s="73">
        <v>35</v>
      </c>
      <c r="K7" s="75">
        <v>342</v>
      </c>
      <c r="M7" s="41">
        <f t="shared" ref="M7:M70" si="0">SUM(H7+I7+E7)</f>
        <v>137</v>
      </c>
      <c r="N7" s="40">
        <f t="shared" ref="N7:N70" si="1">SUM(J7+G7+F7+D7)</f>
        <v>205</v>
      </c>
      <c r="O7" s="70">
        <f t="shared" ref="O7:O70" si="2">SUM(M7/K7)</f>
        <v>0.40058479532163743</v>
      </c>
      <c r="P7" s="55">
        <f t="shared" ref="P7:P70" si="3">SUM(N7/K7)</f>
        <v>0.59941520467836262</v>
      </c>
      <c r="Q7" s="72" t="s">
        <v>23</v>
      </c>
    </row>
    <row r="8" spans="1:17" ht="12.75" customHeight="1" thickBot="1" x14ac:dyDescent="0.25">
      <c r="A8" s="294"/>
      <c r="B8" s="297"/>
      <c r="C8" s="72" t="s">
        <v>24</v>
      </c>
      <c r="D8" s="73">
        <v>97</v>
      </c>
      <c r="E8" s="73">
        <v>102</v>
      </c>
      <c r="F8" s="73">
        <v>105</v>
      </c>
      <c r="G8" s="74">
        <v>1</v>
      </c>
      <c r="H8" s="73">
        <v>25</v>
      </c>
      <c r="I8" s="73">
        <v>24</v>
      </c>
      <c r="J8" s="73">
        <v>29</v>
      </c>
      <c r="K8" s="84">
        <v>383</v>
      </c>
      <c r="M8" s="41">
        <f t="shared" si="0"/>
        <v>151</v>
      </c>
      <c r="N8" s="40">
        <f t="shared" si="1"/>
        <v>232</v>
      </c>
      <c r="O8" s="71">
        <f t="shared" si="2"/>
        <v>0.39425587467362927</v>
      </c>
      <c r="P8" s="55">
        <f t="shared" si="3"/>
        <v>0.60574412532637079</v>
      </c>
      <c r="Q8" s="72" t="s">
        <v>24</v>
      </c>
    </row>
    <row r="9" spans="1:17" ht="12.75" customHeight="1" thickBot="1" x14ac:dyDescent="0.25">
      <c r="A9" s="294"/>
      <c r="B9" s="297"/>
      <c r="C9" s="72" t="s">
        <v>25</v>
      </c>
      <c r="D9" s="73">
        <v>95</v>
      </c>
      <c r="E9" s="73">
        <v>99</v>
      </c>
      <c r="F9" s="73">
        <v>81</v>
      </c>
      <c r="G9" s="73">
        <v>1</v>
      </c>
      <c r="H9" s="73">
        <v>32</v>
      </c>
      <c r="I9" s="73">
        <v>33</v>
      </c>
      <c r="J9" s="73">
        <v>35</v>
      </c>
      <c r="K9" s="84">
        <v>376</v>
      </c>
      <c r="M9" s="41">
        <f t="shared" si="0"/>
        <v>164</v>
      </c>
      <c r="N9" s="40">
        <f t="shared" si="1"/>
        <v>212</v>
      </c>
      <c r="O9" s="71">
        <f t="shared" si="2"/>
        <v>0.43617021276595747</v>
      </c>
      <c r="P9" s="55">
        <f t="shared" si="3"/>
        <v>0.56382978723404253</v>
      </c>
      <c r="Q9" s="72" t="s">
        <v>25</v>
      </c>
    </row>
    <row r="10" spans="1:17" ht="12.75" customHeight="1" thickBot="1" x14ac:dyDescent="0.25">
      <c r="A10" s="295"/>
      <c r="B10" s="298"/>
      <c r="C10" s="81" t="s">
        <v>26</v>
      </c>
      <c r="D10" s="82">
        <v>65</v>
      </c>
      <c r="E10" s="82">
        <v>108</v>
      </c>
      <c r="F10" s="82">
        <v>91</v>
      </c>
      <c r="G10" s="82"/>
      <c r="H10" s="82">
        <v>35</v>
      </c>
      <c r="I10" s="82">
        <v>24</v>
      </c>
      <c r="J10" s="82">
        <v>28</v>
      </c>
      <c r="K10" s="90">
        <v>351</v>
      </c>
      <c r="M10" s="41">
        <f t="shared" si="0"/>
        <v>167</v>
      </c>
      <c r="N10" s="40">
        <f t="shared" si="1"/>
        <v>184</v>
      </c>
      <c r="O10" s="70">
        <f t="shared" si="2"/>
        <v>0.4757834757834758</v>
      </c>
      <c r="P10" s="55">
        <f t="shared" si="3"/>
        <v>0.5242165242165242</v>
      </c>
      <c r="Q10" s="72" t="s">
        <v>26</v>
      </c>
    </row>
    <row r="11" spans="1:17" ht="12.75" customHeight="1" thickBot="1" x14ac:dyDescent="0.25">
      <c r="A11" s="299" t="s">
        <v>75</v>
      </c>
      <c r="B11" s="302"/>
      <c r="C11" s="91" t="s">
        <v>22</v>
      </c>
      <c r="D11" s="92">
        <v>58</v>
      </c>
      <c r="E11" s="92">
        <v>26</v>
      </c>
      <c r="F11" s="92">
        <v>93</v>
      </c>
      <c r="G11" s="92">
        <v>1</v>
      </c>
      <c r="H11" s="92">
        <v>35</v>
      </c>
      <c r="I11" s="92">
        <v>16</v>
      </c>
      <c r="J11" s="92">
        <v>44</v>
      </c>
      <c r="K11" s="93">
        <v>273</v>
      </c>
      <c r="M11" s="41">
        <f t="shared" si="0"/>
        <v>77</v>
      </c>
      <c r="N11" s="40">
        <f t="shared" si="1"/>
        <v>196</v>
      </c>
      <c r="O11" s="70">
        <f t="shared" si="2"/>
        <v>0.28205128205128205</v>
      </c>
      <c r="P11" s="55">
        <f t="shared" si="3"/>
        <v>0.71794871794871795</v>
      </c>
      <c r="Q11" s="76" t="s">
        <v>22</v>
      </c>
    </row>
    <row r="12" spans="1:17" ht="12.75" customHeight="1" thickBot="1" x14ac:dyDescent="0.25">
      <c r="A12" s="300"/>
      <c r="B12" s="303"/>
      <c r="C12" s="76" t="s">
        <v>23</v>
      </c>
      <c r="D12" s="77">
        <v>88</v>
      </c>
      <c r="E12" s="77">
        <v>51</v>
      </c>
      <c r="F12" s="77">
        <v>61</v>
      </c>
      <c r="G12" s="33"/>
      <c r="H12" s="77">
        <v>27</v>
      </c>
      <c r="I12" s="77">
        <v>33</v>
      </c>
      <c r="J12" s="77">
        <v>53</v>
      </c>
      <c r="K12" s="78">
        <v>313</v>
      </c>
      <c r="M12" s="41">
        <f t="shared" si="0"/>
        <v>111</v>
      </c>
      <c r="N12" s="40">
        <f t="shared" si="1"/>
        <v>202</v>
      </c>
      <c r="O12" s="70">
        <f t="shared" si="2"/>
        <v>0.35463258785942492</v>
      </c>
      <c r="P12" s="55">
        <f t="shared" si="3"/>
        <v>0.64536741214057503</v>
      </c>
      <c r="Q12" s="76" t="s">
        <v>23</v>
      </c>
    </row>
    <row r="13" spans="1:17" ht="12.75" customHeight="1" thickBot="1" x14ac:dyDescent="0.25">
      <c r="A13" s="300"/>
      <c r="B13" s="303"/>
      <c r="C13" s="76" t="s">
        <v>24</v>
      </c>
      <c r="D13" s="77">
        <v>95</v>
      </c>
      <c r="E13" s="77">
        <v>72</v>
      </c>
      <c r="F13" s="77">
        <v>79</v>
      </c>
      <c r="G13" s="33">
        <v>1</v>
      </c>
      <c r="H13" s="77">
        <v>27</v>
      </c>
      <c r="I13" s="77">
        <v>40</v>
      </c>
      <c r="J13" s="77">
        <v>45</v>
      </c>
      <c r="K13" s="78">
        <v>359</v>
      </c>
      <c r="M13" s="41">
        <f t="shared" si="0"/>
        <v>139</v>
      </c>
      <c r="N13" s="40">
        <f t="shared" si="1"/>
        <v>220</v>
      </c>
      <c r="O13" s="70">
        <f t="shared" si="2"/>
        <v>0.38718662952646238</v>
      </c>
      <c r="P13" s="55">
        <f t="shared" si="3"/>
        <v>0.61281337047353757</v>
      </c>
      <c r="Q13" s="76" t="s">
        <v>24</v>
      </c>
    </row>
    <row r="14" spans="1:17" ht="12.75" customHeight="1" thickBot="1" x14ac:dyDescent="0.25">
      <c r="A14" s="300"/>
      <c r="B14" s="303"/>
      <c r="C14" s="76" t="s">
        <v>25</v>
      </c>
      <c r="D14" s="77">
        <v>111</v>
      </c>
      <c r="E14" s="77">
        <v>66</v>
      </c>
      <c r="F14" s="77">
        <v>85</v>
      </c>
      <c r="G14" s="33"/>
      <c r="H14" s="77">
        <v>36</v>
      </c>
      <c r="I14" s="77">
        <v>45</v>
      </c>
      <c r="J14" s="77">
        <v>51</v>
      </c>
      <c r="K14" s="78">
        <v>394</v>
      </c>
      <c r="M14" s="41">
        <f t="shared" si="0"/>
        <v>147</v>
      </c>
      <c r="N14" s="40">
        <f t="shared" si="1"/>
        <v>247</v>
      </c>
      <c r="O14" s="71">
        <f t="shared" si="2"/>
        <v>0.37309644670050762</v>
      </c>
      <c r="P14" s="55">
        <f t="shared" si="3"/>
        <v>0.62690355329949243</v>
      </c>
      <c r="Q14" s="76" t="s">
        <v>25</v>
      </c>
    </row>
    <row r="15" spans="1:17" ht="12.75" customHeight="1" thickBot="1" x14ac:dyDescent="0.25">
      <c r="A15" s="301"/>
      <c r="B15" s="304"/>
      <c r="C15" s="94" t="s">
        <v>26</v>
      </c>
      <c r="D15" s="95">
        <v>57</v>
      </c>
      <c r="E15" s="95">
        <v>20</v>
      </c>
      <c r="F15" s="95">
        <v>34</v>
      </c>
      <c r="G15" s="96">
        <v>3</v>
      </c>
      <c r="H15" s="95">
        <v>21</v>
      </c>
      <c r="I15" s="95">
        <v>17</v>
      </c>
      <c r="J15" s="95">
        <v>18</v>
      </c>
      <c r="K15" s="97">
        <v>170</v>
      </c>
      <c r="M15" s="41">
        <f t="shared" si="0"/>
        <v>58</v>
      </c>
      <c r="N15" s="40">
        <f t="shared" si="1"/>
        <v>112</v>
      </c>
      <c r="O15" s="70">
        <f t="shared" si="2"/>
        <v>0.3411764705882353</v>
      </c>
      <c r="P15" s="55">
        <f t="shared" si="3"/>
        <v>0.6588235294117647</v>
      </c>
      <c r="Q15" s="76" t="s">
        <v>26</v>
      </c>
    </row>
    <row r="16" spans="1:17" ht="13.5" thickBot="1" x14ac:dyDescent="0.25">
      <c r="A16" s="287" t="s">
        <v>56</v>
      </c>
      <c r="B16" s="290"/>
      <c r="C16" s="98" t="s">
        <v>22</v>
      </c>
      <c r="D16" s="99">
        <v>26</v>
      </c>
      <c r="E16" s="99">
        <v>8</v>
      </c>
      <c r="F16" s="99">
        <v>47</v>
      </c>
      <c r="G16" s="100"/>
      <c r="H16" s="99">
        <v>24</v>
      </c>
      <c r="I16" s="99">
        <v>16</v>
      </c>
      <c r="J16" s="99">
        <v>16</v>
      </c>
      <c r="K16" s="101">
        <v>137</v>
      </c>
      <c r="M16" s="41">
        <f t="shared" si="0"/>
        <v>48</v>
      </c>
      <c r="N16" s="40">
        <f t="shared" si="1"/>
        <v>89</v>
      </c>
      <c r="O16" s="70">
        <f t="shared" si="2"/>
        <v>0.35036496350364965</v>
      </c>
      <c r="P16" s="55">
        <f t="shared" si="3"/>
        <v>0.64963503649635035</v>
      </c>
      <c r="Q16" s="11" t="s">
        <v>22</v>
      </c>
    </row>
    <row r="17" spans="1:17" ht="13.5" thickBot="1" x14ac:dyDescent="0.25">
      <c r="A17" s="288"/>
      <c r="B17" s="291"/>
      <c r="C17" s="11" t="s">
        <v>23</v>
      </c>
      <c r="D17" s="13">
        <v>49</v>
      </c>
      <c r="E17" s="13">
        <v>8</v>
      </c>
      <c r="F17" s="13">
        <v>69</v>
      </c>
      <c r="G17" s="12"/>
      <c r="H17" s="13">
        <v>22</v>
      </c>
      <c r="I17" s="13">
        <v>16</v>
      </c>
      <c r="J17" s="13">
        <v>26</v>
      </c>
      <c r="K17" s="79">
        <v>190</v>
      </c>
      <c r="M17" s="41">
        <f t="shared" si="0"/>
        <v>46</v>
      </c>
      <c r="N17" s="40">
        <f t="shared" si="1"/>
        <v>144</v>
      </c>
      <c r="O17" s="70">
        <f t="shared" si="2"/>
        <v>0.24210526315789474</v>
      </c>
      <c r="P17" s="55">
        <f t="shared" si="3"/>
        <v>0.75789473684210529</v>
      </c>
      <c r="Q17" s="11" t="s">
        <v>23</v>
      </c>
    </row>
    <row r="18" spans="1:17" ht="13.5" thickBot="1" x14ac:dyDescent="0.25">
      <c r="A18" s="288"/>
      <c r="B18" s="291"/>
      <c r="C18" s="11" t="s">
        <v>24</v>
      </c>
      <c r="D18" s="13">
        <v>42</v>
      </c>
      <c r="E18" s="13">
        <v>21</v>
      </c>
      <c r="F18" s="13">
        <v>45</v>
      </c>
      <c r="G18" s="12"/>
      <c r="H18" s="13">
        <v>48</v>
      </c>
      <c r="I18" s="13">
        <v>18</v>
      </c>
      <c r="J18" s="13">
        <v>21</v>
      </c>
      <c r="K18" s="79">
        <v>195</v>
      </c>
      <c r="M18" s="41">
        <f t="shared" si="0"/>
        <v>87</v>
      </c>
      <c r="N18" s="40">
        <f t="shared" si="1"/>
        <v>108</v>
      </c>
      <c r="O18" s="70">
        <f t="shared" si="2"/>
        <v>0.44615384615384618</v>
      </c>
      <c r="P18" s="55">
        <f t="shared" si="3"/>
        <v>0.55384615384615388</v>
      </c>
      <c r="Q18" s="11" t="s">
        <v>24</v>
      </c>
    </row>
    <row r="19" spans="1:17" ht="13.5" thickBot="1" x14ac:dyDescent="0.25">
      <c r="A19" s="288"/>
      <c r="B19" s="291"/>
      <c r="C19" s="11" t="s">
        <v>25</v>
      </c>
      <c r="D19" s="13">
        <v>56</v>
      </c>
      <c r="E19" s="13">
        <v>16</v>
      </c>
      <c r="F19" s="13">
        <v>36</v>
      </c>
      <c r="G19" s="12"/>
      <c r="H19" s="13">
        <v>30</v>
      </c>
      <c r="I19" s="13">
        <v>12</v>
      </c>
      <c r="J19" s="13">
        <v>28</v>
      </c>
      <c r="K19" s="79">
        <v>178</v>
      </c>
      <c r="M19" s="41">
        <f t="shared" si="0"/>
        <v>58</v>
      </c>
      <c r="N19" s="40">
        <f t="shared" si="1"/>
        <v>120</v>
      </c>
      <c r="O19" s="70">
        <f t="shared" si="2"/>
        <v>0.3258426966292135</v>
      </c>
      <c r="P19" s="55">
        <f t="shared" si="3"/>
        <v>0.6741573033707865</v>
      </c>
      <c r="Q19" s="11" t="s">
        <v>25</v>
      </c>
    </row>
    <row r="20" spans="1:17" ht="13.5" thickBot="1" x14ac:dyDescent="0.25">
      <c r="A20" s="289"/>
      <c r="B20" s="292"/>
      <c r="C20" s="102" t="s">
        <v>26</v>
      </c>
      <c r="D20" s="103">
        <v>39</v>
      </c>
      <c r="E20" s="103">
        <v>9</v>
      </c>
      <c r="F20" s="103">
        <v>27</v>
      </c>
      <c r="G20" s="104"/>
      <c r="H20" s="103">
        <v>28</v>
      </c>
      <c r="I20" s="103">
        <v>21</v>
      </c>
      <c r="J20" s="103">
        <v>16</v>
      </c>
      <c r="K20" s="105">
        <v>140</v>
      </c>
      <c r="M20" s="41">
        <f t="shared" si="0"/>
        <v>58</v>
      </c>
      <c r="N20" s="40">
        <f t="shared" si="1"/>
        <v>82</v>
      </c>
      <c r="O20" s="70">
        <f t="shared" si="2"/>
        <v>0.41428571428571431</v>
      </c>
      <c r="P20" s="55">
        <f t="shared" si="3"/>
        <v>0.58571428571428574</v>
      </c>
      <c r="Q20" s="11" t="s">
        <v>26</v>
      </c>
    </row>
    <row r="21" spans="1:17" ht="13.5" thickBot="1" x14ac:dyDescent="0.25">
      <c r="A21" s="293" t="s">
        <v>55</v>
      </c>
      <c r="B21" s="296"/>
      <c r="C21" s="86" t="s">
        <v>22</v>
      </c>
      <c r="D21" s="87">
        <v>27</v>
      </c>
      <c r="E21" s="87">
        <v>8</v>
      </c>
      <c r="F21" s="87">
        <v>28</v>
      </c>
      <c r="G21" s="88"/>
      <c r="H21" s="87">
        <v>8</v>
      </c>
      <c r="I21" s="87">
        <v>17</v>
      </c>
      <c r="J21" s="87">
        <v>18</v>
      </c>
      <c r="K21" s="89">
        <v>106</v>
      </c>
      <c r="M21" s="41">
        <f t="shared" si="0"/>
        <v>33</v>
      </c>
      <c r="N21" s="40">
        <f t="shared" si="1"/>
        <v>73</v>
      </c>
      <c r="O21" s="70">
        <f t="shared" si="2"/>
        <v>0.31132075471698112</v>
      </c>
      <c r="P21" s="55">
        <f t="shared" si="3"/>
        <v>0.68867924528301883</v>
      </c>
      <c r="Q21" s="72" t="s">
        <v>22</v>
      </c>
    </row>
    <row r="22" spans="1:17" ht="13.5" thickBot="1" x14ac:dyDescent="0.25">
      <c r="A22" s="294"/>
      <c r="B22" s="297"/>
      <c r="C22" s="72" t="s">
        <v>23</v>
      </c>
      <c r="D22" s="73">
        <v>61</v>
      </c>
      <c r="E22" s="73">
        <v>23</v>
      </c>
      <c r="F22" s="73">
        <v>48</v>
      </c>
      <c r="G22" s="73"/>
      <c r="H22" s="73">
        <v>16</v>
      </c>
      <c r="I22" s="73">
        <v>27</v>
      </c>
      <c r="J22" s="73">
        <v>48</v>
      </c>
      <c r="K22" s="75">
        <v>223</v>
      </c>
      <c r="M22" s="41">
        <f t="shared" si="0"/>
        <v>66</v>
      </c>
      <c r="N22" s="40">
        <f t="shared" si="1"/>
        <v>157</v>
      </c>
      <c r="O22" s="70">
        <f t="shared" si="2"/>
        <v>0.29596412556053814</v>
      </c>
      <c r="P22" s="55">
        <f t="shared" si="3"/>
        <v>0.70403587443946192</v>
      </c>
      <c r="Q22" s="72" t="s">
        <v>23</v>
      </c>
    </row>
    <row r="23" spans="1:17" ht="13.5" thickBot="1" x14ac:dyDescent="0.25">
      <c r="A23" s="294"/>
      <c r="B23" s="297"/>
      <c r="C23" s="72" t="s">
        <v>24</v>
      </c>
      <c r="D23" s="73">
        <v>77</v>
      </c>
      <c r="E23" s="73">
        <v>29</v>
      </c>
      <c r="F23" s="73">
        <v>46</v>
      </c>
      <c r="G23" s="74"/>
      <c r="H23" s="73">
        <v>25</v>
      </c>
      <c r="I23" s="73">
        <v>37</v>
      </c>
      <c r="J23" s="73">
        <v>37</v>
      </c>
      <c r="K23" s="75">
        <v>251</v>
      </c>
      <c r="M23" s="41">
        <f t="shared" si="0"/>
        <v>91</v>
      </c>
      <c r="N23" s="40">
        <f t="shared" si="1"/>
        <v>160</v>
      </c>
      <c r="O23" s="70">
        <f t="shared" si="2"/>
        <v>0.36254980079681276</v>
      </c>
      <c r="P23" s="55">
        <f t="shared" si="3"/>
        <v>0.63745019920318724</v>
      </c>
      <c r="Q23" s="72" t="s">
        <v>24</v>
      </c>
    </row>
    <row r="24" spans="1:17" ht="13.5" thickBot="1" x14ac:dyDescent="0.25">
      <c r="A24" s="294"/>
      <c r="B24" s="297"/>
      <c r="C24" s="72" t="s">
        <v>25</v>
      </c>
      <c r="D24" s="73">
        <v>75</v>
      </c>
      <c r="E24" s="73">
        <v>32</v>
      </c>
      <c r="F24" s="73">
        <v>45</v>
      </c>
      <c r="G24" s="74"/>
      <c r="H24" s="73">
        <v>3</v>
      </c>
      <c r="I24" s="73">
        <v>42</v>
      </c>
      <c r="J24" s="73">
        <v>18</v>
      </c>
      <c r="K24" s="75">
        <v>215</v>
      </c>
      <c r="M24" s="41">
        <f t="shared" si="0"/>
        <v>77</v>
      </c>
      <c r="N24" s="40">
        <f t="shared" si="1"/>
        <v>138</v>
      </c>
      <c r="O24" s="70">
        <f t="shared" si="2"/>
        <v>0.35813953488372091</v>
      </c>
      <c r="P24" s="55">
        <f t="shared" si="3"/>
        <v>0.64186046511627903</v>
      </c>
      <c r="Q24" s="72" t="s">
        <v>25</v>
      </c>
    </row>
    <row r="25" spans="1:17" ht="13.5" thickBot="1" x14ac:dyDescent="0.25">
      <c r="A25" s="295"/>
      <c r="B25" s="298"/>
      <c r="C25" s="81" t="s">
        <v>26</v>
      </c>
      <c r="D25" s="82">
        <v>30</v>
      </c>
      <c r="E25" s="82">
        <v>10</v>
      </c>
      <c r="F25" s="82">
        <v>34</v>
      </c>
      <c r="G25" s="106"/>
      <c r="H25" s="82">
        <v>7</v>
      </c>
      <c r="I25" s="82">
        <v>11</v>
      </c>
      <c r="J25" s="82">
        <v>26</v>
      </c>
      <c r="K25" s="83">
        <v>118</v>
      </c>
      <c r="M25" s="41">
        <f t="shared" si="0"/>
        <v>28</v>
      </c>
      <c r="N25" s="40">
        <f t="shared" si="1"/>
        <v>90</v>
      </c>
      <c r="O25" s="70">
        <f t="shared" si="2"/>
        <v>0.23728813559322035</v>
      </c>
      <c r="P25" s="55">
        <f t="shared" si="3"/>
        <v>0.76271186440677963</v>
      </c>
      <c r="Q25" s="72" t="s">
        <v>26</v>
      </c>
    </row>
    <row r="26" spans="1:17" ht="13.5" thickBot="1" x14ac:dyDescent="0.25">
      <c r="A26" s="299" t="s">
        <v>64</v>
      </c>
      <c r="B26" s="302"/>
      <c r="C26" s="91" t="s">
        <v>22</v>
      </c>
      <c r="D26" s="92">
        <v>31</v>
      </c>
      <c r="E26" s="92">
        <v>9</v>
      </c>
      <c r="F26" s="92">
        <v>36</v>
      </c>
      <c r="G26" s="107"/>
      <c r="H26" s="92">
        <v>13</v>
      </c>
      <c r="I26" s="92">
        <v>10</v>
      </c>
      <c r="J26" s="92">
        <v>17</v>
      </c>
      <c r="K26" s="93">
        <v>116</v>
      </c>
      <c r="M26" s="41">
        <f t="shared" si="0"/>
        <v>32</v>
      </c>
      <c r="N26" s="40">
        <f t="shared" si="1"/>
        <v>84</v>
      </c>
      <c r="O26" s="70">
        <f t="shared" si="2"/>
        <v>0.27586206896551724</v>
      </c>
      <c r="P26" s="55">
        <f t="shared" si="3"/>
        <v>0.72413793103448276</v>
      </c>
      <c r="Q26" s="76" t="s">
        <v>22</v>
      </c>
    </row>
    <row r="27" spans="1:17" ht="13.5" thickBot="1" x14ac:dyDescent="0.25">
      <c r="A27" s="300"/>
      <c r="B27" s="303"/>
      <c r="C27" s="76" t="s">
        <v>23</v>
      </c>
      <c r="D27" s="77">
        <v>33</v>
      </c>
      <c r="E27" s="77">
        <v>52</v>
      </c>
      <c r="F27" s="77">
        <v>36</v>
      </c>
      <c r="G27" s="33"/>
      <c r="H27" s="77">
        <v>24</v>
      </c>
      <c r="I27" s="77">
        <v>17</v>
      </c>
      <c r="J27" s="77">
        <v>17</v>
      </c>
      <c r="K27" s="78">
        <v>179</v>
      </c>
      <c r="M27" s="41">
        <f t="shared" si="0"/>
        <v>93</v>
      </c>
      <c r="N27" s="40">
        <f t="shared" si="1"/>
        <v>86</v>
      </c>
      <c r="O27" s="70">
        <f t="shared" si="2"/>
        <v>0.51955307262569828</v>
      </c>
      <c r="P27" s="55">
        <f t="shared" si="3"/>
        <v>0.48044692737430167</v>
      </c>
      <c r="Q27" s="76" t="s">
        <v>23</v>
      </c>
    </row>
    <row r="28" spans="1:17" ht="13.5" thickBot="1" x14ac:dyDescent="0.25">
      <c r="A28" s="300"/>
      <c r="B28" s="303"/>
      <c r="C28" s="76" t="s">
        <v>24</v>
      </c>
      <c r="D28" s="77">
        <v>37</v>
      </c>
      <c r="E28" s="77">
        <v>54</v>
      </c>
      <c r="F28" s="77">
        <v>36</v>
      </c>
      <c r="G28" s="33"/>
      <c r="H28" s="77">
        <v>26</v>
      </c>
      <c r="I28" s="77">
        <v>27</v>
      </c>
      <c r="J28" s="77">
        <v>19</v>
      </c>
      <c r="K28" s="78">
        <v>199</v>
      </c>
      <c r="M28" s="41">
        <f t="shared" si="0"/>
        <v>107</v>
      </c>
      <c r="N28" s="40">
        <f t="shared" si="1"/>
        <v>92</v>
      </c>
      <c r="O28" s="71">
        <f t="shared" si="2"/>
        <v>0.53768844221105527</v>
      </c>
      <c r="P28" s="55">
        <f t="shared" si="3"/>
        <v>0.46231155778894473</v>
      </c>
      <c r="Q28" s="76" t="s">
        <v>24</v>
      </c>
    </row>
    <row r="29" spans="1:17" ht="13.5" thickBot="1" x14ac:dyDescent="0.25">
      <c r="A29" s="300"/>
      <c r="B29" s="303"/>
      <c r="C29" s="76" t="s">
        <v>25</v>
      </c>
      <c r="D29" s="77">
        <v>38</v>
      </c>
      <c r="E29" s="77">
        <v>23</v>
      </c>
      <c r="F29" s="77">
        <v>39</v>
      </c>
      <c r="G29" s="33"/>
      <c r="H29" s="77">
        <v>22</v>
      </c>
      <c r="I29" s="77">
        <v>20</v>
      </c>
      <c r="J29" s="77">
        <v>21</v>
      </c>
      <c r="K29" s="78">
        <v>163</v>
      </c>
      <c r="M29" s="41">
        <f t="shared" si="0"/>
        <v>65</v>
      </c>
      <c r="N29" s="40">
        <f t="shared" si="1"/>
        <v>98</v>
      </c>
      <c r="O29" s="70">
        <f t="shared" si="2"/>
        <v>0.3987730061349693</v>
      </c>
      <c r="P29" s="55">
        <f t="shared" si="3"/>
        <v>0.60122699386503065</v>
      </c>
      <c r="Q29" s="76" t="s">
        <v>25</v>
      </c>
    </row>
    <row r="30" spans="1:17" ht="13.5" thickBot="1" x14ac:dyDescent="0.25">
      <c r="A30" s="301"/>
      <c r="B30" s="304"/>
      <c r="C30" s="94" t="s">
        <v>26</v>
      </c>
      <c r="D30" s="95">
        <v>28</v>
      </c>
      <c r="E30" s="95">
        <v>7</v>
      </c>
      <c r="F30" s="95">
        <v>16</v>
      </c>
      <c r="G30" s="96"/>
      <c r="H30" s="95">
        <v>3</v>
      </c>
      <c r="I30" s="95">
        <v>10</v>
      </c>
      <c r="J30" s="95">
        <v>15</v>
      </c>
      <c r="K30" s="97">
        <v>79</v>
      </c>
      <c r="M30" s="41">
        <f t="shared" si="0"/>
        <v>20</v>
      </c>
      <c r="N30" s="40">
        <f t="shared" si="1"/>
        <v>59</v>
      </c>
      <c r="O30" s="70">
        <f t="shared" si="2"/>
        <v>0.25316455696202533</v>
      </c>
      <c r="P30" s="55">
        <f t="shared" si="3"/>
        <v>0.74683544303797467</v>
      </c>
      <c r="Q30" s="76" t="s">
        <v>26</v>
      </c>
    </row>
    <row r="31" spans="1:17" ht="13.5" thickBot="1" x14ac:dyDescent="0.25">
      <c r="A31" s="287" t="s">
        <v>66</v>
      </c>
      <c r="B31" s="290"/>
      <c r="C31" s="98" t="s">
        <v>22</v>
      </c>
      <c r="D31" s="99">
        <v>14</v>
      </c>
      <c r="E31" s="100"/>
      <c r="F31" s="99">
        <v>23</v>
      </c>
      <c r="G31" s="100"/>
      <c r="H31" s="99">
        <v>15</v>
      </c>
      <c r="I31" s="99">
        <v>7</v>
      </c>
      <c r="J31" s="99">
        <v>5</v>
      </c>
      <c r="K31" s="101">
        <v>64</v>
      </c>
      <c r="M31" s="41">
        <f t="shared" si="0"/>
        <v>22</v>
      </c>
      <c r="N31" s="40">
        <f t="shared" si="1"/>
        <v>42</v>
      </c>
      <c r="O31" s="70">
        <f t="shared" si="2"/>
        <v>0.34375</v>
      </c>
      <c r="P31" s="55">
        <f t="shared" si="3"/>
        <v>0.65625</v>
      </c>
      <c r="Q31" s="11" t="s">
        <v>22</v>
      </c>
    </row>
    <row r="32" spans="1:17" ht="13.5" thickBot="1" x14ac:dyDescent="0.25">
      <c r="A32" s="288"/>
      <c r="B32" s="291"/>
      <c r="C32" s="11" t="s">
        <v>23</v>
      </c>
      <c r="D32" s="13">
        <v>36</v>
      </c>
      <c r="E32" s="13">
        <v>1</v>
      </c>
      <c r="F32" s="13">
        <v>24</v>
      </c>
      <c r="G32" s="13"/>
      <c r="H32" s="13">
        <v>30</v>
      </c>
      <c r="I32" s="13">
        <v>10</v>
      </c>
      <c r="J32" s="13">
        <v>15</v>
      </c>
      <c r="K32" s="79">
        <v>116</v>
      </c>
      <c r="M32" s="41">
        <f t="shared" si="0"/>
        <v>41</v>
      </c>
      <c r="N32" s="40">
        <f t="shared" si="1"/>
        <v>75</v>
      </c>
      <c r="O32" s="70">
        <f t="shared" si="2"/>
        <v>0.35344827586206895</v>
      </c>
      <c r="P32" s="55">
        <f t="shared" si="3"/>
        <v>0.64655172413793105</v>
      </c>
      <c r="Q32" s="11" t="s">
        <v>23</v>
      </c>
    </row>
    <row r="33" spans="1:17" ht="13.5" thickBot="1" x14ac:dyDescent="0.25">
      <c r="A33" s="288"/>
      <c r="B33" s="291"/>
      <c r="C33" s="11" t="s">
        <v>24</v>
      </c>
      <c r="D33" s="13">
        <v>45</v>
      </c>
      <c r="E33" s="13"/>
      <c r="F33" s="13">
        <v>18</v>
      </c>
      <c r="G33" s="12"/>
      <c r="H33" s="13">
        <v>55</v>
      </c>
      <c r="I33" s="13">
        <v>12</v>
      </c>
      <c r="J33" s="13">
        <v>11</v>
      </c>
      <c r="K33" s="79">
        <v>141</v>
      </c>
      <c r="M33" s="41">
        <f t="shared" si="0"/>
        <v>67</v>
      </c>
      <c r="N33" s="40">
        <f t="shared" si="1"/>
        <v>74</v>
      </c>
      <c r="O33" s="71">
        <f t="shared" si="2"/>
        <v>0.47517730496453903</v>
      </c>
      <c r="P33" s="55">
        <f t="shared" si="3"/>
        <v>0.52482269503546097</v>
      </c>
      <c r="Q33" s="11" t="s">
        <v>24</v>
      </c>
    </row>
    <row r="34" spans="1:17" ht="13.5" thickBot="1" x14ac:dyDescent="0.25">
      <c r="A34" s="288"/>
      <c r="B34" s="291"/>
      <c r="C34" s="11" t="s">
        <v>25</v>
      </c>
      <c r="D34" s="13">
        <v>45</v>
      </c>
      <c r="E34" s="13"/>
      <c r="F34" s="13">
        <v>35</v>
      </c>
      <c r="G34" s="12"/>
      <c r="H34" s="13">
        <v>44</v>
      </c>
      <c r="I34" s="13">
        <v>9</v>
      </c>
      <c r="J34" s="13">
        <v>19</v>
      </c>
      <c r="K34" s="79">
        <v>152</v>
      </c>
      <c r="M34" s="41">
        <f t="shared" si="0"/>
        <v>53</v>
      </c>
      <c r="N34" s="40">
        <f t="shared" si="1"/>
        <v>99</v>
      </c>
      <c r="O34" s="71">
        <f t="shared" si="2"/>
        <v>0.34868421052631576</v>
      </c>
      <c r="P34" s="55">
        <f t="shared" si="3"/>
        <v>0.65131578947368418</v>
      </c>
      <c r="Q34" s="11" t="s">
        <v>25</v>
      </c>
    </row>
    <row r="35" spans="1:17" ht="13.5" thickBot="1" x14ac:dyDescent="0.25">
      <c r="A35" s="289"/>
      <c r="B35" s="292"/>
      <c r="C35" s="102" t="s">
        <v>26</v>
      </c>
      <c r="D35" s="103">
        <v>30</v>
      </c>
      <c r="E35" s="103"/>
      <c r="F35" s="103">
        <v>14</v>
      </c>
      <c r="G35" s="104"/>
      <c r="H35" s="103">
        <v>32</v>
      </c>
      <c r="I35" s="103">
        <v>5</v>
      </c>
      <c r="J35" s="103">
        <v>9</v>
      </c>
      <c r="K35" s="105">
        <v>90</v>
      </c>
      <c r="M35" s="41">
        <f t="shared" si="0"/>
        <v>37</v>
      </c>
      <c r="N35" s="40">
        <f t="shared" si="1"/>
        <v>53</v>
      </c>
      <c r="O35" s="71">
        <f t="shared" si="2"/>
        <v>0.41111111111111109</v>
      </c>
      <c r="P35" s="55">
        <f t="shared" si="3"/>
        <v>0.58888888888888891</v>
      </c>
      <c r="Q35" s="11" t="s">
        <v>26</v>
      </c>
    </row>
    <row r="36" spans="1:17" ht="13.5" thickBot="1" x14ac:dyDescent="0.25">
      <c r="A36" s="293" t="s">
        <v>69</v>
      </c>
      <c r="B36" s="296"/>
      <c r="C36" s="86" t="s">
        <v>22</v>
      </c>
      <c r="D36" s="87">
        <v>37</v>
      </c>
      <c r="E36" s="87">
        <v>7</v>
      </c>
      <c r="F36" s="87">
        <v>55</v>
      </c>
      <c r="G36" s="88">
        <v>1</v>
      </c>
      <c r="H36" s="87">
        <v>4</v>
      </c>
      <c r="I36" s="87">
        <v>12</v>
      </c>
      <c r="J36" s="87">
        <v>27</v>
      </c>
      <c r="K36" s="89">
        <v>143</v>
      </c>
      <c r="M36" s="41">
        <f t="shared" si="0"/>
        <v>23</v>
      </c>
      <c r="N36" s="40">
        <f t="shared" si="1"/>
        <v>120</v>
      </c>
      <c r="O36" s="70">
        <f t="shared" si="2"/>
        <v>0.16083916083916083</v>
      </c>
      <c r="P36" s="55">
        <f t="shared" si="3"/>
        <v>0.83916083916083917</v>
      </c>
      <c r="Q36" s="72" t="s">
        <v>22</v>
      </c>
    </row>
    <row r="37" spans="1:17" ht="13.5" thickBot="1" x14ac:dyDescent="0.25">
      <c r="A37" s="294"/>
      <c r="B37" s="297"/>
      <c r="C37" s="72" t="s">
        <v>23</v>
      </c>
      <c r="D37" s="73">
        <v>51</v>
      </c>
      <c r="E37" s="73">
        <v>20</v>
      </c>
      <c r="F37" s="73">
        <v>49</v>
      </c>
      <c r="G37" s="74"/>
      <c r="H37" s="73">
        <v>7</v>
      </c>
      <c r="I37" s="73">
        <v>22</v>
      </c>
      <c r="J37" s="73">
        <v>41</v>
      </c>
      <c r="K37" s="75">
        <v>190</v>
      </c>
      <c r="M37" s="41">
        <f t="shared" si="0"/>
        <v>49</v>
      </c>
      <c r="N37" s="40">
        <f t="shared" si="1"/>
        <v>141</v>
      </c>
      <c r="O37" s="70">
        <f t="shared" si="2"/>
        <v>0.25789473684210529</v>
      </c>
      <c r="P37" s="55">
        <f t="shared" si="3"/>
        <v>0.74210526315789471</v>
      </c>
      <c r="Q37" s="72" t="s">
        <v>23</v>
      </c>
    </row>
    <row r="38" spans="1:17" ht="13.5" thickBot="1" x14ac:dyDescent="0.25">
      <c r="A38" s="294"/>
      <c r="B38" s="297"/>
      <c r="C38" s="72" t="s">
        <v>24</v>
      </c>
      <c r="D38" s="73">
        <v>72</v>
      </c>
      <c r="E38" s="73">
        <v>63</v>
      </c>
      <c r="F38" s="73">
        <v>54</v>
      </c>
      <c r="G38" s="74"/>
      <c r="H38" s="73">
        <v>13</v>
      </c>
      <c r="I38" s="73">
        <v>28</v>
      </c>
      <c r="J38" s="73">
        <v>35</v>
      </c>
      <c r="K38" s="75">
        <v>265</v>
      </c>
      <c r="M38" s="41">
        <f t="shared" si="0"/>
        <v>104</v>
      </c>
      <c r="N38" s="40">
        <f t="shared" si="1"/>
        <v>161</v>
      </c>
      <c r="O38" s="70">
        <f t="shared" si="2"/>
        <v>0.39245283018867927</v>
      </c>
      <c r="P38" s="55">
        <f t="shared" si="3"/>
        <v>0.60754716981132073</v>
      </c>
      <c r="Q38" s="72" t="s">
        <v>24</v>
      </c>
    </row>
    <row r="39" spans="1:17" ht="13.5" thickBot="1" x14ac:dyDescent="0.25">
      <c r="A39" s="294"/>
      <c r="B39" s="297"/>
      <c r="C39" s="72" t="s">
        <v>25</v>
      </c>
      <c r="D39" s="73">
        <v>53</v>
      </c>
      <c r="E39" s="73">
        <v>44</v>
      </c>
      <c r="F39" s="73">
        <v>39</v>
      </c>
      <c r="G39" s="74"/>
      <c r="H39" s="73">
        <v>27</v>
      </c>
      <c r="I39" s="73">
        <v>21</v>
      </c>
      <c r="J39" s="73">
        <v>31</v>
      </c>
      <c r="K39" s="75">
        <v>215</v>
      </c>
      <c r="M39" s="41">
        <f t="shared" si="0"/>
        <v>92</v>
      </c>
      <c r="N39" s="40">
        <f t="shared" si="1"/>
        <v>123</v>
      </c>
      <c r="O39" s="70">
        <f t="shared" si="2"/>
        <v>0.42790697674418604</v>
      </c>
      <c r="P39" s="55">
        <f t="shared" si="3"/>
        <v>0.5720930232558139</v>
      </c>
      <c r="Q39" s="72" t="s">
        <v>25</v>
      </c>
    </row>
    <row r="40" spans="1:17" ht="13.5" thickBot="1" x14ac:dyDescent="0.25">
      <c r="A40" s="295"/>
      <c r="B40" s="298"/>
      <c r="C40" s="81" t="s">
        <v>26</v>
      </c>
      <c r="D40" s="82">
        <v>28</v>
      </c>
      <c r="E40" s="82">
        <v>23</v>
      </c>
      <c r="F40" s="82">
        <v>24</v>
      </c>
      <c r="G40" s="106">
        <v>2</v>
      </c>
      <c r="H40" s="82">
        <v>9</v>
      </c>
      <c r="I40" s="82">
        <v>16</v>
      </c>
      <c r="J40" s="82">
        <v>22</v>
      </c>
      <c r="K40" s="83">
        <v>124</v>
      </c>
      <c r="M40" s="41">
        <f t="shared" si="0"/>
        <v>48</v>
      </c>
      <c r="N40" s="40">
        <f t="shared" si="1"/>
        <v>76</v>
      </c>
      <c r="O40" s="70">
        <f t="shared" si="2"/>
        <v>0.38709677419354838</v>
      </c>
      <c r="P40" s="55">
        <f t="shared" si="3"/>
        <v>0.61290322580645162</v>
      </c>
      <c r="Q40" s="72" t="s">
        <v>26</v>
      </c>
    </row>
    <row r="41" spans="1:17" ht="13.5" thickBot="1" x14ac:dyDescent="0.25">
      <c r="A41" s="299" t="s">
        <v>71</v>
      </c>
      <c r="B41" s="302"/>
      <c r="C41" s="91" t="s">
        <v>22</v>
      </c>
      <c r="D41" s="92">
        <v>52</v>
      </c>
      <c r="E41" s="92">
        <v>13</v>
      </c>
      <c r="F41" s="92">
        <v>84</v>
      </c>
      <c r="G41" s="107"/>
      <c r="H41" s="92">
        <v>20</v>
      </c>
      <c r="I41" s="92">
        <v>15</v>
      </c>
      <c r="J41" s="92">
        <v>31</v>
      </c>
      <c r="K41" s="93">
        <v>215</v>
      </c>
      <c r="M41" s="41">
        <f t="shared" si="0"/>
        <v>48</v>
      </c>
      <c r="N41" s="40">
        <f t="shared" si="1"/>
        <v>167</v>
      </c>
      <c r="O41" s="70">
        <f t="shared" si="2"/>
        <v>0.22325581395348837</v>
      </c>
      <c r="P41" s="55">
        <f t="shared" si="3"/>
        <v>0.77674418604651163</v>
      </c>
      <c r="Q41" s="76" t="s">
        <v>22</v>
      </c>
    </row>
    <row r="42" spans="1:17" ht="13.5" thickBot="1" x14ac:dyDescent="0.25">
      <c r="A42" s="300"/>
      <c r="B42" s="303"/>
      <c r="C42" s="76" t="s">
        <v>23</v>
      </c>
      <c r="D42" s="77">
        <v>81</v>
      </c>
      <c r="E42" s="77">
        <v>42</v>
      </c>
      <c r="F42" s="77">
        <v>115</v>
      </c>
      <c r="G42" s="33">
        <v>1</v>
      </c>
      <c r="H42" s="77">
        <v>28</v>
      </c>
      <c r="I42" s="77">
        <v>32</v>
      </c>
      <c r="J42" s="77">
        <v>36</v>
      </c>
      <c r="K42" s="78">
        <v>335</v>
      </c>
      <c r="M42" s="41">
        <f t="shared" si="0"/>
        <v>102</v>
      </c>
      <c r="N42" s="40">
        <f t="shared" si="1"/>
        <v>233</v>
      </c>
      <c r="O42" s="70">
        <f t="shared" si="2"/>
        <v>0.30447761194029849</v>
      </c>
      <c r="P42" s="55">
        <f t="shared" si="3"/>
        <v>0.69552238805970146</v>
      </c>
      <c r="Q42" s="76" t="s">
        <v>23</v>
      </c>
    </row>
    <row r="43" spans="1:17" ht="13.5" thickBot="1" x14ac:dyDescent="0.25">
      <c r="A43" s="300"/>
      <c r="B43" s="303"/>
      <c r="C43" s="76" t="s">
        <v>24</v>
      </c>
      <c r="D43" s="77">
        <v>72</v>
      </c>
      <c r="E43" s="77">
        <v>40</v>
      </c>
      <c r="F43" s="77">
        <v>123</v>
      </c>
      <c r="G43" s="77"/>
      <c r="H43" s="77">
        <v>32</v>
      </c>
      <c r="I43" s="77">
        <v>27</v>
      </c>
      <c r="J43" s="77">
        <v>44</v>
      </c>
      <c r="K43" s="78">
        <v>338</v>
      </c>
      <c r="M43" s="41">
        <f t="shared" si="0"/>
        <v>99</v>
      </c>
      <c r="N43" s="40">
        <f t="shared" si="1"/>
        <v>239</v>
      </c>
      <c r="O43" s="70">
        <f t="shared" si="2"/>
        <v>0.29289940828402367</v>
      </c>
      <c r="P43" s="55">
        <f t="shared" si="3"/>
        <v>0.70710059171597628</v>
      </c>
      <c r="Q43" s="76" t="s">
        <v>24</v>
      </c>
    </row>
    <row r="44" spans="1:17" ht="13.5" thickBot="1" x14ac:dyDescent="0.25">
      <c r="A44" s="300"/>
      <c r="B44" s="303"/>
      <c r="C44" s="76" t="s">
        <v>25</v>
      </c>
      <c r="D44" s="77">
        <v>103</v>
      </c>
      <c r="E44" s="77">
        <v>111</v>
      </c>
      <c r="F44" s="77">
        <v>113</v>
      </c>
      <c r="G44" s="77">
        <v>1</v>
      </c>
      <c r="H44" s="77">
        <v>24</v>
      </c>
      <c r="I44" s="77">
        <v>45</v>
      </c>
      <c r="J44" s="77">
        <v>47</v>
      </c>
      <c r="K44" s="78">
        <v>444</v>
      </c>
      <c r="M44" s="41">
        <f t="shared" si="0"/>
        <v>180</v>
      </c>
      <c r="N44" s="40">
        <f t="shared" si="1"/>
        <v>264</v>
      </c>
      <c r="O44" s="70">
        <f t="shared" si="2"/>
        <v>0.40540540540540543</v>
      </c>
      <c r="P44" s="55">
        <f t="shared" si="3"/>
        <v>0.59459459459459463</v>
      </c>
      <c r="Q44" s="76" t="s">
        <v>25</v>
      </c>
    </row>
    <row r="45" spans="1:17" ht="13.5" thickBot="1" x14ac:dyDescent="0.25">
      <c r="A45" s="301"/>
      <c r="B45" s="304"/>
      <c r="C45" s="94" t="s">
        <v>26</v>
      </c>
      <c r="D45" s="95">
        <v>76</v>
      </c>
      <c r="E45" s="95">
        <v>69</v>
      </c>
      <c r="F45" s="95">
        <v>92</v>
      </c>
      <c r="G45" s="95"/>
      <c r="H45" s="95">
        <v>18</v>
      </c>
      <c r="I45" s="95">
        <v>49</v>
      </c>
      <c r="J45" s="95">
        <v>46</v>
      </c>
      <c r="K45" s="97">
        <v>350</v>
      </c>
      <c r="M45" s="41">
        <f t="shared" si="0"/>
        <v>136</v>
      </c>
      <c r="N45" s="40">
        <f t="shared" si="1"/>
        <v>214</v>
      </c>
      <c r="O45" s="70">
        <f t="shared" si="2"/>
        <v>0.38857142857142857</v>
      </c>
      <c r="P45" s="55">
        <f t="shared" si="3"/>
        <v>0.61142857142857143</v>
      </c>
      <c r="Q45" s="76" t="s">
        <v>26</v>
      </c>
    </row>
    <row r="46" spans="1:17" ht="13.5" thickBot="1" x14ac:dyDescent="0.25">
      <c r="A46" s="287" t="s">
        <v>74</v>
      </c>
      <c r="B46" s="290"/>
      <c r="C46" s="98" t="s">
        <v>22</v>
      </c>
      <c r="D46" s="99">
        <v>51</v>
      </c>
      <c r="E46" s="99">
        <v>30</v>
      </c>
      <c r="F46" s="99">
        <v>67</v>
      </c>
      <c r="G46" s="99">
        <v>2</v>
      </c>
      <c r="H46" s="99">
        <v>44</v>
      </c>
      <c r="I46" s="99">
        <v>38</v>
      </c>
      <c r="J46" s="99">
        <v>22</v>
      </c>
      <c r="K46" s="101">
        <v>254</v>
      </c>
      <c r="M46" s="41">
        <f t="shared" si="0"/>
        <v>112</v>
      </c>
      <c r="N46" s="40">
        <f t="shared" si="1"/>
        <v>142</v>
      </c>
      <c r="O46" s="70">
        <f t="shared" si="2"/>
        <v>0.44094488188976377</v>
      </c>
      <c r="P46" s="55">
        <f t="shared" si="3"/>
        <v>0.55905511811023623</v>
      </c>
      <c r="Q46" s="11" t="s">
        <v>22</v>
      </c>
    </row>
    <row r="47" spans="1:17" ht="13.5" thickBot="1" x14ac:dyDescent="0.25">
      <c r="A47" s="288"/>
      <c r="B47" s="291"/>
      <c r="C47" s="11" t="s">
        <v>23</v>
      </c>
      <c r="D47" s="13">
        <v>53</v>
      </c>
      <c r="E47" s="13">
        <v>64</v>
      </c>
      <c r="F47" s="13">
        <v>85</v>
      </c>
      <c r="G47" s="12"/>
      <c r="H47" s="13">
        <v>24</v>
      </c>
      <c r="I47" s="13">
        <v>53</v>
      </c>
      <c r="J47" s="13">
        <v>36</v>
      </c>
      <c r="K47" s="79">
        <v>315</v>
      </c>
      <c r="M47" s="41">
        <f t="shared" si="0"/>
        <v>141</v>
      </c>
      <c r="N47" s="40">
        <f t="shared" si="1"/>
        <v>174</v>
      </c>
      <c r="O47" s="70">
        <f t="shared" si="2"/>
        <v>0.44761904761904764</v>
      </c>
      <c r="P47" s="55">
        <f t="shared" si="3"/>
        <v>0.55238095238095242</v>
      </c>
      <c r="Q47" s="11" t="s">
        <v>23</v>
      </c>
    </row>
    <row r="48" spans="1:17" ht="13.5" thickBot="1" x14ac:dyDescent="0.25">
      <c r="A48" s="288"/>
      <c r="B48" s="291"/>
      <c r="C48" s="11" t="s">
        <v>24</v>
      </c>
      <c r="D48" s="13">
        <v>75</v>
      </c>
      <c r="E48" s="13">
        <v>66</v>
      </c>
      <c r="F48" s="13">
        <v>72</v>
      </c>
      <c r="G48" s="12">
        <v>2</v>
      </c>
      <c r="H48" s="13">
        <v>21</v>
      </c>
      <c r="I48" s="13">
        <v>37</v>
      </c>
      <c r="J48" s="13">
        <v>43</v>
      </c>
      <c r="K48" s="79">
        <v>316</v>
      </c>
      <c r="M48" s="41">
        <f t="shared" si="0"/>
        <v>124</v>
      </c>
      <c r="N48" s="40">
        <f t="shared" si="1"/>
        <v>192</v>
      </c>
      <c r="O48" s="70">
        <f t="shared" si="2"/>
        <v>0.39240506329113922</v>
      </c>
      <c r="P48" s="55">
        <f t="shared" si="3"/>
        <v>0.60759493670886078</v>
      </c>
      <c r="Q48" s="11" t="s">
        <v>24</v>
      </c>
    </row>
    <row r="49" spans="1:17" ht="13.5" thickBot="1" x14ac:dyDescent="0.25">
      <c r="A49" s="288"/>
      <c r="B49" s="291"/>
      <c r="C49" s="11" t="s">
        <v>25</v>
      </c>
      <c r="D49" s="13">
        <v>69</v>
      </c>
      <c r="E49" s="13">
        <v>65</v>
      </c>
      <c r="F49" s="13">
        <v>54</v>
      </c>
      <c r="G49" s="13"/>
      <c r="H49" s="13">
        <v>29</v>
      </c>
      <c r="I49" s="13">
        <v>40</v>
      </c>
      <c r="J49" s="13">
        <v>17</v>
      </c>
      <c r="K49" s="79">
        <v>274</v>
      </c>
      <c r="M49" s="41">
        <f t="shared" si="0"/>
        <v>134</v>
      </c>
      <c r="N49" s="40">
        <f t="shared" si="1"/>
        <v>140</v>
      </c>
      <c r="O49" s="71">
        <f t="shared" si="2"/>
        <v>0.48905109489051096</v>
      </c>
      <c r="P49" s="55">
        <f t="shared" si="3"/>
        <v>0.51094890510948909</v>
      </c>
      <c r="Q49" s="11" t="s">
        <v>25</v>
      </c>
    </row>
    <row r="50" spans="1:17" ht="13.5" thickBot="1" x14ac:dyDescent="0.25">
      <c r="A50" s="289"/>
      <c r="B50" s="292"/>
      <c r="C50" s="102" t="s">
        <v>26</v>
      </c>
      <c r="D50" s="103">
        <v>59</v>
      </c>
      <c r="E50" s="103">
        <v>43</v>
      </c>
      <c r="F50" s="103">
        <v>60</v>
      </c>
      <c r="G50" s="103">
        <v>1</v>
      </c>
      <c r="H50" s="103">
        <v>14</v>
      </c>
      <c r="I50" s="103">
        <v>35</v>
      </c>
      <c r="J50" s="103">
        <v>28</v>
      </c>
      <c r="K50" s="105">
        <v>240</v>
      </c>
      <c r="M50" s="41">
        <f t="shared" si="0"/>
        <v>92</v>
      </c>
      <c r="N50" s="40">
        <f t="shared" si="1"/>
        <v>148</v>
      </c>
      <c r="O50" s="71">
        <f t="shared" si="2"/>
        <v>0.38333333333333336</v>
      </c>
      <c r="P50" s="55">
        <f t="shared" si="3"/>
        <v>0.6166666666666667</v>
      </c>
      <c r="Q50" s="11" t="s">
        <v>26</v>
      </c>
    </row>
    <row r="51" spans="1:17" ht="13.5" thickBot="1" x14ac:dyDescent="0.25">
      <c r="A51" s="293" t="s">
        <v>77</v>
      </c>
      <c r="B51" s="296"/>
      <c r="C51" s="86" t="s">
        <v>22</v>
      </c>
      <c r="D51" s="87">
        <v>63</v>
      </c>
      <c r="E51" s="87">
        <v>14</v>
      </c>
      <c r="F51" s="87">
        <v>85</v>
      </c>
      <c r="G51" s="87">
        <v>1</v>
      </c>
      <c r="H51" s="87">
        <v>27</v>
      </c>
      <c r="I51" s="87">
        <v>11</v>
      </c>
      <c r="J51" s="87">
        <v>39</v>
      </c>
      <c r="K51" s="89">
        <v>240</v>
      </c>
      <c r="M51" s="41">
        <f t="shared" si="0"/>
        <v>52</v>
      </c>
      <c r="N51" s="40">
        <f t="shared" si="1"/>
        <v>188</v>
      </c>
      <c r="O51" s="70">
        <f t="shared" si="2"/>
        <v>0.21666666666666667</v>
      </c>
      <c r="P51" s="55">
        <f t="shared" si="3"/>
        <v>0.78333333333333333</v>
      </c>
      <c r="Q51" s="72" t="s">
        <v>22</v>
      </c>
    </row>
    <row r="52" spans="1:17" ht="13.5" thickBot="1" x14ac:dyDescent="0.25">
      <c r="A52" s="294"/>
      <c r="B52" s="297"/>
      <c r="C52" s="72" t="s">
        <v>23</v>
      </c>
      <c r="D52" s="73">
        <v>93</v>
      </c>
      <c r="E52" s="73">
        <v>18</v>
      </c>
      <c r="F52" s="73">
        <v>111</v>
      </c>
      <c r="G52" s="74">
        <v>1</v>
      </c>
      <c r="H52" s="73">
        <v>45</v>
      </c>
      <c r="I52" s="73">
        <v>32</v>
      </c>
      <c r="J52" s="73">
        <v>32</v>
      </c>
      <c r="K52" s="75">
        <v>332</v>
      </c>
      <c r="M52" s="41">
        <f t="shared" si="0"/>
        <v>95</v>
      </c>
      <c r="N52" s="40">
        <f t="shared" si="1"/>
        <v>237</v>
      </c>
      <c r="O52" s="70">
        <f t="shared" si="2"/>
        <v>0.28614457831325302</v>
      </c>
      <c r="P52" s="55">
        <f t="shared" si="3"/>
        <v>0.71385542168674698</v>
      </c>
      <c r="Q52" s="72" t="s">
        <v>23</v>
      </c>
    </row>
    <row r="53" spans="1:17" ht="13.5" thickBot="1" x14ac:dyDescent="0.25">
      <c r="A53" s="294"/>
      <c r="B53" s="297"/>
      <c r="C53" s="72" t="s">
        <v>24</v>
      </c>
      <c r="D53" s="73">
        <v>102</v>
      </c>
      <c r="E53" s="73">
        <v>21</v>
      </c>
      <c r="F53" s="73">
        <v>92</v>
      </c>
      <c r="G53" s="73">
        <v>1</v>
      </c>
      <c r="H53" s="73">
        <v>56</v>
      </c>
      <c r="I53" s="73">
        <v>57</v>
      </c>
      <c r="J53" s="73">
        <v>47</v>
      </c>
      <c r="K53" s="75">
        <v>376</v>
      </c>
      <c r="M53" s="41">
        <f t="shared" si="0"/>
        <v>134</v>
      </c>
      <c r="N53" s="40">
        <f t="shared" si="1"/>
        <v>242</v>
      </c>
      <c r="O53" s="70">
        <f t="shared" si="2"/>
        <v>0.35638297872340424</v>
      </c>
      <c r="P53" s="55">
        <f t="shared" si="3"/>
        <v>0.6436170212765957</v>
      </c>
      <c r="Q53" s="72" t="s">
        <v>24</v>
      </c>
    </row>
    <row r="54" spans="1:17" ht="13.5" thickBot="1" x14ac:dyDescent="0.25">
      <c r="A54" s="294"/>
      <c r="B54" s="297"/>
      <c r="C54" s="72" t="s">
        <v>25</v>
      </c>
      <c r="D54" s="73">
        <v>104</v>
      </c>
      <c r="E54" s="73">
        <v>3</v>
      </c>
      <c r="F54" s="73">
        <v>110</v>
      </c>
      <c r="G54" s="74">
        <v>1</v>
      </c>
      <c r="H54" s="73">
        <v>41</v>
      </c>
      <c r="I54" s="73">
        <v>46</v>
      </c>
      <c r="J54" s="73">
        <v>33</v>
      </c>
      <c r="K54" s="75">
        <v>338</v>
      </c>
      <c r="M54" s="41">
        <f t="shared" si="0"/>
        <v>90</v>
      </c>
      <c r="N54" s="40">
        <f t="shared" si="1"/>
        <v>248</v>
      </c>
      <c r="O54" s="70">
        <f t="shared" si="2"/>
        <v>0.26627218934911245</v>
      </c>
      <c r="P54" s="55">
        <f t="shared" si="3"/>
        <v>0.73372781065088755</v>
      </c>
      <c r="Q54" s="72" t="s">
        <v>25</v>
      </c>
    </row>
    <row r="55" spans="1:17" ht="13.5" thickBot="1" x14ac:dyDescent="0.25">
      <c r="A55" s="295"/>
      <c r="B55" s="298"/>
      <c r="C55" s="81" t="s">
        <v>26</v>
      </c>
      <c r="D55" s="82">
        <v>85</v>
      </c>
      <c r="E55" s="82">
        <v>23</v>
      </c>
      <c r="F55" s="82">
        <v>85</v>
      </c>
      <c r="G55" s="82">
        <v>2</v>
      </c>
      <c r="H55" s="82">
        <v>47</v>
      </c>
      <c r="I55" s="82">
        <v>30</v>
      </c>
      <c r="J55" s="82">
        <v>37</v>
      </c>
      <c r="K55" s="83">
        <v>309</v>
      </c>
      <c r="M55" s="41">
        <f t="shared" si="0"/>
        <v>100</v>
      </c>
      <c r="N55" s="40">
        <f t="shared" si="1"/>
        <v>209</v>
      </c>
      <c r="O55" s="70">
        <f t="shared" si="2"/>
        <v>0.32362459546925565</v>
      </c>
      <c r="P55" s="55">
        <f t="shared" si="3"/>
        <v>0.6763754045307443</v>
      </c>
      <c r="Q55" s="72" t="s">
        <v>26</v>
      </c>
    </row>
    <row r="56" spans="1:17" ht="13.5" thickBot="1" x14ac:dyDescent="0.25">
      <c r="A56" s="299" t="s">
        <v>98</v>
      </c>
      <c r="B56" s="302"/>
      <c r="C56" s="91" t="s">
        <v>22</v>
      </c>
      <c r="D56" s="92">
        <v>49</v>
      </c>
      <c r="E56" s="92">
        <v>17</v>
      </c>
      <c r="F56" s="92">
        <v>95</v>
      </c>
      <c r="G56" s="107"/>
      <c r="H56" s="92">
        <v>17</v>
      </c>
      <c r="I56" s="92">
        <v>18</v>
      </c>
      <c r="J56" s="92">
        <v>28</v>
      </c>
      <c r="K56" s="108">
        <v>224</v>
      </c>
      <c r="M56" s="41">
        <f t="shared" si="0"/>
        <v>52</v>
      </c>
      <c r="N56" s="40">
        <f t="shared" si="1"/>
        <v>172</v>
      </c>
      <c r="O56" s="70">
        <f t="shared" si="2"/>
        <v>0.23214285714285715</v>
      </c>
      <c r="P56" s="55">
        <f t="shared" si="3"/>
        <v>0.7678571428571429</v>
      </c>
      <c r="Q56" s="76" t="s">
        <v>22</v>
      </c>
    </row>
    <row r="57" spans="1:17" ht="13.5" thickBot="1" x14ac:dyDescent="0.25">
      <c r="A57" s="300"/>
      <c r="B57" s="303"/>
      <c r="C57" s="76" t="s">
        <v>23</v>
      </c>
      <c r="D57" s="77">
        <v>49</v>
      </c>
      <c r="E57" s="77">
        <v>37</v>
      </c>
      <c r="F57" s="77">
        <v>74</v>
      </c>
      <c r="G57" s="33">
        <v>1</v>
      </c>
      <c r="H57" s="77">
        <v>11</v>
      </c>
      <c r="I57" s="77">
        <v>16</v>
      </c>
      <c r="J57" s="77">
        <v>23</v>
      </c>
      <c r="K57" s="80">
        <v>211</v>
      </c>
      <c r="M57" s="41">
        <f t="shared" si="0"/>
        <v>64</v>
      </c>
      <c r="N57" s="40">
        <f t="shared" si="1"/>
        <v>147</v>
      </c>
      <c r="O57" s="70">
        <f t="shared" si="2"/>
        <v>0.30331753554502372</v>
      </c>
      <c r="P57" s="55">
        <f t="shared" si="3"/>
        <v>0.69668246445497628</v>
      </c>
      <c r="Q57" s="76" t="s">
        <v>23</v>
      </c>
    </row>
    <row r="58" spans="1:17" ht="13.5" thickBot="1" x14ac:dyDescent="0.25">
      <c r="A58" s="300"/>
      <c r="B58" s="303"/>
      <c r="C58" s="76" t="s">
        <v>24</v>
      </c>
      <c r="D58" s="77">
        <v>53</v>
      </c>
      <c r="E58" s="77">
        <v>48</v>
      </c>
      <c r="F58" s="77">
        <v>65</v>
      </c>
      <c r="G58" s="33">
        <v>1</v>
      </c>
      <c r="H58" s="77">
        <v>18</v>
      </c>
      <c r="I58" s="77">
        <v>19</v>
      </c>
      <c r="J58" s="77">
        <v>32</v>
      </c>
      <c r="K58" s="80">
        <v>236</v>
      </c>
      <c r="M58" s="41">
        <f t="shared" si="0"/>
        <v>85</v>
      </c>
      <c r="N58" s="40">
        <f t="shared" si="1"/>
        <v>151</v>
      </c>
      <c r="O58" s="70">
        <f t="shared" si="2"/>
        <v>0.36016949152542371</v>
      </c>
      <c r="P58" s="55">
        <f t="shared" si="3"/>
        <v>0.63983050847457623</v>
      </c>
      <c r="Q58" s="76" t="s">
        <v>24</v>
      </c>
    </row>
    <row r="59" spans="1:17" ht="13.5" thickBot="1" x14ac:dyDescent="0.25">
      <c r="A59" s="300"/>
      <c r="B59" s="303"/>
      <c r="C59" s="76" t="s">
        <v>25</v>
      </c>
      <c r="D59" s="77">
        <v>58</v>
      </c>
      <c r="E59" s="77">
        <v>52</v>
      </c>
      <c r="F59" s="77">
        <v>63</v>
      </c>
      <c r="G59" s="33"/>
      <c r="H59" s="77">
        <v>22</v>
      </c>
      <c r="I59" s="77">
        <v>34</v>
      </c>
      <c r="J59" s="77">
        <v>24</v>
      </c>
      <c r="K59" s="80">
        <v>253</v>
      </c>
      <c r="M59" s="41">
        <f t="shared" si="0"/>
        <v>108</v>
      </c>
      <c r="N59" s="40">
        <f t="shared" si="1"/>
        <v>145</v>
      </c>
      <c r="O59" s="70">
        <f t="shared" si="2"/>
        <v>0.4268774703557312</v>
      </c>
      <c r="P59" s="55">
        <f t="shared" si="3"/>
        <v>0.5731225296442688</v>
      </c>
      <c r="Q59" s="76" t="s">
        <v>25</v>
      </c>
    </row>
    <row r="60" spans="1:17" ht="13.5" thickBot="1" x14ac:dyDescent="0.25">
      <c r="A60" s="301"/>
      <c r="B60" s="304"/>
      <c r="C60" s="94" t="s">
        <v>26</v>
      </c>
      <c r="D60" s="95">
        <v>57</v>
      </c>
      <c r="E60" s="95">
        <v>28</v>
      </c>
      <c r="F60" s="95">
        <v>33</v>
      </c>
      <c r="G60" s="96"/>
      <c r="H60" s="95">
        <v>6</v>
      </c>
      <c r="I60" s="95">
        <v>21</v>
      </c>
      <c r="J60" s="95">
        <v>20</v>
      </c>
      <c r="K60" s="109">
        <v>165</v>
      </c>
      <c r="M60" s="41">
        <f t="shared" si="0"/>
        <v>55</v>
      </c>
      <c r="N60" s="40">
        <f t="shared" si="1"/>
        <v>110</v>
      </c>
      <c r="O60" s="70">
        <f t="shared" si="2"/>
        <v>0.33333333333333331</v>
      </c>
      <c r="P60" s="55">
        <f t="shared" si="3"/>
        <v>0.66666666666666663</v>
      </c>
      <c r="Q60" s="76" t="s">
        <v>26</v>
      </c>
    </row>
    <row r="61" spans="1:17" ht="13.5" thickBot="1" x14ac:dyDescent="0.25">
      <c r="A61" s="287" t="s">
        <v>84</v>
      </c>
      <c r="B61" s="290"/>
      <c r="C61" s="98" t="s">
        <v>22</v>
      </c>
      <c r="D61" s="99">
        <v>53</v>
      </c>
      <c r="E61" s="99">
        <v>12</v>
      </c>
      <c r="F61" s="99">
        <v>86</v>
      </c>
      <c r="G61" s="100"/>
      <c r="H61" s="99">
        <v>4</v>
      </c>
      <c r="I61" s="99">
        <v>16</v>
      </c>
      <c r="J61" s="99">
        <v>41</v>
      </c>
      <c r="K61" s="101">
        <v>212</v>
      </c>
      <c r="M61" s="41">
        <f t="shared" si="0"/>
        <v>32</v>
      </c>
      <c r="N61" s="40">
        <f t="shared" si="1"/>
        <v>180</v>
      </c>
      <c r="O61" s="70">
        <f t="shared" si="2"/>
        <v>0.15094339622641509</v>
      </c>
      <c r="P61" s="55">
        <f t="shared" si="3"/>
        <v>0.84905660377358494</v>
      </c>
      <c r="Q61" s="11" t="s">
        <v>22</v>
      </c>
    </row>
    <row r="62" spans="1:17" ht="13.5" thickBot="1" x14ac:dyDescent="0.25">
      <c r="A62" s="288"/>
      <c r="B62" s="291"/>
      <c r="C62" s="11" t="s">
        <v>23</v>
      </c>
      <c r="D62" s="13">
        <v>48</v>
      </c>
      <c r="E62" s="13">
        <v>30</v>
      </c>
      <c r="F62" s="13">
        <v>99</v>
      </c>
      <c r="G62" s="12">
        <v>1</v>
      </c>
      <c r="H62" s="13">
        <v>19</v>
      </c>
      <c r="I62" s="13">
        <v>37</v>
      </c>
      <c r="J62" s="13">
        <v>31</v>
      </c>
      <c r="K62" s="79">
        <v>265</v>
      </c>
      <c r="M62" s="41">
        <f t="shared" si="0"/>
        <v>86</v>
      </c>
      <c r="N62" s="40">
        <f t="shared" si="1"/>
        <v>179</v>
      </c>
      <c r="O62" s="70">
        <f t="shared" si="2"/>
        <v>0.32452830188679244</v>
      </c>
      <c r="P62" s="55">
        <f t="shared" si="3"/>
        <v>0.67547169811320751</v>
      </c>
      <c r="Q62" s="11" t="s">
        <v>23</v>
      </c>
    </row>
    <row r="63" spans="1:17" ht="13.5" thickBot="1" x14ac:dyDescent="0.25">
      <c r="A63" s="288"/>
      <c r="B63" s="291"/>
      <c r="C63" s="11" t="s">
        <v>24</v>
      </c>
      <c r="D63" s="13">
        <v>59</v>
      </c>
      <c r="E63" s="13">
        <v>30</v>
      </c>
      <c r="F63" s="13">
        <v>67</v>
      </c>
      <c r="G63" s="13"/>
      <c r="H63" s="13">
        <v>20</v>
      </c>
      <c r="I63" s="13">
        <v>21</v>
      </c>
      <c r="J63" s="13">
        <v>26</v>
      </c>
      <c r="K63" s="79">
        <v>223</v>
      </c>
      <c r="M63" s="41">
        <f t="shared" si="0"/>
        <v>71</v>
      </c>
      <c r="N63" s="40">
        <f t="shared" si="1"/>
        <v>152</v>
      </c>
      <c r="O63" s="70">
        <f t="shared" si="2"/>
        <v>0.31838565022421522</v>
      </c>
      <c r="P63" s="55">
        <f t="shared" si="3"/>
        <v>0.68161434977578472</v>
      </c>
      <c r="Q63" s="11" t="s">
        <v>24</v>
      </c>
    </row>
    <row r="64" spans="1:17" ht="13.5" thickBot="1" x14ac:dyDescent="0.25">
      <c r="A64" s="288"/>
      <c r="B64" s="291"/>
      <c r="C64" s="11" t="s">
        <v>25</v>
      </c>
      <c r="D64" s="13">
        <v>46</v>
      </c>
      <c r="E64" s="13">
        <v>29</v>
      </c>
      <c r="F64" s="13">
        <v>65</v>
      </c>
      <c r="G64" s="13">
        <v>3</v>
      </c>
      <c r="H64" s="13">
        <v>5</v>
      </c>
      <c r="I64" s="13">
        <v>27</v>
      </c>
      <c r="J64" s="13">
        <v>20</v>
      </c>
      <c r="K64" s="79">
        <v>195</v>
      </c>
      <c r="M64" s="41">
        <f t="shared" si="0"/>
        <v>61</v>
      </c>
      <c r="N64" s="40">
        <f t="shared" si="1"/>
        <v>134</v>
      </c>
      <c r="O64" s="70">
        <f t="shared" si="2"/>
        <v>0.31282051282051282</v>
      </c>
      <c r="P64" s="55">
        <f t="shared" si="3"/>
        <v>0.68717948717948718</v>
      </c>
      <c r="Q64" s="11" t="s">
        <v>25</v>
      </c>
    </row>
    <row r="65" spans="1:17" ht="13.5" thickBot="1" x14ac:dyDescent="0.25">
      <c r="A65" s="289"/>
      <c r="B65" s="292"/>
      <c r="C65" s="102" t="s">
        <v>26</v>
      </c>
      <c r="D65" s="103">
        <v>43</v>
      </c>
      <c r="E65" s="103">
        <v>14</v>
      </c>
      <c r="F65" s="103">
        <v>39</v>
      </c>
      <c r="G65" s="104">
        <v>1</v>
      </c>
      <c r="H65" s="103">
        <v>6</v>
      </c>
      <c r="I65" s="103">
        <v>8</v>
      </c>
      <c r="J65" s="103">
        <v>21</v>
      </c>
      <c r="K65" s="105">
        <v>132</v>
      </c>
      <c r="M65" s="41">
        <f t="shared" si="0"/>
        <v>28</v>
      </c>
      <c r="N65" s="40">
        <f t="shared" si="1"/>
        <v>104</v>
      </c>
      <c r="O65" s="70">
        <f t="shared" si="2"/>
        <v>0.21212121212121213</v>
      </c>
      <c r="P65" s="55">
        <f t="shared" si="3"/>
        <v>0.78787878787878785</v>
      </c>
      <c r="Q65" s="11" t="s">
        <v>26</v>
      </c>
    </row>
    <row r="66" spans="1:17" ht="13.5" thickBot="1" x14ac:dyDescent="0.25">
      <c r="A66" s="293" t="s">
        <v>100</v>
      </c>
      <c r="B66" s="296"/>
      <c r="C66" s="86" t="s">
        <v>22</v>
      </c>
      <c r="D66" s="87">
        <v>10</v>
      </c>
      <c r="E66" s="87">
        <v>2</v>
      </c>
      <c r="F66" s="87">
        <v>32</v>
      </c>
      <c r="G66" s="88"/>
      <c r="H66" s="87">
        <v>5</v>
      </c>
      <c r="I66" s="87">
        <v>9</v>
      </c>
      <c r="J66" s="87">
        <v>15</v>
      </c>
      <c r="K66" s="89">
        <v>73</v>
      </c>
      <c r="M66" s="41">
        <f t="shared" si="0"/>
        <v>16</v>
      </c>
      <c r="N66" s="40">
        <f t="shared" si="1"/>
        <v>57</v>
      </c>
      <c r="O66" s="70">
        <f t="shared" si="2"/>
        <v>0.21917808219178081</v>
      </c>
      <c r="P66" s="55">
        <f t="shared" si="3"/>
        <v>0.78082191780821919</v>
      </c>
      <c r="Q66" s="72" t="s">
        <v>22</v>
      </c>
    </row>
    <row r="67" spans="1:17" ht="13.5" thickBot="1" x14ac:dyDescent="0.25">
      <c r="A67" s="294"/>
      <c r="B67" s="297"/>
      <c r="C67" s="72" t="s">
        <v>23</v>
      </c>
      <c r="D67" s="73">
        <v>28</v>
      </c>
      <c r="E67" s="73">
        <v>6</v>
      </c>
      <c r="F67" s="73">
        <v>30</v>
      </c>
      <c r="G67" s="74"/>
      <c r="H67" s="73">
        <v>7</v>
      </c>
      <c r="I67" s="73">
        <v>10</v>
      </c>
      <c r="J67" s="73">
        <v>13</v>
      </c>
      <c r="K67" s="75">
        <v>94</v>
      </c>
      <c r="M67" s="41">
        <f t="shared" si="0"/>
        <v>23</v>
      </c>
      <c r="N67" s="40">
        <f t="shared" si="1"/>
        <v>71</v>
      </c>
      <c r="O67" s="70">
        <f t="shared" si="2"/>
        <v>0.24468085106382978</v>
      </c>
      <c r="P67" s="55">
        <f t="shared" si="3"/>
        <v>0.75531914893617025</v>
      </c>
      <c r="Q67" s="72" t="s">
        <v>23</v>
      </c>
    </row>
    <row r="68" spans="1:17" ht="13.5" thickBot="1" x14ac:dyDescent="0.25">
      <c r="A68" s="294"/>
      <c r="B68" s="297"/>
      <c r="C68" s="72" t="s">
        <v>24</v>
      </c>
      <c r="D68" s="73">
        <v>41</v>
      </c>
      <c r="E68" s="73">
        <v>23</v>
      </c>
      <c r="F68" s="73">
        <v>36</v>
      </c>
      <c r="G68" s="73">
        <v>3</v>
      </c>
      <c r="H68" s="73">
        <v>23</v>
      </c>
      <c r="I68" s="73">
        <v>19</v>
      </c>
      <c r="J68" s="73">
        <v>24</v>
      </c>
      <c r="K68" s="75">
        <v>169</v>
      </c>
      <c r="M68" s="41">
        <f t="shared" si="0"/>
        <v>65</v>
      </c>
      <c r="N68" s="40">
        <f t="shared" si="1"/>
        <v>104</v>
      </c>
      <c r="O68" s="70">
        <f t="shared" si="2"/>
        <v>0.38461538461538464</v>
      </c>
      <c r="P68" s="55">
        <f t="shared" si="3"/>
        <v>0.61538461538461542</v>
      </c>
      <c r="Q68" s="72" t="s">
        <v>24</v>
      </c>
    </row>
    <row r="69" spans="1:17" ht="13.5" thickBot="1" x14ac:dyDescent="0.25">
      <c r="A69" s="294"/>
      <c r="B69" s="297"/>
      <c r="C69" s="72" t="s">
        <v>25</v>
      </c>
      <c r="D69" s="73">
        <v>26</v>
      </c>
      <c r="E69" s="73">
        <v>38</v>
      </c>
      <c r="F69" s="73">
        <v>31</v>
      </c>
      <c r="G69" s="74"/>
      <c r="H69" s="73">
        <v>15</v>
      </c>
      <c r="I69" s="73">
        <v>11</v>
      </c>
      <c r="J69" s="73">
        <v>28</v>
      </c>
      <c r="K69" s="75">
        <v>149</v>
      </c>
      <c r="M69" s="41">
        <f t="shared" si="0"/>
        <v>64</v>
      </c>
      <c r="N69" s="40">
        <f t="shared" si="1"/>
        <v>85</v>
      </c>
      <c r="O69" s="70">
        <f t="shared" si="2"/>
        <v>0.42953020134228187</v>
      </c>
      <c r="P69" s="55">
        <f t="shared" si="3"/>
        <v>0.57046979865771807</v>
      </c>
      <c r="Q69" s="72" t="s">
        <v>25</v>
      </c>
    </row>
    <row r="70" spans="1:17" ht="13.5" thickBot="1" x14ac:dyDescent="0.25">
      <c r="A70" s="295"/>
      <c r="B70" s="298"/>
      <c r="C70" s="81" t="s">
        <v>26</v>
      </c>
      <c r="D70" s="82">
        <v>19</v>
      </c>
      <c r="E70" s="82">
        <v>13</v>
      </c>
      <c r="F70" s="82">
        <v>22</v>
      </c>
      <c r="G70" s="82"/>
      <c r="H70" s="82">
        <v>2</v>
      </c>
      <c r="I70" s="82">
        <v>9</v>
      </c>
      <c r="J70" s="82">
        <v>10</v>
      </c>
      <c r="K70" s="83">
        <v>75</v>
      </c>
      <c r="M70" s="41">
        <f t="shared" si="0"/>
        <v>24</v>
      </c>
      <c r="N70" s="40">
        <f t="shared" si="1"/>
        <v>51</v>
      </c>
      <c r="O70" s="70">
        <f t="shared" si="2"/>
        <v>0.32</v>
      </c>
      <c r="P70" s="55">
        <f t="shared" si="3"/>
        <v>0.68</v>
      </c>
      <c r="Q70" s="81" t="s">
        <v>26</v>
      </c>
    </row>
  </sheetData>
  <mergeCells count="28">
    <mergeCell ref="A4:C5"/>
    <mergeCell ref="D4:K4"/>
    <mergeCell ref="A6:A10"/>
    <mergeCell ref="B6:B10"/>
    <mergeCell ref="A11:A15"/>
    <mergeCell ref="B11:B15"/>
    <mergeCell ref="A16:A20"/>
    <mergeCell ref="B16:B20"/>
    <mergeCell ref="A21:A25"/>
    <mergeCell ref="B21:B25"/>
    <mergeCell ref="A26:A30"/>
    <mergeCell ref="B26:B30"/>
    <mergeCell ref="A31:A35"/>
    <mergeCell ref="B31:B35"/>
    <mergeCell ref="A36:A40"/>
    <mergeCell ref="B36:B40"/>
    <mergeCell ref="A41:A45"/>
    <mergeCell ref="B41:B45"/>
    <mergeCell ref="A61:A65"/>
    <mergeCell ref="B61:B65"/>
    <mergeCell ref="A66:A70"/>
    <mergeCell ref="B66:B70"/>
    <mergeCell ref="A46:A50"/>
    <mergeCell ref="B46:B50"/>
    <mergeCell ref="A51:A55"/>
    <mergeCell ref="B51:B55"/>
    <mergeCell ref="A56:A60"/>
    <mergeCell ref="B56:B60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C1" workbookViewId="0">
      <selection activeCell="M18" sqref="M18"/>
    </sheetView>
  </sheetViews>
  <sheetFormatPr defaultRowHeight="12.75" customHeight="1" x14ac:dyDescent="0.2"/>
  <cols>
    <col min="1" max="1" width="18.42578125" style="9" customWidth="1"/>
    <col min="2" max="2" width="25.140625" style="9" customWidth="1"/>
    <col min="3" max="12" width="10.140625" style="9" bestFit="1" customWidth="1"/>
    <col min="13" max="13" width="19" style="9" customWidth="1"/>
    <col min="14" max="16384" width="9.140625" style="9"/>
  </cols>
  <sheetData>
    <row r="1" spans="1:13" ht="12.75" customHeight="1" thickBot="1" x14ac:dyDescent="0.25">
      <c r="A1" s="1" t="s">
        <v>0</v>
      </c>
    </row>
    <row r="2" spans="1:13" ht="12.75" customHeight="1" thickBot="1" x14ac:dyDescent="0.25">
      <c r="A2" s="6" t="s">
        <v>113</v>
      </c>
      <c r="B2" s="7" t="s">
        <v>112</v>
      </c>
      <c r="C2" s="7" t="s">
        <v>111</v>
      </c>
      <c r="D2" s="7" t="s">
        <v>110</v>
      </c>
      <c r="E2" s="7" t="s">
        <v>109</v>
      </c>
      <c r="F2" s="7" t="s">
        <v>108</v>
      </c>
      <c r="G2" s="7" t="s">
        <v>107</v>
      </c>
      <c r="H2" s="7" t="s">
        <v>106</v>
      </c>
      <c r="I2" s="7" t="s">
        <v>105</v>
      </c>
      <c r="J2" s="7" t="s">
        <v>104</v>
      </c>
      <c r="K2" s="7" t="s">
        <v>103</v>
      </c>
      <c r="L2" s="7" t="s">
        <v>2</v>
      </c>
      <c r="M2" s="66" t="s">
        <v>102</v>
      </c>
    </row>
    <row r="3" spans="1:13" ht="12.75" customHeight="1" thickBot="1" x14ac:dyDescent="0.25">
      <c r="A3" s="113" t="s">
        <v>11</v>
      </c>
      <c r="B3" s="5">
        <v>902061</v>
      </c>
      <c r="C3" s="5">
        <v>951012</v>
      </c>
      <c r="D3" s="114">
        <v>999701</v>
      </c>
      <c r="E3" s="5">
        <v>940682</v>
      </c>
      <c r="F3" s="5">
        <v>859924</v>
      </c>
      <c r="G3" s="5">
        <v>802648</v>
      </c>
      <c r="H3" s="5">
        <v>833564</v>
      </c>
      <c r="I3" s="5">
        <v>796477</v>
      </c>
      <c r="J3" s="5">
        <v>792340</v>
      </c>
      <c r="K3" s="5">
        <v>805444</v>
      </c>
      <c r="L3" s="5">
        <v>564555</v>
      </c>
      <c r="M3" s="68">
        <f>(SUM(L3)/244)*365</f>
        <v>844518.75</v>
      </c>
    </row>
    <row r="4" spans="1:13" ht="12.75" customHeight="1" thickBot="1" x14ac:dyDescent="0.25">
      <c r="A4" s="113" t="s">
        <v>44</v>
      </c>
      <c r="B4" s="5">
        <v>603429</v>
      </c>
      <c r="C4" s="5">
        <v>615323</v>
      </c>
      <c r="D4" s="114">
        <v>649734</v>
      </c>
      <c r="E4" s="5">
        <v>612681</v>
      </c>
      <c r="F4" s="5">
        <v>554747</v>
      </c>
      <c r="G4" s="5">
        <v>501461</v>
      </c>
      <c r="H4" s="5">
        <v>520956</v>
      </c>
      <c r="I4" s="5">
        <v>518961</v>
      </c>
      <c r="J4" s="5">
        <v>518751</v>
      </c>
      <c r="K4" s="5">
        <v>512787</v>
      </c>
      <c r="L4" s="5">
        <v>369983</v>
      </c>
      <c r="M4" s="68">
        <f t="shared" ref="M4:M17" si="0">(SUM(L4)/244)*365</f>
        <v>553458.17622950824</v>
      </c>
    </row>
    <row r="5" spans="1:13" ht="12.75" customHeight="1" thickBot="1" x14ac:dyDescent="0.25">
      <c r="A5" s="113" t="s">
        <v>53</v>
      </c>
      <c r="B5" s="5">
        <v>460463</v>
      </c>
      <c r="C5" s="5">
        <v>451030</v>
      </c>
      <c r="D5" s="114">
        <v>455462</v>
      </c>
      <c r="E5" s="5">
        <v>414591</v>
      </c>
      <c r="F5" s="5">
        <v>353226</v>
      </c>
      <c r="G5" s="5">
        <v>319408</v>
      </c>
      <c r="H5" s="5">
        <v>310814</v>
      </c>
      <c r="I5" s="5">
        <v>334207</v>
      </c>
      <c r="J5" s="5">
        <v>309483</v>
      </c>
      <c r="K5" s="5">
        <v>320973</v>
      </c>
      <c r="L5" s="5">
        <v>230838</v>
      </c>
      <c r="M5" s="68">
        <f t="shared" si="0"/>
        <v>345310.94262295082</v>
      </c>
    </row>
    <row r="6" spans="1:13" ht="12.75" customHeight="1" thickBot="1" x14ac:dyDescent="0.25">
      <c r="A6" s="113" t="s">
        <v>60</v>
      </c>
      <c r="B6" s="5">
        <v>328430</v>
      </c>
      <c r="C6" s="5">
        <v>375217</v>
      </c>
      <c r="D6" s="114">
        <v>407357</v>
      </c>
      <c r="E6" s="5">
        <v>363251</v>
      </c>
      <c r="F6" s="5">
        <v>310206</v>
      </c>
      <c r="G6" s="5">
        <v>279792</v>
      </c>
      <c r="H6" s="5">
        <v>276103</v>
      </c>
      <c r="I6" s="5">
        <v>276502</v>
      </c>
      <c r="J6" s="5">
        <v>271364</v>
      </c>
      <c r="K6" s="5">
        <v>278073</v>
      </c>
      <c r="L6" s="5">
        <v>200486</v>
      </c>
      <c r="M6" s="68">
        <f t="shared" si="0"/>
        <v>299907.33606557379</v>
      </c>
    </row>
    <row r="7" spans="1:13" ht="12.75" customHeight="1" thickBot="1" x14ac:dyDescent="0.25">
      <c r="A7" s="113" t="s">
        <v>63</v>
      </c>
      <c r="B7" s="5">
        <v>347208</v>
      </c>
      <c r="C7" s="5">
        <v>350955</v>
      </c>
      <c r="D7" s="114">
        <v>341881</v>
      </c>
      <c r="E7" s="5">
        <v>308368</v>
      </c>
      <c r="F7" s="5">
        <v>265001</v>
      </c>
      <c r="G7" s="5">
        <v>243611</v>
      </c>
      <c r="H7" s="5">
        <v>239926</v>
      </c>
      <c r="I7" s="5">
        <v>235998</v>
      </c>
      <c r="J7" s="5">
        <v>229143</v>
      </c>
      <c r="K7" s="5">
        <v>219829</v>
      </c>
      <c r="L7" s="5">
        <v>153672</v>
      </c>
      <c r="M7" s="68">
        <f t="shared" si="0"/>
        <v>229878.19672131148</v>
      </c>
    </row>
    <row r="8" spans="1:13" ht="12.75" customHeight="1" thickBot="1" x14ac:dyDescent="0.25">
      <c r="A8" s="113" t="s">
        <v>67</v>
      </c>
      <c r="B8" s="4"/>
      <c r="C8" s="5">
        <v>21180</v>
      </c>
      <c r="D8" s="114">
        <v>194620</v>
      </c>
      <c r="E8" s="5">
        <v>182339</v>
      </c>
      <c r="F8" s="5">
        <v>158267</v>
      </c>
      <c r="G8" s="5">
        <v>148441</v>
      </c>
      <c r="H8" s="5">
        <v>135124</v>
      </c>
      <c r="I8" s="5">
        <v>126060</v>
      </c>
      <c r="J8" s="5">
        <v>124148</v>
      </c>
      <c r="K8" s="5">
        <v>129859</v>
      </c>
      <c r="L8" s="5">
        <v>94153</v>
      </c>
      <c r="M8" s="68">
        <f t="shared" si="0"/>
        <v>140843.62704918033</v>
      </c>
    </row>
    <row r="9" spans="1:13" ht="12.75" customHeight="1" thickBot="1" x14ac:dyDescent="0.25">
      <c r="A9" s="113" t="s">
        <v>68</v>
      </c>
      <c r="B9" s="5">
        <v>476810</v>
      </c>
      <c r="C9" s="5">
        <v>482643</v>
      </c>
      <c r="D9" s="114">
        <v>503514</v>
      </c>
      <c r="E9" s="5">
        <v>449380</v>
      </c>
      <c r="F9" s="5">
        <v>380900</v>
      </c>
      <c r="G9" s="5">
        <v>339244</v>
      </c>
      <c r="H9" s="5">
        <v>340011</v>
      </c>
      <c r="I9" s="5">
        <v>324386</v>
      </c>
      <c r="J9" s="5">
        <v>303063</v>
      </c>
      <c r="K9" s="5">
        <v>300288</v>
      </c>
      <c r="L9" s="5">
        <v>216506</v>
      </c>
      <c r="M9" s="68">
        <f t="shared" si="0"/>
        <v>323871.68032786885</v>
      </c>
    </row>
    <row r="10" spans="1:13" ht="12.75" customHeight="1" thickBot="1" x14ac:dyDescent="0.25">
      <c r="A10" s="113" t="s">
        <v>71</v>
      </c>
      <c r="B10" s="5">
        <v>873738</v>
      </c>
      <c r="C10" s="5">
        <v>901710</v>
      </c>
      <c r="D10" s="114">
        <v>927574</v>
      </c>
      <c r="E10" s="5">
        <v>868875</v>
      </c>
      <c r="F10" s="5">
        <v>799471</v>
      </c>
      <c r="G10" s="5">
        <v>778716</v>
      </c>
      <c r="H10" s="5">
        <v>817245</v>
      </c>
      <c r="I10" s="5">
        <v>766905</v>
      </c>
      <c r="J10" s="5">
        <v>741886</v>
      </c>
      <c r="K10" s="5">
        <v>763940</v>
      </c>
      <c r="L10" s="5">
        <v>529886</v>
      </c>
      <c r="M10" s="68">
        <f t="shared" si="0"/>
        <v>792657.33606557373</v>
      </c>
    </row>
    <row r="11" spans="1:13" ht="12.75" customHeight="1" thickBot="1" x14ac:dyDescent="0.25">
      <c r="A11" s="113" t="s">
        <v>73</v>
      </c>
      <c r="B11" s="5">
        <v>798943</v>
      </c>
      <c r="C11" s="5">
        <v>835512</v>
      </c>
      <c r="D11" s="114">
        <v>872895</v>
      </c>
      <c r="E11" s="5">
        <v>804552</v>
      </c>
      <c r="F11" s="5">
        <v>709926</v>
      </c>
      <c r="G11" s="5">
        <v>624461</v>
      </c>
      <c r="H11" s="5">
        <v>564468</v>
      </c>
      <c r="I11" s="5">
        <v>610847</v>
      </c>
      <c r="J11" s="5">
        <v>577621</v>
      </c>
      <c r="K11" s="5">
        <v>564306</v>
      </c>
      <c r="L11" s="5">
        <v>390727</v>
      </c>
      <c r="M11" s="68">
        <f t="shared" si="0"/>
        <v>584489.15983606561</v>
      </c>
    </row>
    <row r="12" spans="1:13" ht="12.75" customHeight="1" thickBot="1" x14ac:dyDescent="0.25">
      <c r="A12" s="113" t="s">
        <v>101</v>
      </c>
      <c r="B12" s="5">
        <v>157653</v>
      </c>
      <c r="C12" s="5">
        <v>185144</v>
      </c>
      <c r="D12" s="114">
        <v>177009</v>
      </c>
      <c r="E12" s="5">
        <v>146028</v>
      </c>
      <c r="F12" s="5">
        <v>177111</v>
      </c>
      <c r="G12" s="5">
        <v>97675</v>
      </c>
      <c r="H12" s="5">
        <v>89193</v>
      </c>
      <c r="I12" s="5">
        <v>83361</v>
      </c>
      <c r="J12" s="5">
        <v>80575</v>
      </c>
      <c r="K12" s="5">
        <v>73693</v>
      </c>
      <c r="L12" s="5">
        <v>49061</v>
      </c>
      <c r="M12" s="68">
        <f t="shared" si="0"/>
        <v>73390.430327868846</v>
      </c>
    </row>
    <row r="13" spans="1:13" ht="12.75" customHeight="1" thickBot="1" x14ac:dyDescent="0.25">
      <c r="A13" s="113" t="s">
        <v>79</v>
      </c>
      <c r="B13" s="5">
        <v>575813</v>
      </c>
      <c r="C13" s="5">
        <v>610845</v>
      </c>
      <c r="D13" s="114">
        <v>658886</v>
      </c>
      <c r="E13" s="5">
        <v>614809</v>
      </c>
      <c r="F13" s="5">
        <v>540727</v>
      </c>
      <c r="G13" s="5">
        <v>492743</v>
      </c>
      <c r="H13" s="5">
        <v>516282</v>
      </c>
      <c r="I13" s="5">
        <v>502309</v>
      </c>
      <c r="J13" s="5">
        <v>476370</v>
      </c>
      <c r="K13" s="5">
        <v>490879</v>
      </c>
      <c r="L13" s="5">
        <v>356112</v>
      </c>
      <c r="M13" s="68">
        <f t="shared" si="0"/>
        <v>532708.52459016396</v>
      </c>
    </row>
    <row r="14" spans="1:13" ht="12.75" customHeight="1" thickBot="1" x14ac:dyDescent="0.25">
      <c r="A14" s="113" t="s">
        <v>82</v>
      </c>
      <c r="B14" s="5">
        <v>545965</v>
      </c>
      <c r="C14" s="5">
        <v>549625</v>
      </c>
      <c r="D14" s="114">
        <v>574830</v>
      </c>
      <c r="E14" s="5">
        <v>530605</v>
      </c>
      <c r="F14" s="5">
        <v>479908</v>
      </c>
      <c r="G14" s="5">
        <v>420529</v>
      </c>
      <c r="H14" s="5">
        <v>445478</v>
      </c>
      <c r="I14" s="5">
        <v>425643</v>
      </c>
      <c r="J14" s="5">
        <v>409453</v>
      </c>
      <c r="K14" s="5">
        <v>418215</v>
      </c>
      <c r="L14" s="5">
        <v>284254</v>
      </c>
      <c r="M14" s="68">
        <f t="shared" si="0"/>
        <v>425216.02459016396</v>
      </c>
    </row>
    <row r="15" spans="1:13" ht="12.75" customHeight="1" thickBot="1" x14ac:dyDescent="0.25">
      <c r="A15" s="113" t="s">
        <v>85</v>
      </c>
      <c r="B15" s="4"/>
      <c r="C15" s="5">
        <v>277096</v>
      </c>
      <c r="D15" s="114">
        <v>370862</v>
      </c>
      <c r="E15" s="5">
        <v>385253</v>
      </c>
      <c r="F15" s="5">
        <v>366826</v>
      </c>
      <c r="G15" s="5">
        <v>339620</v>
      </c>
      <c r="H15" s="5">
        <v>358824</v>
      </c>
      <c r="I15" s="5">
        <v>343885</v>
      </c>
      <c r="J15" s="5">
        <v>334927</v>
      </c>
      <c r="K15" s="5">
        <v>353788</v>
      </c>
      <c r="L15" s="5">
        <v>252604</v>
      </c>
      <c r="M15" s="68">
        <f t="shared" si="0"/>
        <v>377870.73770491808</v>
      </c>
    </row>
    <row r="16" spans="1:13" ht="12.75" customHeight="1" thickBot="1" x14ac:dyDescent="0.25">
      <c r="A16" s="113" t="s">
        <v>86</v>
      </c>
      <c r="B16" s="5">
        <v>300746</v>
      </c>
      <c r="C16" s="5">
        <v>322989</v>
      </c>
      <c r="D16" s="114">
        <v>323975</v>
      </c>
      <c r="E16" s="5">
        <v>294545</v>
      </c>
      <c r="F16" s="5">
        <v>261130</v>
      </c>
      <c r="G16" s="5">
        <v>235555</v>
      </c>
      <c r="H16" s="5">
        <v>251389</v>
      </c>
      <c r="I16" s="5">
        <v>248228</v>
      </c>
      <c r="J16" s="5">
        <v>233945</v>
      </c>
      <c r="K16" s="5">
        <v>232962</v>
      </c>
      <c r="L16" s="5">
        <v>167335</v>
      </c>
      <c r="M16" s="68">
        <f t="shared" si="0"/>
        <v>250316.70081967211</v>
      </c>
    </row>
    <row r="17" spans="1:13" ht="12.75" customHeight="1" thickBot="1" x14ac:dyDescent="0.25">
      <c r="A17" s="7" t="s">
        <v>10</v>
      </c>
      <c r="B17" s="5">
        <v>6371259</v>
      </c>
      <c r="C17" s="5">
        <v>6930281</v>
      </c>
      <c r="D17" s="114">
        <v>7458300</v>
      </c>
      <c r="E17" s="5">
        <v>6915959</v>
      </c>
      <c r="F17" s="5">
        <v>6217370</v>
      </c>
      <c r="G17" s="5">
        <v>5623904</v>
      </c>
      <c r="H17" s="5">
        <v>5699377</v>
      </c>
      <c r="I17" s="5">
        <v>5593769</v>
      </c>
      <c r="J17" s="5">
        <v>5403069</v>
      </c>
      <c r="K17" s="5">
        <v>5465036</v>
      </c>
      <c r="L17" s="5">
        <v>3860172</v>
      </c>
      <c r="M17" s="68">
        <f t="shared" si="0"/>
        <v>5774437.6229508193</v>
      </c>
    </row>
    <row r="18" spans="1:13" ht="12.75" customHeight="1" thickBot="1" x14ac:dyDescent="0.25">
      <c r="A18" s="7" t="s">
        <v>10</v>
      </c>
      <c r="B18" s="5" t="s">
        <v>115</v>
      </c>
      <c r="C18" s="111">
        <f>(SUM(C17)-B17)/C17</f>
        <v>8.0663684488406745E-2</v>
      </c>
      <c r="D18" s="111">
        <f>(SUM(D17)-C17)/D17</f>
        <v>7.0796159982837906E-2</v>
      </c>
      <c r="E18" s="111">
        <f>(SUM(E17)-D17)/E17</f>
        <v>-7.8418770267435073E-2</v>
      </c>
      <c r="F18" s="111">
        <f t="shared" ref="F18:K18" si="1">(SUM(F17)-E17)/F17</f>
        <v>-0.11236085354418347</v>
      </c>
      <c r="G18" s="111">
        <f t="shared" si="1"/>
        <v>-0.10552562774898007</v>
      </c>
      <c r="H18" s="111">
        <f t="shared" si="1"/>
        <v>1.324232455582426E-2</v>
      </c>
      <c r="I18" s="111">
        <f t="shared" si="1"/>
        <v>-1.8879578330817735E-2</v>
      </c>
      <c r="J18" s="111">
        <f t="shared" si="1"/>
        <v>-3.5294755628699173E-2</v>
      </c>
      <c r="K18" s="111">
        <f t="shared" si="1"/>
        <v>1.1338809113059822E-2</v>
      </c>
      <c r="L18" s="5"/>
      <c r="M18" s="111">
        <f>(SUM(M17)-K17)/M17</f>
        <v>5.3581256418994916E-2</v>
      </c>
    </row>
    <row r="20" spans="1:13" ht="12.75" customHeight="1" thickBot="1" x14ac:dyDescent="0.25"/>
    <row r="21" spans="1:13" ht="12.75" customHeight="1" thickBot="1" x14ac:dyDescent="0.25">
      <c r="A21" s="6" t="s">
        <v>1</v>
      </c>
      <c r="B21" s="7" t="s">
        <v>114</v>
      </c>
      <c r="D21" s="135">
        <f>SUM(D3:D16)-D12</f>
        <v>7281291</v>
      </c>
    </row>
    <row r="22" spans="1:13" ht="12.75" customHeight="1" thickBot="1" x14ac:dyDescent="0.25">
      <c r="A22" s="113" t="s">
        <v>11</v>
      </c>
      <c r="B22" s="112">
        <f t="shared" ref="B22:B36" si="2">(SUM(M3)-D3)/D3</f>
        <v>-0.15522866337034774</v>
      </c>
    </row>
    <row r="23" spans="1:13" ht="12.75" customHeight="1" thickBot="1" x14ac:dyDescent="0.25">
      <c r="A23" s="113" t="s">
        <v>44</v>
      </c>
      <c r="B23" s="112">
        <f t="shared" si="2"/>
        <v>-0.14817729066124252</v>
      </c>
    </row>
    <row r="24" spans="1:13" ht="12.75" customHeight="1" thickBot="1" x14ac:dyDescent="0.25">
      <c r="A24" s="113" t="s">
        <v>53</v>
      </c>
      <c r="B24" s="112">
        <f t="shared" si="2"/>
        <v>-0.2418446706356385</v>
      </c>
    </row>
    <row r="25" spans="1:13" ht="12.75" customHeight="1" thickBot="1" x14ac:dyDescent="0.25">
      <c r="A25" s="113" t="s">
        <v>60</v>
      </c>
      <c r="B25" s="112">
        <f t="shared" si="2"/>
        <v>-0.26377272008195812</v>
      </c>
    </row>
    <row r="26" spans="1:13" ht="12.75" customHeight="1" thickBot="1" x14ac:dyDescent="0.25">
      <c r="A26" s="113" t="s">
        <v>63</v>
      </c>
      <c r="B26" s="112">
        <f t="shared" si="2"/>
        <v>-0.32760756894559367</v>
      </c>
    </row>
    <row r="27" spans="1:13" ht="12.75" customHeight="1" thickBot="1" x14ac:dyDescent="0.25">
      <c r="A27" s="113" t="s">
        <v>67</v>
      </c>
      <c r="B27" s="112">
        <f t="shared" si="2"/>
        <v>-0.27631473101849591</v>
      </c>
    </row>
    <row r="28" spans="1:13" ht="12.75" customHeight="1" thickBot="1" x14ac:dyDescent="0.25">
      <c r="A28" s="113" t="s">
        <v>68</v>
      </c>
      <c r="B28" s="112">
        <f t="shared" si="2"/>
        <v>-0.35677720911857697</v>
      </c>
    </row>
    <row r="29" spans="1:13" ht="12.75" customHeight="1" thickBot="1" x14ac:dyDescent="0.25">
      <c r="A29" s="113" t="s">
        <v>71</v>
      </c>
      <c r="B29" s="112">
        <f t="shared" si="2"/>
        <v>-0.14545110571709241</v>
      </c>
    </row>
    <row r="30" spans="1:13" ht="12.75" customHeight="1" thickBot="1" x14ac:dyDescent="0.25">
      <c r="A30" s="113" t="s">
        <v>73</v>
      </c>
      <c r="B30" s="112">
        <f t="shared" si="2"/>
        <v>-0.33040152614453561</v>
      </c>
    </row>
    <row r="31" spans="1:13" ht="12.75" customHeight="1" thickBot="1" x14ac:dyDescent="0.25">
      <c r="A31" s="113" t="s">
        <v>101</v>
      </c>
      <c r="B31" s="112">
        <f t="shared" si="2"/>
        <v>-0.58538588248129275</v>
      </c>
    </row>
    <row r="32" spans="1:13" ht="12.75" customHeight="1" thickBot="1" x14ac:dyDescent="0.25">
      <c r="A32" s="113" t="s">
        <v>79</v>
      </c>
      <c r="B32" s="112">
        <f t="shared" si="2"/>
        <v>-0.19150122389887786</v>
      </c>
    </row>
    <row r="33" spans="1:2" ht="12.75" customHeight="1" thickBot="1" x14ac:dyDescent="0.25">
      <c r="A33" s="113" t="s">
        <v>82</v>
      </c>
      <c r="B33" s="112">
        <f t="shared" si="2"/>
        <v>-0.26027516902360009</v>
      </c>
    </row>
    <row r="34" spans="1:2" ht="12.75" customHeight="1" thickBot="1" x14ac:dyDescent="0.25">
      <c r="A34" s="113" t="s">
        <v>85</v>
      </c>
      <c r="B34" s="112">
        <f t="shared" si="2"/>
        <v>1.8898505926511964E-2</v>
      </c>
    </row>
    <row r="35" spans="1:2" ht="12.75" customHeight="1" thickBot="1" x14ac:dyDescent="0.25">
      <c r="A35" s="113" t="s">
        <v>86</v>
      </c>
      <c r="B35" s="112">
        <f t="shared" si="2"/>
        <v>-0.2273579726223563</v>
      </c>
    </row>
    <row r="36" spans="1:2" ht="12.75" customHeight="1" thickBot="1" x14ac:dyDescent="0.25">
      <c r="A36" s="7" t="s">
        <v>10</v>
      </c>
      <c r="B36" s="112">
        <f t="shared" si="2"/>
        <v>-0.22577026628711377</v>
      </c>
    </row>
    <row r="37" spans="1:2" ht="12.75" customHeight="1" thickBot="1" x14ac:dyDescent="0.25"/>
    <row r="38" spans="1:2" ht="12.75" customHeight="1" thickBot="1" x14ac:dyDescent="0.25">
      <c r="B38" s="111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G17" sqref="G17"/>
    </sheetView>
  </sheetViews>
  <sheetFormatPr defaultRowHeight="12.75" customHeight="1" x14ac:dyDescent="0.2"/>
  <cols>
    <col min="1" max="1" width="10.5703125" style="9" customWidth="1"/>
    <col min="2" max="11" width="9" style="9" bestFit="1" customWidth="1"/>
    <col min="12" max="16384" width="9.140625" style="9"/>
  </cols>
  <sheetData>
    <row r="1" spans="1:11" ht="12.75" customHeight="1" thickBot="1" x14ac:dyDescent="0.25">
      <c r="A1" s="1" t="s">
        <v>0</v>
      </c>
    </row>
    <row r="2" spans="1:11" ht="12.75" customHeight="1" thickBot="1" x14ac:dyDescent="0.25">
      <c r="A2" s="6" t="s">
        <v>1</v>
      </c>
      <c r="B2" s="113" t="s">
        <v>116</v>
      </c>
      <c r="C2" s="113" t="s">
        <v>117</v>
      </c>
      <c r="D2" s="113" t="s">
        <v>118</v>
      </c>
      <c r="E2" s="113" t="s">
        <v>119</v>
      </c>
      <c r="F2" s="113" t="s">
        <v>120</v>
      </c>
      <c r="G2" s="113" t="s">
        <v>121</v>
      </c>
      <c r="H2" s="113" t="s">
        <v>122</v>
      </c>
      <c r="I2" s="113" t="s">
        <v>123</v>
      </c>
      <c r="J2" s="113" t="s">
        <v>124</v>
      </c>
      <c r="K2" s="113" t="s">
        <v>125</v>
      </c>
    </row>
    <row r="3" spans="1:11" ht="12.75" customHeight="1" thickBot="1" x14ac:dyDescent="0.25">
      <c r="A3" s="113" t="s">
        <v>11</v>
      </c>
      <c r="B3" s="115">
        <v>3250</v>
      </c>
      <c r="C3" s="115">
        <v>3716</v>
      </c>
      <c r="D3" s="115">
        <v>3488</v>
      </c>
      <c r="E3" s="115">
        <v>2921</v>
      </c>
      <c r="F3" s="115">
        <v>3462</v>
      </c>
      <c r="G3" s="116">
        <v>4501</v>
      </c>
      <c r="H3" s="115">
        <v>3087</v>
      </c>
      <c r="I3" s="115">
        <v>3886</v>
      </c>
      <c r="J3" s="115">
        <v>4358</v>
      </c>
      <c r="K3" s="117">
        <v>4346</v>
      </c>
    </row>
    <row r="4" spans="1:11" ht="12.75" customHeight="1" thickBot="1" x14ac:dyDescent="0.25">
      <c r="A4" s="113" t="s">
        <v>44</v>
      </c>
      <c r="B4" s="115">
        <v>1817</v>
      </c>
      <c r="C4" s="115">
        <v>2882</v>
      </c>
      <c r="D4" s="115">
        <v>2671</v>
      </c>
      <c r="E4" s="115">
        <v>1776</v>
      </c>
      <c r="F4" s="115">
        <v>2446</v>
      </c>
      <c r="G4" s="116">
        <v>3322</v>
      </c>
      <c r="H4" s="115">
        <v>2311</v>
      </c>
      <c r="I4" s="115">
        <v>2801</v>
      </c>
      <c r="J4" s="115">
        <v>3821</v>
      </c>
      <c r="K4" s="117">
        <v>3161</v>
      </c>
    </row>
    <row r="5" spans="1:11" ht="12.75" customHeight="1" thickBot="1" x14ac:dyDescent="0.25">
      <c r="A5" s="113" t="s">
        <v>53</v>
      </c>
      <c r="B5" s="115">
        <v>1503</v>
      </c>
      <c r="C5" s="115">
        <v>2004</v>
      </c>
      <c r="D5" s="115">
        <v>1872</v>
      </c>
      <c r="E5" s="115">
        <v>1175</v>
      </c>
      <c r="F5" s="115">
        <v>1446</v>
      </c>
      <c r="G5" s="116">
        <v>2017</v>
      </c>
      <c r="H5" s="115">
        <v>1582</v>
      </c>
      <c r="I5" s="115">
        <v>1862</v>
      </c>
      <c r="J5" s="115">
        <v>2340</v>
      </c>
      <c r="K5" s="117">
        <v>2316</v>
      </c>
    </row>
    <row r="6" spans="1:11" ht="12.75" customHeight="1" thickBot="1" x14ac:dyDescent="0.25">
      <c r="A6" s="113" t="s">
        <v>60</v>
      </c>
      <c r="B6" s="115">
        <v>1600</v>
      </c>
      <c r="C6" s="115">
        <v>1875</v>
      </c>
      <c r="D6" s="115">
        <v>1404</v>
      </c>
      <c r="E6" s="115">
        <v>954</v>
      </c>
      <c r="F6" s="115">
        <v>1623</v>
      </c>
      <c r="G6" s="116">
        <v>1916</v>
      </c>
      <c r="H6" s="115">
        <v>1259</v>
      </c>
      <c r="I6" s="115">
        <v>1595</v>
      </c>
      <c r="J6" s="115">
        <v>2308</v>
      </c>
      <c r="K6" s="117">
        <v>1840</v>
      </c>
    </row>
    <row r="7" spans="1:11" ht="12.75" customHeight="1" thickBot="1" x14ac:dyDescent="0.25">
      <c r="A7" s="113" t="s">
        <v>63</v>
      </c>
      <c r="B7" s="115">
        <v>976</v>
      </c>
      <c r="C7" s="115">
        <v>1338</v>
      </c>
      <c r="D7" s="115">
        <v>1299</v>
      </c>
      <c r="E7" s="115">
        <v>981</v>
      </c>
      <c r="F7" s="115">
        <v>1578</v>
      </c>
      <c r="G7" s="116">
        <v>1933</v>
      </c>
      <c r="H7" s="115">
        <v>1208</v>
      </c>
      <c r="I7" s="115">
        <v>1347</v>
      </c>
      <c r="J7" s="115">
        <v>1620</v>
      </c>
      <c r="K7" s="117">
        <v>1508</v>
      </c>
    </row>
    <row r="8" spans="1:11" ht="12.75" customHeight="1" thickBot="1" x14ac:dyDescent="0.25">
      <c r="A8" s="113" t="s">
        <v>67</v>
      </c>
      <c r="B8" s="115">
        <v>687</v>
      </c>
      <c r="C8" s="115">
        <v>894</v>
      </c>
      <c r="D8" s="115">
        <v>815</v>
      </c>
      <c r="E8" s="115">
        <v>662</v>
      </c>
      <c r="F8" s="115">
        <v>983</v>
      </c>
      <c r="G8" s="116">
        <v>1025</v>
      </c>
      <c r="H8" s="115">
        <v>666</v>
      </c>
      <c r="I8" s="115">
        <v>820</v>
      </c>
      <c r="J8" s="115">
        <v>1074</v>
      </c>
      <c r="K8" s="117">
        <v>901</v>
      </c>
    </row>
    <row r="9" spans="1:11" ht="12.75" customHeight="1" thickBot="1" x14ac:dyDescent="0.25">
      <c r="A9" s="113" t="s">
        <v>68</v>
      </c>
      <c r="B9" s="115">
        <v>1457</v>
      </c>
      <c r="C9" s="115">
        <v>2038</v>
      </c>
      <c r="D9" s="115">
        <v>2110</v>
      </c>
      <c r="E9" s="115">
        <v>1345</v>
      </c>
      <c r="F9" s="115">
        <v>1928</v>
      </c>
      <c r="G9" s="116">
        <v>2459</v>
      </c>
      <c r="H9" s="115">
        <v>1727</v>
      </c>
      <c r="I9" s="115">
        <v>2303</v>
      </c>
      <c r="J9" s="115">
        <v>2711</v>
      </c>
      <c r="K9" s="117">
        <v>2549</v>
      </c>
    </row>
    <row r="10" spans="1:11" ht="12.75" customHeight="1" thickBot="1" x14ac:dyDescent="0.25">
      <c r="A10" s="113" t="s">
        <v>71</v>
      </c>
      <c r="B10" s="115">
        <v>3353</v>
      </c>
      <c r="C10" s="115">
        <v>3968</v>
      </c>
      <c r="D10" s="115">
        <v>3277</v>
      </c>
      <c r="E10" s="115">
        <v>3123</v>
      </c>
      <c r="F10" s="115">
        <v>3240</v>
      </c>
      <c r="G10" s="116">
        <v>4210</v>
      </c>
      <c r="H10" s="115">
        <v>3096</v>
      </c>
      <c r="I10" s="115">
        <v>3975</v>
      </c>
      <c r="J10" s="115">
        <v>3968</v>
      </c>
      <c r="K10" s="117">
        <v>4323</v>
      </c>
    </row>
    <row r="11" spans="1:11" ht="12.75" customHeight="1" thickBot="1" x14ac:dyDescent="0.25">
      <c r="A11" s="113" t="s">
        <v>73</v>
      </c>
      <c r="B11" s="115">
        <v>2602</v>
      </c>
      <c r="C11" s="115">
        <v>3465</v>
      </c>
      <c r="D11" s="115">
        <v>2978</v>
      </c>
      <c r="E11" s="115">
        <v>2487</v>
      </c>
      <c r="F11" s="115">
        <v>3118</v>
      </c>
      <c r="G11" s="116">
        <v>4280</v>
      </c>
      <c r="H11" s="115">
        <v>3794</v>
      </c>
      <c r="I11" s="115">
        <v>3343</v>
      </c>
      <c r="J11" s="115">
        <v>3862</v>
      </c>
      <c r="K11" s="117">
        <v>3426</v>
      </c>
    </row>
    <row r="12" spans="1:11" ht="12.75" customHeight="1" thickBot="1" x14ac:dyDescent="0.25">
      <c r="A12" s="113" t="s">
        <v>101</v>
      </c>
      <c r="B12" s="115">
        <v>581</v>
      </c>
      <c r="C12" s="115">
        <v>468</v>
      </c>
      <c r="D12" s="115">
        <v>540</v>
      </c>
      <c r="E12" s="115">
        <v>406</v>
      </c>
      <c r="F12" s="115">
        <v>226</v>
      </c>
      <c r="G12" s="116">
        <v>365</v>
      </c>
      <c r="H12" s="115">
        <v>403</v>
      </c>
      <c r="I12" s="115">
        <v>414</v>
      </c>
      <c r="J12" s="115">
        <v>483</v>
      </c>
      <c r="K12" s="117">
        <v>474</v>
      </c>
    </row>
    <row r="13" spans="1:11" ht="12.75" customHeight="1" thickBot="1" x14ac:dyDescent="0.25">
      <c r="A13" s="113" t="s">
        <v>79</v>
      </c>
      <c r="B13" s="115">
        <v>2031</v>
      </c>
      <c r="C13" s="115">
        <v>2815</v>
      </c>
      <c r="D13" s="115">
        <v>2578</v>
      </c>
      <c r="E13" s="115">
        <v>1800</v>
      </c>
      <c r="F13" s="115">
        <v>2411</v>
      </c>
      <c r="G13" s="116">
        <v>3456</v>
      </c>
      <c r="H13" s="115">
        <v>1941</v>
      </c>
      <c r="I13" s="115">
        <v>2859</v>
      </c>
      <c r="J13" s="115">
        <v>3591</v>
      </c>
      <c r="K13" s="117">
        <v>3306</v>
      </c>
    </row>
    <row r="14" spans="1:11" ht="12.75" customHeight="1" thickBot="1" x14ac:dyDescent="0.25">
      <c r="A14" s="113" t="s">
        <v>82</v>
      </c>
      <c r="B14" s="115">
        <v>1716</v>
      </c>
      <c r="C14" s="115">
        <v>2291</v>
      </c>
      <c r="D14" s="115">
        <v>2047</v>
      </c>
      <c r="E14" s="115">
        <v>1180</v>
      </c>
      <c r="F14" s="115">
        <v>2038</v>
      </c>
      <c r="G14" s="116">
        <v>2533</v>
      </c>
      <c r="H14" s="115">
        <v>2021</v>
      </c>
      <c r="I14" s="115">
        <v>2327</v>
      </c>
      <c r="J14" s="115">
        <v>2596</v>
      </c>
      <c r="K14" s="117">
        <v>2706</v>
      </c>
    </row>
    <row r="15" spans="1:11" ht="12.75" customHeight="1" thickBot="1" x14ac:dyDescent="0.25">
      <c r="A15" s="113" t="s">
        <v>85</v>
      </c>
      <c r="B15" s="115">
        <v>1090</v>
      </c>
      <c r="C15" s="115">
        <v>1481</v>
      </c>
      <c r="D15" s="115">
        <v>1352</v>
      </c>
      <c r="E15" s="115">
        <v>902</v>
      </c>
      <c r="F15" s="115">
        <v>1706</v>
      </c>
      <c r="G15" s="116">
        <v>1775</v>
      </c>
      <c r="H15" s="115">
        <v>1290</v>
      </c>
      <c r="I15" s="115">
        <v>1734</v>
      </c>
      <c r="J15" s="115">
        <v>1936</v>
      </c>
      <c r="K15" s="117">
        <v>1805</v>
      </c>
    </row>
    <row r="16" spans="1:11" ht="12.75" customHeight="1" thickBot="1" x14ac:dyDescent="0.25">
      <c r="A16" s="113" t="s">
        <v>86</v>
      </c>
      <c r="B16" s="115">
        <v>815</v>
      </c>
      <c r="C16" s="115">
        <v>1100</v>
      </c>
      <c r="D16" s="115">
        <v>1119</v>
      </c>
      <c r="E16" s="115">
        <v>943</v>
      </c>
      <c r="F16" s="115">
        <v>965</v>
      </c>
      <c r="G16" s="116">
        <v>1488</v>
      </c>
      <c r="H16" s="115">
        <v>991</v>
      </c>
      <c r="I16" s="115">
        <v>1264</v>
      </c>
      <c r="J16" s="115">
        <v>1521</v>
      </c>
      <c r="K16" s="117">
        <v>1428</v>
      </c>
    </row>
    <row r="17" spans="1:11" ht="12.75" customHeight="1" thickBot="1" x14ac:dyDescent="0.25">
      <c r="A17" s="7" t="s">
        <v>10</v>
      </c>
      <c r="B17" s="5">
        <v>23478</v>
      </c>
      <c r="C17" s="5">
        <v>30335</v>
      </c>
      <c r="D17" s="5">
        <v>27550</v>
      </c>
      <c r="E17" s="5">
        <v>20655</v>
      </c>
      <c r="F17" s="5">
        <v>27170</v>
      </c>
      <c r="G17" s="118">
        <v>35280</v>
      </c>
      <c r="H17" s="5">
        <v>25376</v>
      </c>
      <c r="I17" s="5">
        <v>30530</v>
      </c>
      <c r="J17" s="5">
        <v>36189</v>
      </c>
      <c r="K17" s="68">
        <v>34089</v>
      </c>
    </row>
    <row r="18" spans="1:11" ht="12.75" customHeight="1" x14ac:dyDescent="0.2">
      <c r="A18" s="8">
        <v>42249</v>
      </c>
      <c r="C18" s="314">
        <v>0.61010416000000001</v>
      </c>
      <c r="D18" s="238"/>
      <c r="E18" s="238"/>
      <c r="F18" s="238"/>
      <c r="G18" s="238"/>
      <c r="H18" s="238"/>
      <c r="I18" s="238"/>
      <c r="J18" s="238"/>
      <c r="K18" s="238"/>
    </row>
  </sheetData>
  <mergeCells count="1">
    <mergeCell ref="C18:K1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U142"/>
  <sheetViews>
    <sheetView topLeftCell="A13" workbookViewId="0">
      <selection activeCell="K144" sqref="K144"/>
    </sheetView>
  </sheetViews>
  <sheetFormatPr defaultRowHeight="12.75" x14ac:dyDescent="0.2"/>
  <cols>
    <col min="2" max="2" width="18.85546875" customWidth="1"/>
    <col min="4" max="4" width="14.28515625" bestFit="1" customWidth="1"/>
    <col min="5" max="5" width="16" style="127" bestFit="1" customWidth="1"/>
    <col min="6" max="6" width="10.85546875" customWidth="1"/>
    <col min="7" max="7" width="12.85546875" bestFit="1" customWidth="1"/>
    <col min="9" max="9" width="10.28515625" bestFit="1" customWidth="1"/>
    <col min="12" max="12" width="15.28515625" style="134" customWidth="1"/>
    <col min="14" max="14" width="12.7109375" customWidth="1"/>
    <col min="15" max="15" width="10.42578125" customWidth="1"/>
    <col min="18" max="18" width="16" style="134" customWidth="1"/>
    <col min="19" max="19" width="9.140625" style="134"/>
    <col min="20" max="20" width="12.7109375" style="134" customWidth="1"/>
    <col min="21" max="21" width="10.5703125" style="134" bestFit="1" customWidth="1"/>
  </cols>
  <sheetData>
    <row r="2" spans="2:21" ht="13.5" thickBot="1" x14ac:dyDescent="0.25">
      <c r="L2" s="138" t="s">
        <v>127</v>
      </c>
      <c r="R2" s="144" t="s">
        <v>127</v>
      </c>
    </row>
    <row r="3" spans="2:21" ht="13.5" thickBot="1" x14ac:dyDescent="0.25">
      <c r="B3" s="321" t="s">
        <v>139</v>
      </c>
      <c r="C3" s="322"/>
      <c r="D3" s="323"/>
      <c r="E3" s="128"/>
      <c r="F3" s="10"/>
      <c r="G3" s="10"/>
      <c r="H3" s="10"/>
      <c r="I3" s="10"/>
      <c r="L3" s="139" t="s">
        <v>144</v>
      </c>
      <c r="R3" s="145" t="s">
        <v>130</v>
      </c>
    </row>
    <row r="4" spans="2:21" ht="13.5" thickBot="1" x14ac:dyDescent="0.25">
      <c r="B4" s="324"/>
      <c r="C4" s="325"/>
      <c r="D4" s="326"/>
      <c r="E4" s="131" t="s">
        <v>141</v>
      </c>
      <c r="F4" s="132" t="s">
        <v>92</v>
      </c>
      <c r="G4" s="132" t="s">
        <v>142</v>
      </c>
      <c r="H4" s="132" t="s">
        <v>94</v>
      </c>
      <c r="I4" s="133" t="s">
        <v>143</v>
      </c>
      <c r="L4" s="139" t="s">
        <v>92</v>
      </c>
      <c r="R4" s="145" t="s">
        <v>131</v>
      </c>
    </row>
    <row r="5" spans="2:21" ht="13.5" customHeight="1" thickBot="1" x14ac:dyDescent="0.25">
      <c r="B5" s="287" t="s">
        <v>57</v>
      </c>
      <c r="C5" s="290"/>
      <c r="D5" s="148" t="s">
        <v>140</v>
      </c>
      <c r="E5" s="129">
        <f>SUM(F5:G5)</f>
        <v>289</v>
      </c>
      <c r="F5" s="120">
        <v>107</v>
      </c>
      <c r="G5" s="120">
        <v>182</v>
      </c>
      <c r="H5" s="121">
        <v>0.37024221453287198</v>
      </c>
      <c r="I5" s="122">
        <v>0.62975778546712802</v>
      </c>
      <c r="L5" s="140">
        <f>SUM(F5)/40</f>
        <v>2.6749999999999998</v>
      </c>
      <c r="N5" s="137" t="s">
        <v>11</v>
      </c>
      <c r="R5" s="140">
        <f>(SUM(E5)/120)*0.8</f>
        <v>1.9266666666666667</v>
      </c>
      <c r="T5" s="137" t="s">
        <v>11</v>
      </c>
    </row>
    <row r="6" spans="2:21" ht="13.5" customHeight="1" thickBot="1" x14ac:dyDescent="0.25">
      <c r="B6" s="288"/>
      <c r="C6" s="291"/>
      <c r="D6" s="15" t="s">
        <v>151</v>
      </c>
      <c r="E6" s="28">
        <f t="shared" ref="E6:E69" si="0">SUM(F6:G6)</f>
        <v>376</v>
      </c>
      <c r="F6" s="119">
        <v>174</v>
      </c>
      <c r="G6" s="119">
        <v>202</v>
      </c>
      <c r="H6" s="70">
        <v>0.46276595744680848</v>
      </c>
      <c r="I6" s="123">
        <v>0.53723404255319152</v>
      </c>
      <c r="L6" s="140">
        <f t="shared" ref="L6:L69" si="1">SUM(F6)/40</f>
        <v>4.3499999999999996</v>
      </c>
      <c r="N6" s="137" t="s">
        <v>128</v>
      </c>
      <c r="O6" s="137" t="s">
        <v>145</v>
      </c>
      <c r="R6" s="140">
        <f t="shared" ref="R6:R69" si="2">(SUM(E6)/120)*0.8</f>
        <v>2.5066666666666668</v>
      </c>
      <c r="T6" s="137" t="s">
        <v>128</v>
      </c>
      <c r="U6" s="137" t="s">
        <v>145</v>
      </c>
    </row>
    <row r="7" spans="2:21" ht="13.5" customHeight="1" thickBot="1" x14ac:dyDescent="0.25">
      <c r="B7" s="288"/>
      <c r="C7" s="291"/>
      <c r="D7" s="15" t="s">
        <v>152</v>
      </c>
      <c r="E7" s="28">
        <f t="shared" si="0"/>
        <v>405</v>
      </c>
      <c r="F7" s="119">
        <v>205</v>
      </c>
      <c r="G7" s="119">
        <v>200</v>
      </c>
      <c r="H7" s="70">
        <v>0.50617283950617287</v>
      </c>
      <c r="I7" s="123">
        <v>0.49382716049382713</v>
      </c>
      <c r="L7" s="140">
        <f t="shared" si="1"/>
        <v>5.125</v>
      </c>
      <c r="N7" s="141">
        <f>SUM(L5:L9)/5</f>
        <v>5.1349999999999998</v>
      </c>
      <c r="O7" s="137">
        <v>5</v>
      </c>
      <c r="R7" s="140">
        <f t="shared" si="2"/>
        <v>2.7</v>
      </c>
      <c r="T7" s="141">
        <f>SUM(R5:R9)/5</f>
        <v>2.7280000000000002</v>
      </c>
      <c r="U7" s="143">
        <f>SUM(T7)</f>
        <v>2.7280000000000002</v>
      </c>
    </row>
    <row r="8" spans="2:21" ht="13.5" customHeight="1" thickBot="1" x14ac:dyDescent="0.25">
      <c r="B8" s="288"/>
      <c r="C8" s="291"/>
      <c r="D8" s="15" t="s">
        <v>153</v>
      </c>
      <c r="E8" s="28">
        <f t="shared" si="0"/>
        <v>506</v>
      </c>
      <c r="F8" s="119">
        <v>289</v>
      </c>
      <c r="G8" s="119">
        <v>217</v>
      </c>
      <c r="H8" s="70">
        <v>0.57114624505928857</v>
      </c>
      <c r="I8" s="123">
        <v>0.42885375494071148</v>
      </c>
      <c r="L8" s="142">
        <f t="shared" si="1"/>
        <v>7.2249999999999996</v>
      </c>
      <c r="R8" s="140">
        <f t="shared" si="2"/>
        <v>3.3733333333333335</v>
      </c>
    </row>
    <row r="9" spans="2:21" ht="13.5" customHeight="1" thickBot="1" x14ac:dyDescent="0.25">
      <c r="B9" s="289"/>
      <c r="C9" s="292"/>
      <c r="D9" s="149" t="s">
        <v>154</v>
      </c>
      <c r="E9" s="130">
        <f t="shared" si="0"/>
        <v>470</v>
      </c>
      <c r="F9" s="124">
        <v>252</v>
      </c>
      <c r="G9" s="124">
        <v>218</v>
      </c>
      <c r="H9" s="125">
        <v>0.53617021276595744</v>
      </c>
      <c r="I9" s="126">
        <v>0.46382978723404256</v>
      </c>
      <c r="L9" s="142">
        <f t="shared" si="1"/>
        <v>6.3</v>
      </c>
      <c r="R9" s="140">
        <f t="shared" si="2"/>
        <v>3.1333333333333333</v>
      </c>
    </row>
    <row r="10" spans="2:21" ht="13.5" customHeight="1" thickBot="1" x14ac:dyDescent="0.25">
      <c r="B10" s="287" t="s">
        <v>75</v>
      </c>
      <c r="C10" s="290"/>
      <c r="D10" s="148" t="s">
        <v>140</v>
      </c>
      <c r="E10" s="129">
        <f t="shared" si="0"/>
        <v>154</v>
      </c>
      <c r="F10" s="120">
        <v>47</v>
      </c>
      <c r="G10" s="120">
        <v>107</v>
      </c>
      <c r="H10" s="121">
        <v>0.30519480519480519</v>
      </c>
      <c r="I10" s="122">
        <v>0.69480519480519476</v>
      </c>
      <c r="L10" s="140">
        <f t="shared" si="1"/>
        <v>1.175</v>
      </c>
      <c r="N10" s="137" t="s">
        <v>75</v>
      </c>
      <c r="R10" s="140">
        <f t="shared" si="2"/>
        <v>1.0266666666666668</v>
      </c>
      <c r="T10" s="137" t="s">
        <v>75</v>
      </c>
    </row>
    <row r="11" spans="2:21" ht="13.5" customHeight="1" thickBot="1" x14ac:dyDescent="0.25">
      <c r="B11" s="288"/>
      <c r="C11" s="291"/>
      <c r="D11" s="15" t="s">
        <v>151</v>
      </c>
      <c r="E11" s="28">
        <f t="shared" si="0"/>
        <v>222</v>
      </c>
      <c r="F11" s="119">
        <v>85</v>
      </c>
      <c r="G11" s="119">
        <v>137</v>
      </c>
      <c r="H11" s="70">
        <v>0.38288288288288286</v>
      </c>
      <c r="I11" s="123">
        <v>0.61711711711711714</v>
      </c>
      <c r="L11" s="140">
        <f t="shared" si="1"/>
        <v>2.125</v>
      </c>
      <c r="N11" s="137" t="s">
        <v>128</v>
      </c>
      <c r="O11" s="137" t="s">
        <v>145</v>
      </c>
      <c r="R11" s="140">
        <f t="shared" si="2"/>
        <v>1.4800000000000002</v>
      </c>
      <c r="T11" s="137" t="s">
        <v>128</v>
      </c>
      <c r="U11" s="137" t="s">
        <v>145</v>
      </c>
    </row>
    <row r="12" spans="2:21" ht="13.5" customHeight="1" thickBot="1" x14ac:dyDescent="0.25">
      <c r="B12" s="288"/>
      <c r="C12" s="291"/>
      <c r="D12" s="15" t="s">
        <v>152</v>
      </c>
      <c r="E12" s="28">
        <f t="shared" si="0"/>
        <v>283</v>
      </c>
      <c r="F12" s="119">
        <v>135</v>
      </c>
      <c r="G12" s="119">
        <v>148</v>
      </c>
      <c r="H12" s="70">
        <v>0.47703180212014135</v>
      </c>
      <c r="I12" s="123">
        <v>0.52296819787985871</v>
      </c>
      <c r="L12" s="140">
        <f t="shared" si="1"/>
        <v>3.375</v>
      </c>
      <c r="N12" s="141">
        <f>SUM(L10:L14)/5</f>
        <v>2.355</v>
      </c>
      <c r="O12" s="137">
        <v>3</v>
      </c>
      <c r="R12" s="140">
        <f t="shared" si="2"/>
        <v>1.8866666666666667</v>
      </c>
      <c r="T12" s="141">
        <f>SUM(R10:R14)/5</f>
        <v>1.4466666666666668</v>
      </c>
      <c r="U12" s="143">
        <f>SUM(T12)</f>
        <v>1.4466666666666668</v>
      </c>
    </row>
    <row r="13" spans="2:21" ht="13.5" customHeight="1" thickBot="1" x14ac:dyDescent="0.25">
      <c r="B13" s="288"/>
      <c r="C13" s="291"/>
      <c r="D13" s="15" t="s">
        <v>153</v>
      </c>
      <c r="E13" s="28">
        <f t="shared" si="0"/>
        <v>276</v>
      </c>
      <c r="F13" s="119">
        <v>140</v>
      </c>
      <c r="G13" s="119">
        <v>136</v>
      </c>
      <c r="H13" s="70">
        <v>0.50724637681159424</v>
      </c>
      <c r="I13" s="123">
        <v>0.49275362318840582</v>
      </c>
      <c r="L13" s="140">
        <f t="shared" si="1"/>
        <v>3.5</v>
      </c>
      <c r="R13" s="140">
        <f t="shared" si="2"/>
        <v>1.8399999999999999</v>
      </c>
    </row>
    <row r="14" spans="2:21" ht="13.5" customHeight="1" thickBot="1" x14ac:dyDescent="0.25">
      <c r="B14" s="289"/>
      <c r="C14" s="292"/>
      <c r="D14" s="149" t="s">
        <v>154</v>
      </c>
      <c r="E14" s="130">
        <f t="shared" si="0"/>
        <v>150</v>
      </c>
      <c r="F14" s="124">
        <v>64</v>
      </c>
      <c r="G14" s="124">
        <v>86</v>
      </c>
      <c r="H14" s="125">
        <v>0.42666666666666669</v>
      </c>
      <c r="I14" s="126">
        <v>0.57333333333333336</v>
      </c>
      <c r="L14" s="140">
        <f t="shared" si="1"/>
        <v>1.6</v>
      </c>
      <c r="R14" s="140">
        <f t="shared" si="2"/>
        <v>1</v>
      </c>
    </row>
    <row r="15" spans="2:21" ht="13.5" customHeight="1" thickBot="1" x14ac:dyDescent="0.25">
      <c r="B15" s="287" t="s">
        <v>56</v>
      </c>
      <c r="C15" s="290"/>
      <c r="D15" s="148" t="s">
        <v>140</v>
      </c>
      <c r="E15" s="129">
        <f t="shared" si="0"/>
        <v>121</v>
      </c>
      <c r="F15" s="120">
        <v>38</v>
      </c>
      <c r="G15" s="120">
        <v>83</v>
      </c>
      <c r="H15" s="121">
        <v>0.31404958677685951</v>
      </c>
      <c r="I15" s="122">
        <v>0.68595041322314054</v>
      </c>
      <c r="L15" s="140">
        <f t="shared" si="1"/>
        <v>0.95</v>
      </c>
      <c r="N15" s="137" t="s">
        <v>56</v>
      </c>
      <c r="R15" s="140">
        <f t="shared" si="2"/>
        <v>0.80666666666666664</v>
      </c>
      <c r="T15" s="137" t="s">
        <v>56</v>
      </c>
    </row>
    <row r="16" spans="2:21" ht="13.5" customHeight="1" thickBot="1" x14ac:dyDescent="0.25">
      <c r="B16" s="288"/>
      <c r="C16" s="291"/>
      <c r="D16" s="15" t="s">
        <v>151</v>
      </c>
      <c r="E16" s="28">
        <f t="shared" si="0"/>
        <v>233</v>
      </c>
      <c r="F16" s="119">
        <v>97</v>
      </c>
      <c r="G16" s="119">
        <v>136</v>
      </c>
      <c r="H16" s="70">
        <v>0.41630901287553645</v>
      </c>
      <c r="I16" s="123">
        <v>0.58369098712446355</v>
      </c>
      <c r="L16" s="140">
        <f t="shared" si="1"/>
        <v>2.4249999999999998</v>
      </c>
      <c r="N16" s="137" t="s">
        <v>128</v>
      </c>
      <c r="O16" s="137" t="s">
        <v>145</v>
      </c>
      <c r="R16" s="140">
        <f t="shared" si="2"/>
        <v>1.5533333333333335</v>
      </c>
      <c r="T16" s="137" t="s">
        <v>128</v>
      </c>
      <c r="U16" s="137" t="s">
        <v>145</v>
      </c>
    </row>
    <row r="17" spans="2:21" ht="13.5" customHeight="1" thickBot="1" x14ac:dyDescent="0.25">
      <c r="B17" s="288"/>
      <c r="C17" s="291"/>
      <c r="D17" s="15" t="s">
        <v>152</v>
      </c>
      <c r="E17" s="28">
        <f t="shared" si="0"/>
        <v>282</v>
      </c>
      <c r="F17" s="119">
        <v>118</v>
      </c>
      <c r="G17" s="119">
        <v>164</v>
      </c>
      <c r="H17" s="70">
        <v>0.41843971631205673</v>
      </c>
      <c r="I17" s="123">
        <v>0.58156028368794321</v>
      </c>
      <c r="L17" s="140">
        <f t="shared" si="1"/>
        <v>2.95</v>
      </c>
      <c r="N17" s="141">
        <f>SUM(L15:L19)/5</f>
        <v>2.0900000000000003</v>
      </c>
      <c r="O17" s="137">
        <v>2</v>
      </c>
      <c r="R17" s="140">
        <f t="shared" si="2"/>
        <v>1.8800000000000001</v>
      </c>
      <c r="T17" s="141">
        <f>SUM(R15:R19)/5</f>
        <v>1.3106666666666666</v>
      </c>
      <c r="U17" s="143">
        <f>SUM(T17)</f>
        <v>1.3106666666666666</v>
      </c>
    </row>
    <row r="18" spans="2:21" ht="13.5" customHeight="1" thickBot="1" x14ac:dyDescent="0.25">
      <c r="B18" s="288"/>
      <c r="C18" s="291"/>
      <c r="D18" s="15" t="s">
        <v>153</v>
      </c>
      <c r="E18" s="28">
        <f t="shared" si="0"/>
        <v>216</v>
      </c>
      <c r="F18" s="119">
        <v>109</v>
      </c>
      <c r="G18" s="119">
        <v>107</v>
      </c>
      <c r="H18" s="70">
        <v>0.50462962962962965</v>
      </c>
      <c r="I18" s="123">
        <v>0.49537037037037035</v>
      </c>
      <c r="L18" s="140">
        <f t="shared" si="1"/>
        <v>2.7250000000000001</v>
      </c>
      <c r="R18" s="140">
        <f t="shared" si="2"/>
        <v>1.4400000000000002</v>
      </c>
    </row>
    <row r="19" spans="2:21" ht="13.5" customHeight="1" thickBot="1" x14ac:dyDescent="0.25">
      <c r="B19" s="289"/>
      <c r="C19" s="292"/>
      <c r="D19" s="149" t="s">
        <v>154</v>
      </c>
      <c r="E19" s="130">
        <f t="shared" si="0"/>
        <v>131</v>
      </c>
      <c r="F19" s="124">
        <v>56</v>
      </c>
      <c r="G19" s="124">
        <v>75</v>
      </c>
      <c r="H19" s="125">
        <v>0.42748091603053434</v>
      </c>
      <c r="I19" s="126">
        <v>0.5725190839694656</v>
      </c>
      <c r="L19" s="140">
        <f t="shared" si="1"/>
        <v>1.4</v>
      </c>
      <c r="R19" s="140">
        <f t="shared" si="2"/>
        <v>0.87333333333333329</v>
      </c>
    </row>
    <row r="20" spans="2:21" ht="13.5" customHeight="1" thickBot="1" x14ac:dyDescent="0.25">
      <c r="B20" s="287" t="s">
        <v>55</v>
      </c>
      <c r="C20" s="290"/>
      <c r="D20" s="148" t="s">
        <v>140</v>
      </c>
      <c r="E20" s="129">
        <f t="shared" si="0"/>
        <v>136</v>
      </c>
      <c r="F20" s="120">
        <v>37</v>
      </c>
      <c r="G20" s="120">
        <v>99</v>
      </c>
      <c r="H20" s="121">
        <v>0.27205882352941174</v>
      </c>
      <c r="I20" s="122">
        <v>0.7279411764705882</v>
      </c>
      <c r="L20" s="140">
        <f t="shared" si="1"/>
        <v>0.92500000000000004</v>
      </c>
      <c r="N20" s="137" t="s">
        <v>55</v>
      </c>
      <c r="R20" s="140">
        <f t="shared" si="2"/>
        <v>0.90666666666666673</v>
      </c>
      <c r="T20" s="137" t="s">
        <v>55</v>
      </c>
    </row>
    <row r="21" spans="2:21" ht="13.5" customHeight="1" thickBot="1" x14ac:dyDescent="0.25">
      <c r="B21" s="288"/>
      <c r="C21" s="291"/>
      <c r="D21" s="15" t="s">
        <v>151</v>
      </c>
      <c r="E21" s="28">
        <f t="shared" si="0"/>
        <v>294</v>
      </c>
      <c r="F21" s="119">
        <v>120</v>
      </c>
      <c r="G21" s="119">
        <v>174</v>
      </c>
      <c r="H21" s="70">
        <v>0.40816326530612246</v>
      </c>
      <c r="I21" s="123">
        <v>0.59183673469387754</v>
      </c>
      <c r="L21" s="140">
        <f t="shared" si="1"/>
        <v>3</v>
      </c>
      <c r="N21" s="137" t="s">
        <v>128</v>
      </c>
      <c r="O21" s="137" t="s">
        <v>145</v>
      </c>
      <c r="R21" s="140">
        <f t="shared" si="2"/>
        <v>1.9600000000000002</v>
      </c>
      <c r="T21" s="137" t="s">
        <v>128</v>
      </c>
      <c r="U21" s="137" t="s">
        <v>145</v>
      </c>
    </row>
    <row r="22" spans="2:21" ht="13.5" customHeight="1" thickBot="1" x14ac:dyDescent="0.25">
      <c r="B22" s="288"/>
      <c r="C22" s="291"/>
      <c r="D22" s="15" t="s">
        <v>152</v>
      </c>
      <c r="E22" s="28">
        <f t="shared" si="0"/>
        <v>335</v>
      </c>
      <c r="F22" s="119">
        <v>158</v>
      </c>
      <c r="G22" s="119">
        <v>177</v>
      </c>
      <c r="H22" s="70">
        <v>0.4716417910447761</v>
      </c>
      <c r="I22" s="123">
        <v>0.5283582089552239</v>
      </c>
      <c r="L22" s="140">
        <f t="shared" si="1"/>
        <v>3.95</v>
      </c>
      <c r="N22" s="141">
        <f>SUM(L20:L24)/5</f>
        <v>2.7350000000000003</v>
      </c>
      <c r="O22" s="137">
        <v>3</v>
      </c>
      <c r="R22" s="140">
        <f t="shared" si="2"/>
        <v>2.2333333333333334</v>
      </c>
      <c r="T22" s="141">
        <f>SUM(R20:R24)/5</f>
        <v>1.7213333333333334</v>
      </c>
      <c r="U22" s="143">
        <v>1</v>
      </c>
    </row>
    <row r="23" spans="2:21" ht="13.5" customHeight="1" thickBot="1" x14ac:dyDescent="0.25">
      <c r="B23" s="288"/>
      <c r="C23" s="291"/>
      <c r="D23" s="15" t="s">
        <v>153</v>
      </c>
      <c r="E23" s="28">
        <f t="shared" si="0"/>
        <v>306</v>
      </c>
      <c r="F23" s="119">
        <v>142</v>
      </c>
      <c r="G23" s="119">
        <v>164</v>
      </c>
      <c r="H23" s="70">
        <v>0.46405228758169936</v>
      </c>
      <c r="I23" s="123">
        <v>0.53594771241830064</v>
      </c>
      <c r="L23" s="140">
        <f t="shared" si="1"/>
        <v>3.55</v>
      </c>
      <c r="R23" s="140">
        <f t="shared" si="2"/>
        <v>2.04</v>
      </c>
    </row>
    <row r="24" spans="2:21" ht="13.5" customHeight="1" thickBot="1" x14ac:dyDescent="0.25">
      <c r="B24" s="289"/>
      <c r="C24" s="292"/>
      <c r="D24" s="149" t="s">
        <v>154</v>
      </c>
      <c r="E24" s="130">
        <f t="shared" si="0"/>
        <v>220</v>
      </c>
      <c r="F24" s="124">
        <v>90</v>
      </c>
      <c r="G24" s="124">
        <v>130</v>
      </c>
      <c r="H24" s="125">
        <v>0.40909090909090912</v>
      </c>
      <c r="I24" s="126">
        <v>0.59090909090909094</v>
      </c>
      <c r="L24" s="140">
        <f t="shared" si="1"/>
        <v>2.25</v>
      </c>
      <c r="R24" s="140">
        <f t="shared" si="2"/>
        <v>1.4666666666666668</v>
      </c>
    </row>
    <row r="25" spans="2:21" ht="13.5" thickBot="1" x14ac:dyDescent="0.25">
      <c r="B25" s="287" t="s">
        <v>64</v>
      </c>
      <c r="C25" s="290"/>
      <c r="D25" s="148" t="s">
        <v>140</v>
      </c>
      <c r="E25" s="129">
        <f t="shared" si="0"/>
        <v>140</v>
      </c>
      <c r="F25" s="120">
        <v>62</v>
      </c>
      <c r="G25" s="120">
        <v>78</v>
      </c>
      <c r="H25" s="121">
        <v>0.44285714285714284</v>
      </c>
      <c r="I25" s="122">
        <v>0.55714285714285716</v>
      </c>
      <c r="L25" s="140">
        <f t="shared" si="1"/>
        <v>1.55</v>
      </c>
      <c r="N25" s="137" t="s">
        <v>63</v>
      </c>
      <c r="O25" s="134"/>
      <c r="R25" s="140">
        <f t="shared" si="2"/>
        <v>0.93333333333333346</v>
      </c>
      <c r="T25" s="137" t="s">
        <v>63</v>
      </c>
    </row>
    <row r="26" spans="2:21" ht="13.5" thickBot="1" x14ac:dyDescent="0.25">
      <c r="B26" s="288"/>
      <c r="C26" s="291"/>
      <c r="D26" s="15" t="s">
        <v>151</v>
      </c>
      <c r="E26" s="28">
        <f t="shared" si="0"/>
        <v>170</v>
      </c>
      <c r="F26" s="119">
        <v>67</v>
      </c>
      <c r="G26" s="119">
        <v>103</v>
      </c>
      <c r="H26" s="70">
        <v>0.39411764705882352</v>
      </c>
      <c r="I26" s="123">
        <v>0.60588235294117643</v>
      </c>
      <c r="L26" s="140">
        <f t="shared" si="1"/>
        <v>1.675</v>
      </c>
      <c r="N26" s="137" t="s">
        <v>128</v>
      </c>
      <c r="O26" s="137" t="s">
        <v>145</v>
      </c>
      <c r="R26" s="140">
        <f t="shared" si="2"/>
        <v>1.1333333333333335</v>
      </c>
      <c r="T26" s="137" t="s">
        <v>128</v>
      </c>
      <c r="U26" s="137" t="s">
        <v>145</v>
      </c>
    </row>
    <row r="27" spans="2:21" ht="13.5" thickBot="1" x14ac:dyDescent="0.25">
      <c r="B27" s="288"/>
      <c r="C27" s="291"/>
      <c r="D27" s="15" t="s">
        <v>152</v>
      </c>
      <c r="E27" s="28">
        <f t="shared" si="0"/>
        <v>227</v>
      </c>
      <c r="F27" s="119">
        <v>117</v>
      </c>
      <c r="G27" s="119">
        <v>110</v>
      </c>
      <c r="H27" s="70">
        <v>0.51541850220264318</v>
      </c>
      <c r="I27" s="123">
        <v>0.48458149779735682</v>
      </c>
      <c r="L27" s="140">
        <f t="shared" si="1"/>
        <v>2.9249999999999998</v>
      </c>
      <c r="N27" s="141">
        <f>SUM(L25:L29)/5</f>
        <v>1.83</v>
      </c>
      <c r="O27" s="137">
        <v>2</v>
      </c>
      <c r="R27" s="140">
        <f t="shared" si="2"/>
        <v>1.5133333333333334</v>
      </c>
      <c r="T27" s="141">
        <f>SUM(R25:R29)/5</f>
        <v>1.0893333333333335</v>
      </c>
      <c r="U27" s="143">
        <f>SUM(T27)</f>
        <v>1.0893333333333335</v>
      </c>
    </row>
    <row r="28" spans="2:21" ht="13.5" thickBot="1" x14ac:dyDescent="0.25">
      <c r="B28" s="288"/>
      <c r="C28" s="291"/>
      <c r="D28" s="15" t="s">
        <v>153</v>
      </c>
      <c r="E28" s="28">
        <f t="shared" si="0"/>
        <v>176</v>
      </c>
      <c r="F28" s="119">
        <v>75</v>
      </c>
      <c r="G28" s="119">
        <v>101</v>
      </c>
      <c r="H28" s="70">
        <v>0.42613636363636365</v>
      </c>
      <c r="I28" s="123">
        <v>0.57386363636363635</v>
      </c>
      <c r="L28" s="140">
        <f t="shared" si="1"/>
        <v>1.875</v>
      </c>
      <c r="R28" s="140">
        <f t="shared" si="2"/>
        <v>1.1733333333333333</v>
      </c>
    </row>
    <row r="29" spans="2:21" ht="13.5" thickBot="1" x14ac:dyDescent="0.25">
      <c r="B29" s="289"/>
      <c r="C29" s="292"/>
      <c r="D29" s="149" t="s">
        <v>154</v>
      </c>
      <c r="E29" s="130">
        <f t="shared" si="0"/>
        <v>104</v>
      </c>
      <c r="F29" s="124">
        <v>45</v>
      </c>
      <c r="G29" s="124">
        <v>59</v>
      </c>
      <c r="H29" s="125">
        <v>0.43269230769230771</v>
      </c>
      <c r="I29" s="126">
        <v>0.56730769230769229</v>
      </c>
      <c r="L29" s="140">
        <f t="shared" si="1"/>
        <v>1.125</v>
      </c>
      <c r="R29" s="140">
        <f t="shared" si="2"/>
        <v>0.69333333333333336</v>
      </c>
    </row>
    <row r="30" spans="2:21" ht="13.5" thickBot="1" x14ac:dyDescent="0.25">
      <c r="B30" s="287" t="s">
        <v>66</v>
      </c>
      <c r="C30" s="290"/>
      <c r="D30" s="148" t="s">
        <v>140</v>
      </c>
      <c r="E30" s="129">
        <f t="shared" si="0"/>
        <v>101</v>
      </c>
      <c r="F30" s="120">
        <v>20</v>
      </c>
      <c r="G30" s="120">
        <v>81</v>
      </c>
      <c r="H30" s="121">
        <v>0.19801980198019803</v>
      </c>
      <c r="I30" s="122">
        <v>0.80198019801980203</v>
      </c>
      <c r="L30" s="140">
        <f t="shared" si="1"/>
        <v>0.5</v>
      </c>
      <c r="N30" s="137" t="s">
        <v>67</v>
      </c>
      <c r="O30" s="134"/>
      <c r="R30" s="140">
        <f t="shared" si="2"/>
        <v>0.67333333333333334</v>
      </c>
      <c r="T30" s="137" t="s">
        <v>67</v>
      </c>
    </row>
    <row r="31" spans="2:21" ht="13.5" thickBot="1" x14ac:dyDescent="0.25">
      <c r="B31" s="288"/>
      <c r="C31" s="291"/>
      <c r="D31" s="15" t="s">
        <v>151</v>
      </c>
      <c r="E31" s="28">
        <f t="shared" si="0"/>
        <v>175</v>
      </c>
      <c r="F31" s="119">
        <v>67</v>
      </c>
      <c r="G31" s="119">
        <v>108</v>
      </c>
      <c r="H31" s="70">
        <v>0.38285714285714284</v>
      </c>
      <c r="I31" s="123">
        <v>0.6171428571428571</v>
      </c>
      <c r="L31" s="140">
        <f t="shared" si="1"/>
        <v>1.675</v>
      </c>
      <c r="N31" s="137" t="s">
        <v>128</v>
      </c>
      <c r="O31" s="137" t="s">
        <v>145</v>
      </c>
      <c r="R31" s="140">
        <f t="shared" si="2"/>
        <v>1.1666666666666667</v>
      </c>
      <c r="T31" s="137" t="s">
        <v>128</v>
      </c>
      <c r="U31" s="137" t="s">
        <v>145</v>
      </c>
    </row>
    <row r="32" spans="2:21" ht="13.5" thickBot="1" x14ac:dyDescent="0.25">
      <c r="B32" s="288"/>
      <c r="C32" s="291"/>
      <c r="D32" s="15" t="s">
        <v>152</v>
      </c>
      <c r="E32" s="28">
        <f t="shared" si="0"/>
        <v>230</v>
      </c>
      <c r="F32" s="119">
        <v>116</v>
      </c>
      <c r="G32" s="119">
        <v>114</v>
      </c>
      <c r="H32" s="70">
        <v>0.5043478260869565</v>
      </c>
      <c r="I32" s="123">
        <v>0.4956521739130435</v>
      </c>
      <c r="L32" s="140">
        <f t="shared" si="1"/>
        <v>2.9</v>
      </c>
      <c r="N32" s="141">
        <f>SUM(L30:L34)/5</f>
        <v>1.9249999999999996</v>
      </c>
      <c r="O32" s="137">
        <v>2</v>
      </c>
      <c r="R32" s="140">
        <f t="shared" si="2"/>
        <v>1.5333333333333334</v>
      </c>
      <c r="T32" s="141">
        <f>SUM(R30:R34)/5</f>
        <v>1.1359999999999999</v>
      </c>
      <c r="U32" s="143">
        <f>SUM(T32)</f>
        <v>1.1359999999999999</v>
      </c>
    </row>
    <row r="33" spans="2:21" ht="13.5" thickBot="1" x14ac:dyDescent="0.25">
      <c r="B33" s="288"/>
      <c r="C33" s="291"/>
      <c r="D33" s="15" t="s">
        <v>153</v>
      </c>
      <c r="E33" s="28">
        <f t="shared" si="0"/>
        <v>221</v>
      </c>
      <c r="F33" s="119">
        <v>119</v>
      </c>
      <c r="G33" s="119">
        <v>102</v>
      </c>
      <c r="H33" s="70">
        <v>0.53846153846153844</v>
      </c>
      <c r="I33" s="123">
        <v>0.46153846153846156</v>
      </c>
      <c r="L33" s="140">
        <f t="shared" si="1"/>
        <v>2.9750000000000001</v>
      </c>
      <c r="R33" s="140">
        <f t="shared" si="2"/>
        <v>1.4733333333333334</v>
      </c>
    </row>
    <row r="34" spans="2:21" ht="13.5" thickBot="1" x14ac:dyDescent="0.25">
      <c r="B34" s="289"/>
      <c r="C34" s="292"/>
      <c r="D34" s="149" t="s">
        <v>154</v>
      </c>
      <c r="E34" s="130">
        <f t="shared" si="0"/>
        <v>125</v>
      </c>
      <c r="F34" s="124">
        <v>63</v>
      </c>
      <c r="G34" s="124">
        <v>62</v>
      </c>
      <c r="H34" s="125">
        <v>0.504</v>
      </c>
      <c r="I34" s="126">
        <v>0.496</v>
      </c>
      <c r="L34" s="140">
        <f t="shared" si="1"/>
        <v>1.575</v>
      </c>
      <c r="R34" s="140">
        <f t="shared" si="2"/>
        <v>0.83333333333333348</v>
      </c>
    </row>
    <row r="35" spans="2:21" ht="13.5" thickBot="1" x14ac:dyDescent="0.25">
      <c r="B35" s="287" t="s">
        <v>69</v>
      </c>
      <c r="C35" s="290"/>
      <c r="D35" s="148" t="s">
        <v>140</v>
      </c>
      <c r="E35" s="129">
        <f t="shared" si="0"/>
        <v>115</v>
      </c>
      <c r="F35" s="120">
        <v>39</v>
      </c>
      <c r="G35" s="120">
        <v>76</v>
      </c>
      <c r="H35" s="121">
        <v>0.33913043478260868</v>
      </c>
      <c r="I35" s="122">
        <v>0.66086956521739126</v>
      </c>
      <c r="L35" s="140">
        <f t="shared" si="1"/>
        <v>0.97499999999999998</v>
      </c>
      <c r="N35" s="137" t="s">
        <v>68</v>
      </c>
      <c r="O35" s="134"/>
      <c r="R35" s="140">
        <f t="shared" si="2"/>
        <v>0.76666666666666672</v>
      </c>
      <c r="T35" s="137" t="s">
        <v>68</v>
      </c>
    </row>
    <row r="36" spans="2:21" ht="13.5" thickBot="1" x14ac:dyDescent="0.25">
      <c r="B36" s="288"/>
      <c r="C36" s="291"/>
      <c r="D36" s="15" t="s">
        <v>151</v>
      </c>
      <c r="E36" s="28">
        <f t="shared" si="0"/>
        <v>235</v>
      </c>
      <c r="F36" s="119">
        <v>99</v>
      </c>
      <c r="G36" s="119">
        <v>136</v>
      </c>
      <c r="H36" s="70">
        <v>0.42127659574468085</v>
      </c>
      <c r="I36" s="123">
        <v>0.5787234042553191</v>
      </c>
      <c r="L36" s="140">
        <f t="shared" si="1"/>
        <v>2.4750000000000001</v>
      </c>
      <c r="N36" s="137" t="s">
        <v>128</v>
      </c>
      <c r="O36" s="137" t="s">
        <v>145</v>
      </c>
      <c r="R36" s="140">
        <f t="shared" si="2"/>
        <v>1.5666666666666667</v>
      </c>
      <c r="T36" s="137" t="s">
        <v>128</v>
      </c>
      <c r="U36" s="137" t="s">
        <v>145</v>
      </c>
    </row>
    <row r="37" spans="2:21" ht="13.5" thickBot="1" x14ac:dyDescent="0.25">
      <c r="B37" s="288"/>
      <c r="C37" s="291"/>
      <c r="D37" s="15" t="s">
        <v>152</v>
      </c>
      <c r="E37" s="28">
        <f t="shared" si="0"/>
        <v>327</v>
      </c>
      <c r="F37" s="119">
        <v>162</v>
      </c>
      <c r="G37" s="119">
        <v>165</v>
      </c>
      <c r="H37" s="70">
        <v>0.49541284403669728</v>
      </c>
      <c r="I37" s="123">
        <v>0.50458715596330272</v>
      </c>
      <c r="L37" s="142">
        <f t="shared" si="1"/>
        <v>4.05</v>
      </c>
      <c r="N37" s="141">
        <f>SUM(L35:L39)/5</f>
        <v>2.1</v>
      </c>
      <c r="O37" s="137">
        <v>3</v>
      </c>
      <c r="R37" s="140">
        <f t="shared" si="2"/>
        <v>2.1800000000000002</v>
      </c>
      <c r="T37" s="141">
        <f>SUM(R35:R39)/5</f>
        <v>1.292</v>
      </c>
      <c r="U37" s="143">
        <f>SUM(T37)</f>
        <v>1.292</v>
      </c>
    </row>
    <row r="38" spans="2:21" ht="13.5" thickBot="1" x14ac:dyDescent="0.25">
      <c r="B38" s="288"/>
      <c r="C38" s="291"/>
      <c r="D38" s="15" t="s">
        <v>153</v>
      </c>
      <c r="E38" s="28">
        <f t="shared" si="0"/>
        <v>166</v>
      </c>
      <c r="F38" s="119">
        <v>77</v>
      </c>
      <c r="G38" s="119">
        <v>89</v>
      </c>
      <c r="H38" s="70">
        <v>0.46385542168674698</v>
      </c>
      <c r="I38" s="123">
        <v>0.53614457831325302</v>
      </c>
      <c r="L38" s="140">
        <f t="shared" si="1"/>
        <v>1.925</v>
      </c>
      <c r="R38" s="140">
        <f t="shared" si="2"/>
        <v>1.1066666666666667</v>
      </c>
    </row>
    <row r="39" spans="2:21" ht="13.5" thickBot="1" x14ac:dyDescent="0.25">
      <c r="B39" s="289"/>
      <c r="C39" s="292"/>
      <c r="D39" s="149" t="s">
        <v>154</v>
      </c>
      <c r="E39" s="130">
        <f t="shared" si="0"/>
        <v>126</v>
      </c>
      <c r="F39" s="124">
        <v>43</v>
      </c>
      <c r="G39" s="124">
        <v>83</v>
      </c>
      <c r="H39" s="125">
        <v>0.34126984126984128</v>
      </c>
      <c r="I39" s="126">
        <v>0.65873015873015872</v>
      </c>
      <c r="L39" s="140">
        <f t="shared" si="1"/>
        <v>1.075</v>
      </c>
      <c r="R39" s="140">
        <f t="shared" si="2"/>
        <v>0.84000000000000008</v>
      </c>
    </row>
    <row r="40" spans="2:21" ht="13.5" thickBot="1" x14ac:dyDescent="0.25">
      <c r="B40" s="287" t="s">
        <v>71</v>
      </c>
      <c r="C40" s="290"/>
      <c r="D40" s="148" t="s">
        <v>140</v>
      </c>
      <c r="E40" s="129">
        <f t="shared" si="0"/>
        <v>209</v>
      </c>
      <c r="F40" s="120">
        <v>51</v>
      </c>
      <c r="G40" s="120">
        <v>158</v>
      </c>
      <c r="H40" s="121">
        <v>0.24401913875598086</v>
      </c>
      <c r="I40" s="122">
        <v>0.75598086124401909</v>
      </c>
      <c r="L40" s="140">
        <f t="shared" si="1"/>
        <v>1.2749999999999999</v>
      </c>
      <c r="N40" s="137" t="s">
        <v>72</v>
      </c>
      <c r="O40" s="134"/>
      <c r="R40" s="140">
        <f t="shared" si="2"/>
        <v>1.3933333333333335</v>
      </c>
      <c r="T40" s="137" t="s">
        <v>72</v>
      </c>
    </row>
    <row r="41" spans="2:21" ht="13.5" thickBot="1" x14ac:dyDescent="0.25">
      <c r="B41" s="288"/>
      <c r="C41" s="291"/>
      <c r="D41" s="15" t="s">
        <v>151</v>
      </c>
      <c r="E41" s="28">
        <f t="shared" si="0"/>
        <v>362</v>
      </c>
      <c r="F41" s="119">
        <v>131</v>
      </c>
      <c r="G41" s="119">
        <v>231</v>
      </c>
      <c r="H41" s="70">
        <v>0.36187845303867405</v>
      </c>
      <c r="I41" s="123">
        <v>0.63812154696132595</v>
      </c>
      <c r="L41" s="140">
        <f t="shared" si="1"/>
        <v>3.2749999999999999</v>
      </c>
      <c r="N41" s="137" t="s">
        <v>128</v>
      </c>
      <c r="O41" s="137" t="s">
        <v>145</v>
      </c>
      <c r="R41" s="140">
        <f t="shared" si="2"/>
        <v>2.4133333333333336</v>
      </c>
      <c r="T41" s="137" t="s">
        <v>128</v>
      </c>
      <c r="U41" s="137" t="s">
        <v>145</v>
      </c>
    </row>
    <row r="42" spans="2:21" ht="13.5" thickBot="1" x14ac:dyDescent="0.25">
      <c r="B42" s="288"/>
      <c r="C42" s="291"/>
      <c r="D42" s="15" t="s">
        <v>152</v>
      </c>
      <c r="E42" s="28">
        <f t="shared" si="0"/>
        <v>465</v>
      </c>
      <c r="F42" s="119">
        <v>210</v>
      </c>
      <c r="G42" s="119">
        <v>255</v>
      </c>
      <c r="H42" s="70">
        <v>0.45161290322580644</v>
      </c>
      <c r="I42" s="123">
        <v>0.54838709677419351</v>
      </c>
      <c r="L42" s="142">
        <f t="shared" si="1"/>
        <v>5.25</v>
      </c>
      <c r="N42" s="141">
        <f>SUM(L40:L44)/5</f>
        <v>3.2400000000000007</v>
      </c>
      <c r="O42" s="137">
        <v>4</v>
      </c>
      <c r="R42" s="140">
        <f t="shared" si="2"/>
        <v>3.1</v>
      </c>
      <c r="T42" s="141">
        <f>SUM(R40:R44)/5</f>
        <v>2.3280000000000003</v>
      </c>
      <c r="U42" s="143">
        <f>SUM(T42)</f>
        <v>2.3280000000000003</v>
      </c>
    </row>
    <row r="43" spans="2:21" ht="13.5" thickBot="1" x14ac:dyDescent="0.25">
      <c r="B43" s="288"/>
      <c r="C43" s="291"/>
      <c r="D43" s="15" t="s">
        <v>153</v>
      </c>
      <c r="E43" s="28">
        <f t="shared" si="0"/>
        <v>428</v>
      </c>
      <c r="F43" s="119">
        <v>157</v>
      </c>
      <c r="G43" s="119">
        <v>271</v>
      </c>
      <c r="H43" s="70">
        <v>0.36682242990654207</v>
      </c>
      <c r="I43" s="123">
        <v>0.63317757009345799</v>
      </c>
      <c r="L43" s="140">
        <f t="shared" si="1"/>
        <v>3.9249999999999998</v>
      </c>
      <c r="R43" s="140">
        <f t="shared" si="2"/>
        <v>2.8533333333333335</v>
      </c>
    </row>
    <row r="44" spans="2:21" ht="13.5" thickBot="1" x14ac:dyDescent="0.25">
      <c r="B44" s="289"/>
      <c r="C44" s="292"/>
      <c r="D44" s="149" t="s">
        <v>154</v>
      </c>
      <c r="E44" s="130">
        <f t="shared" si="0"/>
        <v>282</v>
      </c>
      <c r="F44" s="124">
        <v>99</v>
      </c>
      <c r="G44" s="124">
        <v>183</v>
      </c>
      <c r="H44" s="125">
        <v>0.35106382978723405</v>
      </c>
      <c r="I44" s="126">
        <v>0.64893617021276595</v>
      </c>
      <c r="L44" s="140">
        <f t="shared" si="1"/>
        <v>2.4750000000000001</v>
      </c>
      <c r="R44" s="140">
        <f t="shared" si="2"/>
        <v>1.8800000000000001</v>
      </c>
    </row>
    <row r="45" spans="2:21" ht="13.5" thickBot="1" x14ac:dyDescent="0.25">
      <c r="B45" s="287" t="s">
        <v>74</v>
      </c>
      <c r="C45" s="290"/>
      <c r="D45" s="148" t="s">
        <v>140</v>
      </c>
      <c r="E45" s="129">
        <f t="shared" si="0"/>
        <v>223</v>
      </c>
      <c r="F45" s="120">
        <v>85</v>
      </c>
      <c r="G45" s="120">
        <v>138</v>
      </c>
      <c r="H45" s="121">
        <v>0.3811659192825112</v>
      </c>
      <c r="I45" s="122">
        <v>0.6188340807174888</v>
      </c>
      <c r="L45" s="140">
        <f t="shared" si="1"/>
        <v>2.125</v>
      </c>
      <c r="N45" s="137" t="s">
        <v>73</v>
      </c>
      <c r="O45" s="134"/>
      <c r="R45" s="140">
        <f t="shared" si="2"/>
        <v>1.4866666666666668</v>
      </c>
      <c r="T45" s="137" t="s">
        <v>73</v>
      </c>
    </row>
    <row r="46" spans="2:21" ht="13.5" thickBot="1" x14ac:dyDescent="0.25">
      <c r="B46" s="288"/>
      <c r="C46" s="291"/>
      <c r="D46" s="15" t="s">
        <v>151</v>
      </c>
      <c r="E46" s="28">
        <f t="shared" si="0"/>
        <v>282</v>
      </c>
      <c r="F46" s="119">
        <v>114</v>
      </c>
      <c r="G46" s="119">
        <v>168</v>
      </c>
      <c r="H46" s="70">
        <v>0.40425531914893614</v>
      </c>
      <c r="I46" s="123">
        <v>0.5957446808510638</v>
      </c>
      <c r="L46" s="140">
        <f t="shared" si="1"/>
        <v>2.85</v>
      </c>
      <c r="N46" s="137" t="s">
        <v>128</v>
      </c>
      <c r="O46" s="137" t="s">
        <v>145</v>
      </c>
      <c r="R46" s="140">
        <f t="shared" si="2"/>
        <v>1.8800000000000001</v>
      </c>
      <c r="T46" s="137" t="s">
        <v>128</v>
      </c>
      <c r="U46" s="137" t="s">
        <v>145</v>
      </c>
    </row>
    <row r="47" spans="2:21" ht="13.5" thickBot="1" x14ac:dyDescent="0.25">
      <c r="B47" s="288"/>
      <c r="C47" s="291"/>
      <c r="D47" s="15" t="s">
        <v>152</v>
      </c>
      <c r="E47" s="28">
        <f t="shared" si="0"/>
        <v>324</v>
      </c>
      <c r="F47" s="119">
        <v>139</v>
      </c>
      <c r="G47" s="119">
        <v>185</v>
      </c>
      <c r="H47" s="70">
        <v>0.42901234567901236</v>
      </c>
      <c r="I47" s="123">
        <v>0.57098765432098764</v>
      </c>
      <c r="L47" s="140">
        <f t="shared" si="1"/>
        <v>3.4750000000000001</v>
      </c>
      <c r="N47" s="141">
        <f>SUM(L45:L49)/5</f>
        <v>3.5799999999999996</v>
      </c>
      <c r="O47" s="137">
        <v>4</v>
      </c>
      <c r="R47" s="140">
        <f t="shared" si="2"/>
        <v>2.16</v>
      </c>
      <c r="T47" s="141">
        <f>SUM(R45:R49)/5</f>
        <v>2.0386666666666668</v>
      </c>
      <c r="U47" s="143">
        <f>SUM(T47)</f>
        <v>2.0386666666666668</v>
      </c>
    </row>
    <row r="48" spans="2:21" ht="13.5" thickBot="1" x14ac:dyDescent="0.25">
      <c r="B48" s="288"/>
      <c r="C48" s="291"/>
      <c r="D48" s="15" t="s">
        <v>153</v>
      </c>
      <c r="E48" s="28">
        <f t="shared" si="0"/>
        <v>431</v>
      </c>
      <c r="F48" s="119">
        <v>245</v>
      </c>
      <c r="G48" s="119">
        <v>186</v>
      </c>
      <c r="H48" s="70">
        <v>0.56844547563805103</v>
      </c>
      <c r="I48" s="123">
        <v>0.43155452436194897</v>
      </c>
      <c r="L48" s="142">
        <f t="shared" si="1"/>
        <v>6.125</v>
      </c>
      <c r="R48" s="140">
        <f t="shared" si="2"/>
        <v>2.8733333333333335</v>
      </c>
    </row>
    <row r="49" spans="2:21" ht="13.5" thickBot="1" x14ac:dyDescent="0.25">
      <c r="B49" s="289"/>
      <c r="C49" s="292"/>
      <c r="D49" s="149" t="s">
        <v>154</v>
      </c>
      <c r="E49" s="130">
        <f t="shared" si="0"/>
        <v>269</v>
      </c>
      <c r="F49" s="124">
        <v>133</v>
      </c>
      <c r="G49" s="124">
        <v>136</v>
      </c>
      <c r="H49" s="125">
        <v>0.49442379182156132</v>
      </c>
      <c r="I49" s="126">
        <v>0.50557620817843862</v>
      </c>
      <c r="L49" s="140">
        <f t="shared" si="1"/>
        <v>3.3250000000000002</v>
      </c>
      <c r="R49" s="140">
        <f t="shared" si="2"/>
        <v>1.7933333333333334</v>
      </c>
    </row>
    <row r="50" spans="2:21" ht="13.5" thickBot="1" x14ac:dyDescent="0.25">
      <c r="B50" s="287" t="s">
        <v>77</v>
      </c>
      <c r="C50" s="290"/>
      <c r="D50" s="148" t="s">
        <v>140</v>
      </c>
      <c r="E50" s="129">
        <f t="shared" si="0"/>
        <v>238</v>
      </c>
      <c r="F50" s="120">
        <v>50</v>
      </c>
      <c r="G50" s="120">
        <v>188</v>
      </c>
      <c r="H50" s="121">
        <v>0.21008403361344538</v>
      </c>
      <c r="I50" s="122">
        <v>0.78991596638655459</v>
      </c>
      <c r="L50" s="140">
        <f t="shared" si="1"/>
        <v>1.25</v>
      </c>
      <c r="N50" s="137" t="s">
        <v>77</v>
      </c>
      <c r="O50" s="134"/>
      <c r="R50" s="140">
        <f t="shared" si="2"/>
        <v>1.5866666666666669</v>
      </c>
      <c r="T50" s="137" t="s">
        <v>77</v>
      </c>
    </row>
    <row r="51" spans="2:21" ht="13.5" thickBot="1" x14ac:dyDescent="0.25">
      <c r="B51" s="288"/>
      <c r="C51" s="291"/>
      <c r="D51" s="15" t="s">
        <v>151</v>
      </c>
      <c r="E51" s="28">
        <f t="shared" si="0"/>
        <v>370</v>
      </c>
      <c r="F51" s="119">
        <v>134</v>
      </c>
      <c r="G51" s="119">
        <v>236</v>
      </c>
      <c r="H51" s="70">
        <v>0.36216216216216218</v>
      </c>
      <c r="I51" s="123">
        <v>0.63783783783783787</v>
      </c>
      <c r="L51" s="140">
        <f t="shared" si="1"/>
        <v>3.35</v>
      </c>
      <c r="N51" s="137" t="s">
        <v>128</v>
      </c>
      <c r="O51" s="137" t="s">
        <v>145</v>
      </c>
      <c r="R51" s="140">
        <f t="shared" si="2"/>
        <v>2.4666666666666668</v>
      </c>
      <c r="T51" s="137" t="s">
        <v>128</v>
      </c>
      <c r="U51" s="137" t="s">
        <v>145</v>
      </c>
    </row>
    <row r="52" spans="2:21" ht="13.5" thickBot="1" x14ac:dyDescent="0.25">
      <c r="B52" s="288"/>
      <c r="C52" s="291"/>
      <c r="D52" s="15" t="s">
        <v>152</v>
      </c>
      <c r="E52" s="28">
        <f t="shared" si="0"/>
        <v>402</v>
      </c>
      <c r="F52" s="119">
        <v>151</v>
      </c>
      <c r="G52" s="119">
        <v>251</v>
      </c>
      <c r="H52" s="70">
        <v>0.37562189054726369</v>
      </c>
      <c r="I52" s="123">
        <v>0.62437810945273631</v>
      </c>
      <c r="L52" s="140">
        <f t="shared" si="1"/>
        <v>3.7749999999999999</v>
      </c>
      <c r="N52" s="141">
        <f>SUM(L50:L54)/5</f>
        <v>3.0349999999999997</v>
      </c>
      <c r="O52" s="137">
        <v>3</v>
      </c>
      <c r="R52" s="140">
        <f t="shared" si="2"/>
        <v>2.68</v>
      </c>
      <c r="T52" s="141">
        <f>SUM(R50:R54)/5</f>
        <v>2.2039999999999997</v>
      </c>
      <c r="U52" s="143">
        <f>SUM(T52)</f>
        <v>2.2039999999999997</v>
      </c>
    </row>
    <row r="53" spans="2:21" ht="13.5" thickBot="1" x14ac:dyDescent="0.25">
      <c r="B53" s="288"/>
      <c r="C53" s="291"/>
      <c r="D53" s="15" t="s">
        <v>153</v>
      </c>
      <c r="E53" s="28">
        <f t="shared" si="0"/>
        <v>337</v>
      </c>
      <c r="F53" s="119">
        <v>153</v>
      </c>
      <c r="G53" s="119">
        <v>184</v>
      </c>
      <c r="H53" s="70">
        <v>0.45400593471810091</v>
      </c>
      <c r="I53" s="123">
        <v>0.54599406528189909</v>
      </c>
      <c r="L53" s="140">
        <f t="shared" si="1"/>
        <v>3.8250000000000002</v>
      </c>
      <c r="R53" s="140">
        <f t="shared" si="2"/>
        <v>2.2466666666666666</v>
      </c>
    </row>
    <row r="54" spans="2:21" ht="13.5" thickBot="1" x14ac:dyDescent="0.25">
      <c r="B54" s="289"/>
      <c r="C54" s="292"/>
      <c r="D54" s="149" t="s">
        <v>154</v>
      </c>
      <c r="E54" s="130">
        <f t="shared" si="0"/>
        <v>306</v>
      </c>
      <c r="F54" s="124">
        <v>119</v>
      </c>
      <c r="G54" s="124">
        <v>187</v>
      </c>
      <c r="H54" s="125">
        <v>0.3888888888888889</v>
      </c>
      <c r="I54" s="126">
        <v>0.61111111111111116</v>
      </c>
      <c r="L54" s="140">
        <f t="shared" si="1"/>
        <v>2.9750000000000001</v>
      </c>
      <c r="R54" s="140">
        <f t="shared" si="2"/>
        <v>2.04</v>
      </c>
    </row>
    <row r="55" spans="2:21" ht="13.5" thickBot="1" x14ac:dyDescent="0.25">
      <c r="B55" s="287" t="s">
        <v>98</v>
      </c>
      <c r="C55" s="290"/>
      <c r="D55" s="148" t="s">
        <v>140</v>
      </c>
      <c r="E55" s="129">
        <f t="shared" si="0"/>
        <v>221</v>
      </c>
      <c r="F55" s="120">
        <v>65</v>
      </c>
      <c r="G55" s="120">
        <v>156</v>
      </c>
      <c r="H55" s="121">
        <v>0.29411764705882354</v>
      </c>
      <c r="I55" s="122">
        <v>0.70588235294117652</v>
      </c>
      <c r="L55" s="140">
        <f t="shared" si="1"/>
        <v>1.625</v>
      </c>
      <c r="N55" s="137" t="s">
        <v>82</v>
      </c>
      <c r="O55" s="134"/>
      <c r="R55" s="140">
        <f t="shared" si="2"/>
        <v>1.4733333333333334</v>
      </c>
      <c r="T55" s="137" t="s">
        <v>82</v>
      </c>
    </row>
    <row r="56" spans="2:21" ht="13.5" thickBot="1" x14ac:dyDescent="0.25">
      <c r="B56" s="288"/>
      <c r="C56" s="291"/>
      <c r="D56" s="15" t="s">
        <v>151</v>
      </c>
      <c r="E56" s="28">
        <f t="shared" si="0"/>
        <v>250</v>
      </c>
      <c r="F56" s="119">
        <v>98</v>
      </c>
      <c r="G56" s="119">
        <v>152</v>
      </c>
      <c r="H56" s="70">
        <v>0.39200000000000002</v>
      </c>
      <c r="I56" s="123">
        <v>0.60799999999999998</v>
      </c>
      <c r="L56" s="140">
        <f t="shared" si="1"/>
        <v>2.4500000000000002</v>
      </c>
      <c r="N56" s="137" t="s">
        <v>128</v>
      </c>
      <c r="O56" s="137" t="s">
        <v>145</v>
      </c>
      <c r="R56" s="140">
        <f t="shared" si="2"/>
        <v>1.666666666666667</v>
      </c>
      <c r="T56" s="137" t="s">
        <v>128</v>
      </c>
      <c r="U56" s="137" t="s">
        <v>145</v>
      </c>
    </row>
    <row r="57" spans="2:21" ht="13.5" thickBot="1" x14ac:dyDescent="0.25">
      <c r="B57" s="288"/>
      <c r="C57" s="291"/>
      <c r="D57" s="15" t="s">
        <v>152</v>
      </c>
      <c r="E57" s="28">
        <f t="shared" si="0"/>
        <v>280</v>
      </c>
      <c r="F57" s="119">
        <v>125</v>
      </c>
      <c r="G57" s="119">
        <v>155</v>
      </c>
      <c r="H57" s="70">
        <v>0.44642857142857145</v>
      </c>
      <c r="I57" s="123">
        <v>0.5535714285714286</v>
      </c>
      <c r="L57" s="140">
        <f t="shared" si="1"/>
        <v>3.125</v>
      </c>
      <c r="N57" s="141">
        <f>SUM(L55:L59)/5</f>
        <v>2.7800000000000002</v>
      </c>
      <c r="O57" s="137">
        <v>3</v>
      </c>
      <c r="R57" s="140">
        <f t="shared" si="2"/>
        <v>1.8666666666666669</v>
      </c>
      <c r="T57" s="141">
        <f>SUM(R55:R59)/5</f>
        <v>1.7053333333333334</v>
      </c>
      <c r="U57" s="143">
        <v>1</v>
      </c>
    </row>
    <row r="58" spans="2:21" ht="13.5" thickBot="1" x14ac:dyDescent="0.25">
      <c r="B58" s="288"/>
      <c r="C58" s="291"/>
      <c r="D58" s="15" t="s">
        <v>153</v>
      </c>
      <c r="E58" s="28">
        <f t="shared" si="0"/>
        <v>299</v>
      </c>
      <c r="F58" s="119">
        <v>159</v>
      </c>
      <c r="G58" s="119">
        <v>140</v>
      </c>
      <c r="H58" s="70">
        <v>0.5317725752508361</v>
      </c>
      <c r="I58" s="123">
        <v>0.4682274247491639</v>
      </c>
      <c r="L58" s="140">
        <f t="shared" si="1"/>
        <v>3.9750000000000001</v>
      </c>
      <c r="R58" s="140">
        <f t="shared" si="2"/>
        <v>1.9933333333333334</v>
      </c>
    </row>
    <row r="59" spans="2:21" ht="13.5" thickBot="1" x14ac:dyDescent="0.25">
      <c r="B59" s="289"/>
      <c r="C59" s="292"/>
      <c r="D59" s="149" t="s">
        <v>154</v>
      </c>
      <c r="E59" s="130">
        <f t="shared" si="0"/>
        <v>229</v>
      </c>
      <c r="F59" s="124">
        <v>109</v>
      </c>
      <c r="G59" s="124">
        <v>120</v>
      </c>
      <c r="H59" s="125">
        <v>0.4759825327510917</v>
      </c>
      <c r="I59" s="126">
        <v>0.5240174672489083</v>
      </c>
      <c r="L59" s="140">
        <f t="shared" si="1"/>
        <v>2.7250000000000001</v>
      </c>
      <c r="R59" s="140">
        <f t="shared" si="2"/>
        <v>1.5266666666666668</v>
      </c>
    </row>
    <row r="60" spans="2:21" ht="13.5" thickBot="1" x14ac:dyDescent="0.25">
      <c r="B60" s="287" t="s">
        <v>84</v>
      </c>
      <c r="C60" s="290"/>
      <c r="D60" s="148" t="s">
        <v>140</v>
      </c>
      <c r="E60" s="129">
        <f t="shared" si="0"/>
        <v>202</v>
      </c>
      <c r="F60" s="120">
        <v>57</v>
      </c>
      <c r="G60" s="120">
        <v>145</v>
      </c>
      <c r="H60" s="121">
        <v>0.28217821782178215</v>
      </c>
      <c r="I60" s="122">
        <v>0.71782178217821779</v>
      </c>
      <c r="L60" s="140">
        <f t="shared" si="1"/>
        <v>1.425</v>
      </c>
      <c r="N60" s="137" t="s">
        <v>85</v>
      </c>
      <c r="O60" s="134"/>
      <c r="R60" s="140">
        <f t="shared" si="2"/>
        <v>1.3466666666666667</v>
      </c>
      <c r="T60" s="137" t="s">
        <v>85</v>
      </c>
    </row>
    <row r="61" spans="2:21" ht="13.5" thickBot="1" x14ac:dyDescent="0.25">
      <c r="B61" s="288"/>
      <c r="C61" s="291"/>
      <c r="D61" s="15" t="s">
        <v>151</v>
      </c>
      <c r="E61" s="28">
        <f t="shared" si="0"/>
        <v>251</v>
      </c>
      <c r="F61" s="119">
        <v>81</v>
      </c>
      <c r="G61" s="119">
        <v>170</v>
      </c>
      <c r="H61" s="70">
        <v>0.32270916334661354</v>
      </c>
      <c r="I61" s="123">
        <v>0.67729083665338641</v>
      </c>
      <c r="L61" s="140">
        <f t="shared" si="1"/>
        <v>2.0249999999999999</v>
      </c>
      <c r="N61" s="137" t="s">
        <v>128</v>
      </c>
      <c r="O61" s="137" t="s">
        <v>145</v>
      </c>
      <c r="R61" s="140">
        <f t="shared" si="2"/>
        <v>1.6733333333333336</v>
      </c>
      <c r="T61" s="137" t="s">
        <v>128</v>
      </c>
      <c r="U61" s="137" t="s">
        <v>145</v>
      </c>
    </row>
    <row r="62" spans="2:21" ht="13.5" thickBot="1" x14ac:dyDescent="0.25">
      <c r="B62" s="288"/>
      <c r="C62" s="291"/>
      <c r="D62" s="15" t="s">
        <v>152</v>
      </c>
      <c r="E62" s="28">
        <f t="shared" si="0"/>
        <v>226</v>
      </c>
      <c r="F62" s="119">
        <v>84</v>
      </c>
      <c r="G62" s="119">
        <v>142</v>
      </c>
      <c r="H62" s="70">
        <v>0.37168141592920356</v>
      </c>
      <c r="I62" s="123">
        <v>0.62831858407079644</v>
      </c>
      <c r="L62" s="140">
        <f t="shared" si="1"/>
        <v>2.1</v>
      </c>
      <c r="N62" s="141">
        <f>SUM(L60:L64)/5</f>
        <v>1.67</v>
      </c>
      <c r="O62" s="137">
        <v>2</v>
      </c>
      <c r="R62" s="140">
        <f t="shared" si="2"/>
        <v>1.5066666666666668</v>
      </c>
      <c r="T62" s="141">
        <f>SUM(R60:R64)/5</f>
        <v>1.3360000000000001</v>
      </c>
      <c r="U62" s="143">
        <f>SUM(T62)</f>
        <v>1.3360000000000001</v>
      </c>
    </row>
    <row r="63" spans="2:21" ht="13.5" thickBot="1" x14ac:dyDescent="0.25">
      <c r="B63" s="288"/>
      <c r="C63" s="291"/>
      <c r="D63" s="15" t="s">
        <v>153</v>
      </c>
      <c r="E63" s="28">
        <f t="shared" si="0"/>
        <v>179</v>
      </c>
      <c r="F63" s="119">
        <v>74</v>
      </c>
      <c r="G63" s="119">
        <v>105</v>
      </c>
      <c r="H63" s="70">
        <v>0.41340782122905029</v>
      </c>
      <c r="I63" s="123">
        <v>0.58659217877094971</v>
      </c>
      <c r="L63" s="140">
        <f t="shared" si="1"/>
        <v>1.85</v>
      </c>
      <c r="R63" s="140">
        <f t="shared" si="2"/>
        <v>1.1933333333333334</v>
      </c>
    </row>
    <row r="64" spans="2:21" ht="13.5" thickBot="1" x14ac:dyDescent="0.25">
      <c r="B64" s="289"/>
      <c r="C64" s="292"/>
      <c r="D64" s="149" t="s">
        <v>154</v>
      </c>
      <c r="E64" s="130">
        <f t="shared" si="0"/>
        <v>144</v>
      </c>
      <c r="F64" s="124">
        <v>38</v>
      </c>
      <c r="G64" s="124">
        <v>106</v>
      </c>
      <c r="H64" s="125">
        <v>0.2638888888888889</v>
      </c>
      <c r="I64" s="126">
        <v>0.73611111111111116</v>
      </c>
      <c r="L64" s="140">
        <f t="shared" si="1"/>
        <v>0.95</v>
      </c>
      <c r="R64" s="140">
        <f t="shared" si="2"/>
        <v>0.96</v>
      </c>
    </row>
    <row r="65" spans="2:21" ht="13.5" thickBot="1" x14ac:dyDescent="0.25">
      <c r="B65" s="287" t="s">
        <v>100</v>
      </c>
      <c r="C65" s="290"/>
      <c r="D65" s="148" t="s">
        <v>140</v>
      </c>
      <c r="E65" s="129">
        <f t="shared" si="0"/>
        <v>103</v>
      </c>
      <c r="F65" s="120">
        <v>27</v>
      </c>
      <c r="G65" s="120">
        <v>76</v>
      </c>
      <c r="H65" s="121">
        <v>0.26213592233009708</v>
      </c>
      <c r="I65" s="122">
        <v>0.73786407766990292</v>
      </c>
      <c r="L65" s="140">
        <f t="shared" si="1"/>
        <v>0.67500000000000004</v>
      </c>
      <c r="N65" s="137" t="s">
        <v>100</v>
      </c>
      <c r="O65" s="134"/>
      <c r="R65" s="140">
        <f t="shared" si="2"/>
        <v>0.68666666666666665</v>
      </c>
      <c r="T65" s="137" t="s">
        <v>100</v>
      </c>
    </row>
    <row r="66" spans="2:21" ht="13.5" thickBot="1" x14ac:dyDescent="0.25">
      <c r="B66" s="288"/>
      <c r="C66" s="291"/>
      <c r="D66" s="15" t="s">
        <v>151</v>
      </c>
      <c r="E66" s="28">
        <f t="shared" si="0"/>
        <v>171</v>
      </c>
      <c r="F66" s="119">
        <v>69</v>
      </c>
      <c r="G66" s="119">
        <v>102</v>
      </c>
      <c r="H66" s="70">
        <v>0.40350877192982454</v>
      </c>
      <c r="I66" s="123">
        <v>0.59649122807017541</v>
      </c>
      <c r="L66" s="140">
        <f t="shared" si="1"/>
        <v>1.7250000000000001</v>
      </c>
      <c r="N66" s="137" t="s">
        <v>128</v>
      </c>
      <c r="O66" s="137" t="s">
        <v>145</v>
      </c>
      <c r="R66" s="140">
        <f t="shared" si="2"/>
        <v>1.1400000000000001</v>
      </c>
      <c r="T66" s="137" t="s">
        <v>128</v>
      </c>
      <c r="U66" s="137" t="s">
        <v>145</v>
      </c>
    </row>
    <row r="67" spans="2:21" ht="13.5" thickBot="1" x14ac:dyDescent="0.25">
      <c r="B67" s="288"/>
      <c r="C67" s="291"/>
      <c r="D67" s="15" t="s">
        <v>152</v>
      </c>
      <c r="E67" s="28">
        <f t="shared" si="0"/>
        <v>206</v>
      </c>
      <c r="F67" s="119">
        <v>82</v>
      </c>
      <c r="G67" s="119">
        <v>124</v>
      </c>
      <c r="H67" s="70">
        <v>0.39805825242718446</v>
      </c>
      <c r="I67" s="123">
        <v>0.60194174757281549</v>
      </c>
      <c r="L67" s="140">
        <f t="shared" si="1"/>
        <v>2.0499999999999998</v>
      </c>
      <c r="N67" s="141">
        <f>SUM(L65:L69)/5</f>
        <v>1.36</v>
      </c>
      <c r="O67" s="137">
        <v>2</v>
      </c>
      <c r="R67" s="140">
        <f t="shared" si="2"/>
        <v>1.3733333333333333</v>
      </c>
      <c r="T67" s="141">
        <f>SUM(R65:R69)/5</f>
        <v>0.98133333333333339</v>
      </c>
      <c r="U67" s="143">
        <f>SUM(T67)</f>
        <v>0.98133333333333339</v>
      </c>
    </row>
    <row r="68" spans="2:21" ht="13.5" thickBot="1" x14ac:dyDescent="0.25">
      <c r="B68" s="288"/>
      <c r="C68" s="291"/>
      <c r="D68" s="15" t="s">
        <v>153</v>
      </c>
      <c r="E68" s="28">
        <f t="shared" si="0"/>
        <v>141</v>
      </c>
      <c r="F68" s="119">
        <v>59</v>
      </c>
      <c r="G68" s="119">
        <v>82</v>
      </c>
      <c r="H68" s="70">
        <v>0.41843971631205673</v>
      </c>
      <c r="I68" s="123">
        <v>0.58156028368794321</v>
      </c>
      <c r="L68" s="140">
        <f t="shared" si="1"/>
        <v>1.4750000000000001</v>
      </c>
      <c r="R68" s="140">
        <f t="shared" si="2"/>
        <v>0.94000000000000006</v>
      </c>
    </row>
    <row r="69" spans="2:21" ht="13.5" thickBot="1" x14ac:dyDescent="0.25">
      <c r="B69" s="289"/>
      <c r="C69" s="292"/>
      <c r="D69" s="149" t="s">
        <v>154</v>
      </c>
      <c r="E69" s="130">
        <f t="shared" si="0"/>
        <v>115</v>
      </c>
      <c r="F69" s="124">
        <v>35</v>
      </c>
      <c r="G69" s="124">
        <v>80</v>
      </c>
      <c r="H69" s="125">
        <v>0.30434782608695654</v>
      </c>
      <c r="I69" s="126">
        <v>0.69565217391304346</v>
      </c>
      <c r="L69" s="140">
        <f t="shared" si="1"/>
        <v>0.875</v>
      </c>
      <c r="R69" s="140">
        <f t="shared" si="2"/>
        <v>0.76666666666666672</v>
      </c>
    </row>
    <row r="70" spans="2:21" x14ac:dyDescent="0.2">
      <c r="B70" s="10"/>
      <c r="C70" s="10"/>
      <c r="D70" s="10"/>
      <c r="E70" s="128"/>
      <c r="F70" s="10"/>
      <c r="G70" s="10"/>
      <c r="H70" s="10"/>
      <c r="I70" s="10"/>
      <c r="L70" s="10"/>
      <c r="R70" s="10"/>
    </row>
    <row r="71" spans="2:21" x14ac:dyDescent="0.2">
      <c r="B71" s="10"/>
      <c r="C71" s="10"/>
      <c r="D71" s="10"/>
      <c r="E71" s="128"/>
      <c r="F71" s="10"/>
      <c r="G71" s="10"/>
      <c r="H71" s="10"/>
      <c r="I71" s="10"/>
      <c r="L71" s="10"/>
      <c r="R71" s="10"/>
    </row>
    <row r="74" spans="2:21" s="134" customFormat="1" ht="13.5" thickBot="1" x14ac:dyDescent="0.25">
      <c r="E74" s="127"/>
      <c r="L74" s="138" t="s">
        <v>127</v>
      </c>
      <c r="R74" s="144" t="s">
        <v>127</v>
      </c>
    </row>
    <row r="75" spans="2:21" s="134" customFormat="1" ht="13.5" thickBot="1" x14ac:dyDescent="0.25">
      <c r="B75" s="315" t="s">
        <v>129</v>
      </c>
      <c r="C75" s="316"/>
      <c r="D75" s="317"/>
      <c r="E75" s="128"/>
      <c r="F75" s="10"/>
      <c r="G75" s="10"/>
      <c r="H75" s="10"/>
      <c r="I75" s="10"/>
      <c r="L75" s="139" t="s">
        <v>148</v>
      </c>
      <c r="R75" s="145" t="s">
        <v>147</v>
      </c>
      <c r="T75" s="136"/>
    </row>
    <row r="76" spans="2:21" s="134" customFormat="1" ht="13.5" thickBot="1" x14ac:dyDescent="0.25">
      <c r="B76" s="318"/>
      <c r="C76" s="319"/>
      <c r="D76" s="320"/>
      <c r="E76" s="131" t="s">
        <v>141</v>
      </c>
      <c r="F76" s="132" t="s">
        <v>92</v>
      </c>
      <c r="G76" s="132" t="s">
        <v>142</v>
      </c>
      <c r="H76" s="132" t="s">
        <v>94</v>
      </c>
      <c r="I76" s="133" t="s">
        <v>143</v>
      </c>
      <c r="L76" s="139" t="s">
        <v>92</v>
      </c>
      <c r="R76" s="145" t="s">
        <v>132</v>
      </c>
    </row>
    <row r="77" spans="2:21" s="134" customFormat="1" ht="13.5" customHeight="1" thickBot="1" x14ac:dyDescent="0.25">
      <c r="B77" s="287" t="s">
        <v>57</v>
      </c>
      <c r="C77" s="290"/>
      <c r="D77" s="148" t="s">
        <v>140</v>
      </c>
      <c r="E77" s="129">
        <f>SUM(F77:G77)</f>
        <v>244.37142857142857</v>
      </c>
      <c r="F77" s="154">
        <f>SUM(Amsterdam!M97)</f>
        <v>81.48571428571428</v>
      </c>
      <c r="G77" s="154">
        <f>SUM(Amsterdam!N97)</f>
        <v>162.8857142857143</v>
      </c>
      <c r="H77" s="151">
        <v>0.37024221453287198</v>
      </c>
      <c r="I77" s="122">
        <v>0.62975778546712802</v>
      </c>
      <c r="J77" s="48"/>
      <c r="L77" s="140">
        <f t="shared" ref="L77:L140" si="3">SUM(F77)/40</f>
        <v>2.0371428571428569</v>
      </c>
      <c r="N77" s="137" t="s">
        <v>11</v>
      </c>
      <c r="R77" s="140">
        <f t="shared" ref="R77:R140" si="4">(SUM(E77)/120)*0.8</f>
        <v>1.6291428571428572</v>
      </c>
      <c r="T77" s="137" t="s">
        <v>11</v>
      </c>
    </row>
    <row r="78" spans="2:21" s="134" customFormat="1" ht="13.5" customHeight="1" thickBot="1" x14ac:dyDescent="0.25">
      <c r="B78" s="288"/>
      <c r="C78" s="291"/>
      <c r="D78" s="15" t="s">
        <v>151</v>
      </c>
      <c r="E78" s="28">
        <f t="shared" ref="E78:E141" si="5">SUM(F78:G78)</f>
        <v>299.8</v>
      </c>
      <c r="F78" s="119">
        <f>SUM(Amsterdam!M98)</f>
        <v>124.08571428571427</v>
      </c>
      <c r="G78" s="119">
        <f>SUM(Amsterdam!N98)</f>
        <v>175.71428571428572</v>
      </c>
      <c r="H78" s="152">
        <v>0.46276595744680848</v>
      </c>
      <c r="I78" s="123">
        <v>0.53723404255319152</v>
      </c>
      <c r="L78" s="140">
        <f t="shared" si="3"/>
        <v>3.1021428571428569</v>
      </c>
      <c r="N78" s="137" t="s">
        <v>128</v>
      </c>
      <c r="O78" s="137" t="s">
        <v>145</v>
      </c>
      <c r="R78" s="140">
        <f t="shared" si="4"/>
        <v>1.9986666666666668</v>
      </c>
      <c r="T78" s="137" t="s">
        <v>128</v>
      </c>
      <c r="U78" s="137" t="s">
        <v>145</v>
      </c>
    </row>
    <row r="79" spans="2:21" s="134" customFormat="1" ht="13.5" customHeight="1" thickBot="1" x14ac:dyDescent="0.25">
      <c r="B79" s="288"/>
      <c r="C79" s="291"/>
      <c r="D79" s="15" t="s">
        <v>152</v>
      </c>
      <c r="E79" s="28">
        <f t="shared" si="5"/>
        <v>346.48571428571427</v>
      </c>
      <c r="F79" s="119">
        <f>SUM(Amsterdam!M99)</f>
        <v>158.48571428571427</v>
      </c>
      <c r="G79" s="119">
        <f>SUM(Amsterdam!N99)</f>
        <v>187.99999999999997</v>
      </c>
      <c r="H79" s="152">
        <v>0.50617283950617287</v>
      </c>
      <c r="I79" s="123">
        <v>0.49382716049382713</v>
      </c>
      <c r="L79" s="140">
        <f t="shared" si="3"/>
        <v>3.9621428571428567</v>
      </c>
      <c r="N79" s="141">
        <f>SUM(L77:L81)/5</f>
        <v>3.548428571428571</v>
      </c>
      <c r="O79" s="137">
        <v>3</v>
      </c>
      <c r="R79" s="140">
        <f t="shared" si="4"/>
        <v>2.3099047619047619</v>
      </c>
      <c r="T79" s="141">
        <f>SUM(R77:R81)/5</f>
        <v>2.1477333333333335</v>
      </c>
      <c r="U79" s="143">
        <f>SUM(T79)</f>
        <v>2.1477333333333335</v>
      </c>
    </row>
    <row r="80" spans="2:21" s="134" customFormat="1" ht="13.5" customHeight="1" thickBot="1" x14ac:dyDescent="0.25">
      <c r="B80" s="288"/>
      <c r="C80" s="291"/>
      <c r="D80" s="15" t="s">
        <v>153</v>
      </c>
      <c r="E80" s="28">
        <f t="shared" si="5"/>
        <v>360.05714285714282</v>
      </c>
      <c r="F80" s="119">
        <f>SUM(Amsterdam!M100)</f>
        <v>175.6</v>
      </c>
      <c r="G80" s="119">
        <f>SUM(Amsterdam!N100)</f>
        <v>184.45714285714286</v>
      </c>
      <c r="H80" s="152">
        <v>0.57114624505928857</v>
      </c>
      <c r="I80" s="123">
        <v>0.42885375494071148</v>
      </c>
      <c r="L80" s="140">
        <f t="shared" si="3"/>
        <v>4.3899999999999997</v>
      </c>
      <c r="R80" s="140">
        <f t="shared" si="4"/>
        <v>2.4003809523809525</v>
      </c>
    </row>
    <row r="81" spans="2:21" s="134" customFormat="1" ht="13.5" customHeight="1" thickBot="1" x14ac:dyDescent="0.25">
      <c r="B81" s="289"/>
      <c r="C81" s="292"/>
      <c r="D81" s="149" t="s">
        <v>154</v>
      </c>
      <c r="E81" s="130">
        <f t="shared" si="5"/>
        <v>360.08571428571429</v>
      </c>
      <c r="F81" s="124">
        <f>SUM(Amsterdam!M101)</f>
        <v>170.02857142857141</v>
      </c>
      <c r="G81" s="124">
        <f>SUM(Amsterdam!N101)</f>
        <v>190.05714285714288</v>
      </c>
      <c r="H81" s="153">
        <v>0.53617021276595744</v>
      </c>
      <c r="I81" s="126">
        <v>0.46382978723404256</v>
      </c>
      <c r="L81" s="140">
        <f t="shared" si="3"/>
        <v>4.2507142857142854</v>
      </c>
      <c r="R81" s="140">
        <f t="shared" si="4"/>
        <v>2.4005714285714288</v>
      </c>
    </row>
    <row r="82" spans="2:21" s="134" customFormat="1" ht="13.5" customHeight="1" thickBot="1" x14ac:dyDescent="0.25">
      <c r="B82" s="287" t="s">
        <v>75</v>
      </c>
      <c r="C82" s="290"/>
      <c r="D82" s="148" t="s">
        <v>140</v>
      </c>
      <c r="E82" s="129">
        <f t="shared" si="5"/>
        <v>237.62857142857143</v>
      </c>
      <c r="F82" s="154">
        <f>SUM('Breda '!M97)</f>
        <v>57.142857142857146</v>
      </c>
      <c r="G82" s="154">
        <f>SUM('Breda '!N97)</f>
        <v>180.48571428571429</v>
      </c>
      <c r="H82" s="151">
        <v>0.30519480519480519</v>
      </c>
      <c r="I82" s="122">
        <v>0.69480519480519476</v>
      </c>
      <c r="L82" s="140">
        <f t="shared" si="3"/>
        <v>1.4285714285714286</v>
      </c>
      <c r="N82" s="137" t="s">
        <v>75</v>
      </c>
      <c r="R82" s="140">
        <f t="shared" si="4"/>
        <v>1.5841904761904764</v>
      </c>
      <c r="T82" s="137" t="s">
        <v>75</v>
      </c>
    </row>
    <row r="83" spans="2:21" s="134" customFormat="1" ht="13.5" customHeight="1" thickBot="1" x14ac:dyDescent="0.25">
      <c r="B83" s="288"/>
      <c r="C83" s="291"/>
      <c r="D83" s="15" t="s">
        <v>151</v>
      </c>
      <c r="E83" s="28">
        <f t="shared" si="5"/>
        <v>310.1142857142857</v>
      </c>
      <c r="F83" s="119">
        <f>SUM('Breda '!M98)</f>
        <v>104.51428571428572</v>
      </c>
      <c r="G83" s="119">
        <f>SUM('Breda '!N98)</f>
        <v>205.59999999999997</v>
      </c>
      <c r="H83" s="152">
        <v>0.38288288288288286</v>
      </c>
      <c r="I83" s="123">
        <v>0.61711711711711714</v>
      </c>
      <c r="L83" s="140">
        <f t="shared" si="3"/>
        <v>2.612857142857143</v>
      </c>
      <c r="N83" s="137" t="s">
        <v>128</v>
      </c>
      <c r="O83" s="137" t="s">
        <v>145</v>
      </c>
      <c r="R83" s="140">
        <f t="shared" si="4"/>
        <v>2.0674285714285712</v>
      </c>
      <c r="T83" s="137" t="s">
        <v>128</v>
      </c>
      <c r="U83" s="137" t="s">
        <v>145</v>
      </c>
    </row>
    <row r="84" spans="2:21" s="134" customFormat="1" ht="13.5" customHeight="1" thickBot="1" x14ac:dyDescent="0.25">
      <c r="B84" s="288"/>
      <c r="C84" s="291"/>
      <c r="D84" s="15" t="s">
        <v>152</v>
      </c>
      <c r="E84" s="28">
        <f t="shared" si="5"/>
        <v>385.54285714285714</v>
      </c>
      <c r="F84" s="119">
        <f>SUM('Breda '!M99)</f>
        <v>147.37142857142857</v>
      </c>
      <c r="G84" s="119">
        <f>SUM('Breda '!N99)</f>
        <v>238.17142857142858</v>
      </c>
      <c r="H84" s="152">
        <v>0.47703180212014135</v>
      </c>
      <c r="I84" s="123">
        <v>0.52296819787985871</v>
      </c>
      <c r="L84" s="140">
        <f t="shared" si="3"/>
        <v>3.6842857142857142</v>
      </c>
      <c r="N84" s="141">
        <f>SUM(L82:L86)/5</f>
        <v>2.8522857142857143</v>
      </c>
      <c r="O84" s="137">
        <v>2</v>
      </c>
      <c r="R84" s="140">
        <f t="shared" si="4"/>
        <v>2.5702857142857147</v>
      </c>
      <c r="T84" s="141">
        <f>SUM(R82:R86)/5</f>
        <v>2.1324190476190479</v>
      </c>
      <c r="U84" s="143">
        <f>SUM(T84)</f>
        <v>2.1324190476190479</v>
      </c>
    </row>
    <row r="85" spans="2:21" s="134" customFormat="1" ht="13.5" customHeight="1" thickBot="1" x14ac:dyDescent="0.25">
      <c r="B85" s="288"/>
      <c r="C85" s="291"/>
      <c r="D85" s="15" t="s">
        <v>153</v>
      </c>
      <c r="E85" s="28">
        <f t="shared" si="5"/>
        <v>397.80000000000007</v>
      </c>
      <c r="F85" s="119">
        <f>SUM('Breda '!M100)</f>
        <v>155.20000000000002</v>
      </c>
      <c r="G85" s="119">
        <f>SUM('Breda '!N100)</f>
        <v>242.60000000000002</v>
      </c>
      <c r="H85" s="152">
        <v>0.50724637681159424</v>
      </c>
      <c r="I85" s="123">
        <v>0.49275362318840582</v>
      </c>
      <c r="L85" s="140">
        <f t="shared" si="3"/>
        <v>3.8800000000000003</v>
      </c>
      <c r="R85" s="140">
        <f t="shared" si="4"/>
        <v>2.6520000000000006</v>
      </c>
    </row>
    <row r="86" spans="2:21" s="134" customFormat="1" ht="13.5" customHeight="1" thickBot="1" x14ac:dyDescent="0.25">
      <c r="B86" s="289"/>
      <c r="C86" s="292"/>
      <c r="D86" s="149" t="s">
        <v>154</v>
      </c>
      <c r="E86" s="130">
        <f t="shared" si="5"/>
        <v>268.2285714285714</v>
      </c>
      <c r="F86" s="155">
        <f>SUM('Breda '!M101)</f>
        <v>106.22857142857143</v>
      </c>
      <c r="G86" s="155">
        <f>SUM('Breda '!N101)</f>
        <v>162</v>
      </c>
      <c r="H86" s="153">
        <v>0.42666666666666669</v>
      </c>
      <c r="I86" s="126">
        <v>0.57333333333333336</v>
      </c>
      <c r="L86" s="140">
        <f t="shared" si="3"/>
        <v>2.6557142857142857</v>
      </c>
      <c r="R86" s="140">
        <f t="shared" si="4"/>
        <v>1.7881904761904761</v>
      </c>
    </row>
    <row r="87" spans="2:21" s="134" customFormat="1" ht="13.5" customHeight="1" thickBot="1" x14ac:dyDescent="0.25">
      <c r="B87" s="287" t="s">
        <v>56</v>
      </c>
      <c r="C87" s="290"/>
      <c r="D87" s="148" t="s">
        <v>140</v>
      </c>
      <c r="E87" s="129">
        <f t="shared" si="5"/>
        <v>133.68571428571428</v>
      </c>
      <c r="F87" s="120">
        <f>SUM('Eindhoven '!M97)</f>
        <v>35.057142857142857</v>
      </c>
      <c r="G87" s="120">
        <f>SUM('Eindhoven '!N97)</f>
        <v>98.628571428571433</v>
      </c>
      <c r="H87" s="151">
        <v>0.31404958677685951</v>
      </c>
      <c r="I87" s="122">
        <v>0.68595041322314054</v>
      </c>
      <c r="L87" s="140">
        <f t="shared" si="3"/>
        <v>0.87642857142857145</v>
      </c>
      <c r="N87" s="137" t="s">
        <v>56</v>
      </c>
      <c r="R87" s="140">
        <f t="shared" si="4"/>
        <v>0.89123809523809516</v>
      </c>
      <c r="T87" s="137" t="s">
        <v>56</v>
      </c>
    </row>
    <row r="88" spans="2:21" s="134" customFormat="1" ht="13.5" customHeight="1" thickBot="1" x14ac:dyDescent="0.25">
      <c r="B88" s="288"/>
      <c r="C88" s="291"/>
      <c r="D88" s="15" t="s">
        <v>151</v>
      </c>
      <c r="E88" s="28">
        <f t="shared" si="5"/>
        <v>203.97142857142859</v>
      </c>
      <c r="F88" s="119">
        <f>SUM('Eindhoven '!M98)</f>
        <v>67.400000000000006</v>
      </c>
      <c r="G88" s="119">
        <f>SUM('Eindhoven '!N98)</f>
        <v>136.57142857142858</v>
      </c>
      <c r="H88" s="152">
        <v>0.41630901287553645</v>
      </c>
      <c r="I88" s="123">
        <v>0.58369098712446355</v>
      </c>
      <c r="L88" s="140">
        <f t="shared" si="3"/>
        <v>1.6850000000000001</v>
      </c>
      <c r="N88" s="137" t="s">
        <v>128</v>
      </c>
      <c r="O88" s="137" t="s">
        <v>145</v>
      </c>
      <c r="R88" s="140">
        <f t="shared" si="4"/>
        <v>1.359809523809524</v>
      </c>
      <c r="T88" s="137" t="s">
        <v>128</v>
      </c>
      <c r="U88" s="137" t="s">
        <v>145</v>
      </c>
    </row>
    <row r="89" spans="2:21" s="134" customFormat="1" ht="13.5" customHeight="1" thickBot="1" x14ac:dyDescent="0.25">
      <c r="B89" s="288"/>
      <c r="C89" s="291"/>
      <c r="D89" s="15" t="s">
        <v>152</v>
      </c>
      <c r="E89" s="28">
        <f t="shared" si="5"/>
        <v>254.71428571428569</v>
      </c>
      <c r="F89" s="119">
        <f>SUM('Eindhoven '!M99)</f>
        <v>101.65714285714284</v>
      </c>
      <c r="G89" s="119">
        <f>SUM('Eindhoven '!N99)</f>
        <v>153.05714285714285</v>
      </c>
      <c r="H89" s="152">
        <v>0.41843971631205673</v>
      </c>
      <c r="I89" s="123">
        <v>0.58156028368794321</v>
      </c>
      <c r="L89" s="140">
        <f t="shared" si="3"/>
        <v>2.5414285714285709</v>
      </c>
      <c r="N89" s="141">
        <f>SUM(L87:L91)/5</f>
        <v>1.8299999999999996</v>
      </c>
      <c r="O89" s="137">
        <v>2</v>
      </c>
      <c r="R89" s="140">
        <f t="shared" si="4"/>
        <v>1.6980952380952381</v>
      </c>
      <c r="T89" s="141">
        <f>SUM(R87:R91)/5</f>
        <v>1.3052952380952381</v>
      </c>
      <c r="U89" s="143">
        <f>SUM(T89)</f>
        <v>1.3052952380952381</v>
      </c>
    </row>
    <row r="90" spans="2:21" s="134" customFormat="1" ht="13.5" customHeight="1" thickBot="1" x14ac:dyDescent="0.25">
      <c r="B90" s="288"/>
      <c r="C90" s="291"/>
      <c r="D90" s="15" t="s">
        <v>153</v>
      </c>
      <c r="E90" s="28">
        <f t="shared" si="5"/>
        <v>225.82857142857142</v>
      </c>
      <c r="F90" s="119">
        <f>SUM('Eindhoven '!M100)</f>
        <v>97.942857142857136</v>
      </c>
      <c r="G90" s="119">
        <f>SUM('Eindhoven '!N100)</f>
        <v>127.88571428571429</v>
      </c>
      <c r="H90" s="152">
        <v>0.50462962962962965</v>
      </c>
      <c r="I90" s="123">
        <v>0.49537037037037035</v>
      </c>
      <c r="L90" s="140">
        <f t="shared" si="3"/>
        <v>2.4485714285714284</v>
      </c>
      <c r="R90" s="140">
        <f t="shared" si="4"/>
        <v>1.5055238095238095</v>
      </c>
    </row>
    <row r="91" spans="2:21" s="134" customFormat="1" ht="13.5" customHeight="1" thickBot="1" x14ac:dyDescent="0.25">
      <c r="B91" s="289"/>
      <c r="C91" s="292"/>
      <c r="D91" s="149" t="s">
        <v>154</v>
      </c>
      <c r="E91" s="130">
        <f t="shared" si="5"/>
        <v>160.77142857142857</v>
      </c>
      <c r="F91" s="124">
        <f>SUM('Eindhoven '!M101)</f>
        <v>63.942857142857143</v>
      </c>
      <c r="G91" s="124">
        <f>SUM('Eindhoven '!N101)</f>
        <v>96.828571428571422</v>
      </c>
      <c r="H91" s="153">
        <v>0.42748091603053434</v>
      </c>
      <c r="I91" s="126">
        <v>0.5725190839694656</v>
      </c>
      <c r="L91" s="140">
        <f t="shared" si="3"/>
        <v>1.5985714285714285</v>
      </c>
      <c r="R91" s="140">
        <f t="shared" si="4"/>
        <v>1.0718095238095238</v>
      </c>
    </row>
    <row r="92" spans="2:21" s="134" customFormat="1" ht="13.5" customHeight="1" thickBot="1" x14ac:dyDescent="0.25">
      <c r="B92" s="287" t="s">
        <v>55</v>
      </c>
      <c r="C92" s="290"/>
      <c r="D92" s="148" t="s">
        <v>140</v>
      </c>
      <c r="E92" s="129">
        <f t="shared" si="5"/>
        <v>113</v>
      </c>
      <c r="F92" s="154">
        <f>SUM(Enschede!M97)</f>
        <v>29.685714285714283</v>
      </c>
      <c r="G92" s="154">
        <f>SUM(Enschede!N97)</f>
        <v>83.314285714285717</v>
      </c>
      <c r="H92" s="151">
        <v>0.27205882352941174</v>
      </c>
      <c r="I92" s="122">
        <v>0.7279411764705882</v>
      </c>
      <c r="L92" s="140">
        <f t="shared" si="3"/>
        <v>0.7421428571428571</v>
      </c>
      <c r="N92" s="137" t="s">
        <v>55</v>
      </c>
      <c r="R92" s="140">
        <f t="shared" si="4"/>
        <v>0.75333333333333341</v>
      </c>
      <c r="T92" s="137" t="s">
        <v>55</v>
      </c>
    </row>
    <row r="93" spans="2:21" s="134" customFormat="1" ht="13.5" customHeight="1" thickBot="1" x14ac:dyDescent="0.25">
      <c r="B93" s="288"/>
      <c r="C93" s="291"/>
      <c r="D93" s="15" t="s">
        <v>151</v>
      </c>
      <c r="E93" s="28">
        <f t="shared" si="5"/>
        <v>196.82857142857142</v>
      </c>
      <c r="F93" s="119">
        <f>SUM(Enschede!M98)</f>
        <v>62.542857142857144</v>
      </c>
      <c r="G93" s="119">
        <f>SUM(Enschede!N98)</f>
        <v>134.28571428571428</v>
      </c>
      <c r="H93" s="152">
        <v>0.40816326530612246</v>
      </c>
      <c r="I93" s="123">
        <v>0.59183673469387754</v>
      </c>
      <c r="L93" s="140">
        <f t="shared" si="3"/>
        <v>1.5635714285714286</v>
      </c>
      <c r="N93" s="137" t="s">
        <v>128</v>
      </c>
      <c r="O93" s="137" t="s">
        <v>145</v>
      </c>
      <c r="R93" s="140">
        <f t="shared" si="4"/>
        <v>1.3121904761904764</v>
      </c>
      <c r="T93" s="137" t="s">
        <v>128</v>
      </c>
      <c r="U93" s="137" t="s">
        <v>145</v>
      </c>
    </row>
    <row r="94" spans="2:21" s="134" customFormat="1" ht="13.5" customHeight="1" thickBot="1" x14ac:dyDescent="0.25">
      <c r="B94" s="288"/>
      <c r="C94" s="291"/>
      <c r="D94" s="15" t="s">
        <v>152</v>
      </c>
      <c r="E94" s="28">
        <f t="shared" si="5"/>
        <v>263.48571428571427</v>
      </c>
      <c r="F94" s="119">
        <f>SUM(Enschede!M99)</f>
        <v>106.4</v>
      </c>
      <c r="G94" s="119">
        <f>SUM(Enschede!N99)</f>
        <v>157.08571428571429</v>
      </c>
      <c r="H94" s="152">
        <v>0.4716417910447761</v>
      </c>
      <c r="I94" s="123">
        <v>0.5283582089552239</v>
      </c>
      <c r="L94" s="140">
        <f t="shared" si="3"/>
        <v>2.66</v>
      </c>
      <c r="N94" s="141">
        <f>SUM(L92:L96)/5</f>
        <v>1.8141428571428573</v>
      </c>
      <c r="O94" s="137">
        <v>2</v>
      </c>
      <c r="R94" s="140">
        <f t="shared" si="4"/>
        <v>1.7565714285714287</v>
      </c>
      <c r="T94" s="141">
        <f>SUM(R92:R96)/5</f>
        <v>1.3252571428571429</v>
      </c>
      <c r="U94" s="143">
        <f>SUM(T94)</f>
        <v>1.3252571428571429</v>
      </c>
    </row>
    <row r="95" spans="2:21" s="134" customFormat="1" ht="13.5" customHeight="1" thickBot="1" x14ac:dyDescent="0.25">
      <c r="B95" s="288"/>
      <c r="C95" s="291"/>
      <c r="D95" s="15" t="s">
        <v>153</v>
      </c>
      <c r="E95" s="28">
        <f t="shared" si="5"/>
        <v>247.22857142857143</v>
      </c>
      <c r="F95" s="119">
        <f>SUM(Enschede!M100)</f>
        <v>100.22857142857143</v>
      </c>
      <c r="G95" s="119">
        <f>SUM(Enschede!N100)</f>
        <v>147</v>
      </c>
      <c r="H95" s="152">
        <v>0.46405228758169936</v>
      </c>
      <c r="I95" s="123">
        <v>0.53594771241830064</v>
      </c>
      <c r="L95" s="140">
        <f t="shared" si="3"/>
        <v>2.5057142857142858</v>
      </c>
      <c r="R95" s="140">
        <f t="shared" si="4"/>
        <v>1.6481904761904762</v>
      </c>
    </row>
    <row r="96" spans="2:21" s="134" customFormat="1" ht="13.5" customHeight="1" thickBot="1" x14ac:dyDescent="0.25">
      <c r="B96" s="289"/>
      <c r="C96" s="292"/>
      <c r="D96" s="149" t="s">
        <v>154</v>
      </c>
      <c r="E96" s="130">
        <f t="shared" si="5"/>
        <v>173.39999999999998</v>
      </c>
      <c r="F96" s="155">
        <f>SUM(Enschede!M101)</f>
        <v>63.971428571428575</v>
      </c>
      <c r="G96" s="155">
        <f>SUM(Enschede!N101)</f>
        <v>109.42857142857142</v>
      </c>
      <c r="H96" s="153">
        <v>0.40909090909090912</v>
      </c>
      <c r="I96" s="126">
        <v>0.59090909090909094</v>
      </c>
      <c r="L96" s="140">
        <f t="shared" si="3"/>
        <v>1.5992857142857144</v>
      </c>
      <c r="R96" s="140">
        <f t="shared" si="4"/>
        <v>1.1559999999999999</v>
      </c>
    </row>
    <row r="97" spans="2:21" s="134" customFormat="1" ht="13.5" thickBot="1" x14ac:dyDescent="0.25">
      <c r="B97" s="287" t="s">
        <v>64</v>
      </c>
      <c r="C97" s="290"/>
      <c r="D97" s="148" t="s">
        <v>140</v>
      </c>
      <c r="E97" s="129">
        <f t="shared" si="5"/>
        <v>86.085714285714289</v>
      </c>
      <c r="F97" s="120">
        <f>SUM('Groningen '!M97)</f>
        <v>23.74285714285714</v>
      </c>
      <c r="G97" s="120">
        <f>SUM('Groningen '!N97)</f>
        <v>62.342857142857142</v>
      </c>
      <c r="H97" s="151">
        <v>0.44285714285714284</v>
      </c>
      <c r="I97" s="122">
        <v>0.55714285714285716</v>
      </c>
      <c r="L97" s="140">
        <f t="shared" si="3"/>
        <v>0.59357142857142853</v>
      </c>
      <c r="N97" s="137" t="s">
        <v>63</v>
      </c>
      <c r="R97" s="140">
        <f t="shared" si="4"/>
        <v>0.57390476190476203</v>
      </c>
      <c r="T97" s="137" t="s">
        <v>63</v>
      </c>
    </row>
    <row r="98" spans="2:21" s="134" customFormat="1" ht="13.5" thickBot="1" x14ac:dyDescent="0.25">
      <c r="B98" s="288"/>
      <c r="C98" s="291"/>
      <c r="D98" s="15" t="s">
        <v>151</v>
      </c>
      <c r="E98" s="28">
        <f t="shared" si="5"/>
        <v>130.74285714285713</v>
      </c>
      <c r="F98" s="119">
        <f>SUM('Groningen '!M98)</f>
        <v>45.342857142857142</v>
      </c>
      <c r="G98" s="119">
        <f>SUM('Groningen '!N98)</f>
        <v>85.4</v>
      </c>
      <c r="H98" s="152">
        <v>0.39411764705882352</v>
      </c>
      <c r="I98" s="123">
        <v>0.60588235294117643</v>
      </c>
      <c r="L98" s="140">
        <f t="shared" si="3"/>
        <v>1.1335714285714285</v>
      </c>
      <c r="N98" s="137" t="s">
        <v>128</v>
      </c>
      <c r="O98" s="137" t="s">
        <v>145</v>
      </c>
      <c r="R98" s="140">
        <f t="shared" si="4"/>
        <v>0.87161904761904752</v>
      </c>
      <c r="T98" s="137" t="s">
        <v>128</v>
      </c>
      <c r="U98" s="137" t="s">
        <v>145</v>
      </c>
    </row>
    <row r="99" spans="2:21" s="134" customFormat="1" ht="13.5" thickBot="1" x14ac:dyDescent="0.25">
      <c r="B99" s="288"/>
      <c r="C99" s="291"/>
      <c r="D99" s="15" t="s">
        <v>152</v>
      </c>
      <c r="E99" s="28">
        <f t="shared" si="5"/>
        <v>165.65714285714284</v>
      </c>
      <c r="F99" s="119">
        <f>SUM('Groningen '!M99)</f>
        <v>72.971428571428575</v>
      </c>
      <c r="G99" s="119">
        <f>SUM('Groningen '!N99)</f>
        <v>92.685714285714283</v>
      </c>
      <c r="H99" s="152">
        <v>0.51541850220264318</v>
      </c>
      <c r="I99" s="123">
        <v>0.48458149779735682</v>
      </c>
      <c r="L99" s="140">
        <f t="shared" si="3"/>
        <v>1.8242857142857143</v>
      </c>
      <c r="N99" s="141">
        <f>SUM(L97:L101)/5</f>
        <v>1.294</v>
      </c>
      <c r="O99" s="137">
        <v>1</v>
      </c>
      <c r="R99" s="140">
        <f t="shared" si="4"/>
        <v>1.1043809523809525</v>
      </c>
      <c r="T99" s="141">
        <f>SUM(R97:R101)/5</f>
        <v>0.88099047619047632</v>
      </c>
      <c r="U99" s="143">
        <f>SUM(T99)</f>
        <v>0.88099047619047632</v>
      </c>
    </row>
    <row r="100" spans="2:21" s="134" customFormat="1" ht="13.5" thickBot="1" x14ac:dyDescent="0.25">
      <c r="B100" s="288"/>
      <c r="C100" s="291"/>
      <c r="D100" s="15" t="s">
        <v>153</v>
      </c>
      <c r="E100" s="28">
        <f t="shared" si="5"/>
        <v>163.80000000000001</v>
      </c>
      <c r="F100" s="119">
        <f>SUM('Groningen '!M100)</f>
        <v>72.142857142857139</v>
      </c>
      <c r="G100" s="119">
        <f>SUM('Groningen '!N100)</f>
        <v>91.657142857142858</v>
      </c>
      <c r="H100" s="152">
        <v>0.42613636363636365</v>
      </c>
      <c r="I100" s="123">
        <v>0.57386363636363635</v>
      </c>
      <c r="L100" s="140">
        <f t="shared" si="3"/>
        <v>1.8035714285714284</v>
      </c>
      <c r="R100" s="140">
        <f t="shared" si="4"/>
        <v>1.0920000000000001</v>
      </c>
    </row>
    <row r="101" spans="2:21" s="134" customFormat="1" ht="13.5" thickBot="1" x14ac:dyDescent="0.25">
      <c r="B101" s="289"/>
      <c r="C101" s="292"/>
      <c r="D101" s="149" t="s">
        <v>154</v>
      </c>
      <c r="E101" s="130">
        <f t="shared" si="5"/>
        <v>114.45714285714286</v>
      </c>
      <c r="F101" s="124">
        <f>SUM('Groningen '!M101)</f>
        <v>44.6</v>
      </c>
      <c r="G101" s="124">
        <f>SUM('Groningen '!N101)</f>
        <v>69.857142857142861</v>
      </c>
      <c r="H101" s="153">
        <v>0.43269230769230771</v>
      </c>
      <c r="I101" s="126">
        <v>0.56730769230769229</v>
      </c>
      <c r="L101" s="140">
        <f t="shared" si="3"/>
        <v>1.115</v>
      </c>
      <c r="R101" s="140">
        <f t="shared" si="4"/>
        <v>0.76304761904761909</v>
      </c>
    </row>
    <row r="102" spans="2:21" s="134" customFormat="1" ht="13.5" thickBot="1" x14ac:dyDescent="0.25">
      <c r="B102" s="287" t="s">
        <v>66</v>
      </c>
      <c r="C102" s="290"/>
      <c r="D102" s="148" t="s">
        <v>140</v>
      </c>
      <c r="E102" s="129">
        <f t="shared" si="5"/>
        <v>63.542857142857152</v>
      </c>
      <c r="F102" s="154">
        <f>SUM(Leeuwarden!M97)</f>
        <v>13.257142857142858</v>
      </c>
      <c r="G102" s="154">
        <f>SUM(Leeuwarden!N97)</f>
        <v>50.285714285714292</v>
      </c>
      <c r="H102" s="151">
        <v>0.19801980198019803</v>
      </c>
      <c r="I102" s="122">
        <v>0.80198019801980203</v>
      </c>
      <c r="L102" s="140">
        <f t="shared" si="3"/>
        <v>0.33142857142857146</v>
      </c>
      <c r="N102" s="137" t="s">
        <v>67</v>
      </c>
      <c r="R102" s="140">
        <f t="shared" si="4"/>
        <v>0.42361904761904773</v>
      </c>
      <c r="T102" s="137" t="s">
        <v>67</v>
      </c>
    </row>
    <row r="103" spans="2:21" s="134" customFormat="1" ht="13.5" thickBot="1" x14ac:dyDescent="0.25">
      <c r="B103" s="288"/>
      <c r="C103" s="291"/>
      <c r="D103" s="15" t="s">
        <v>151</v>
      </c>
      <c r="E103" s="28">
        <f t="shared" si="5"/>
        <v>111.97142857142858</v>
      </c>
      <c r="F103" s="119">
        <f>SUM(Leeuwarden!M98)</f>
        <v>33.542857142857144</v>
      </c>
      <c r="G103" s="119">
        <f>SUM(Leeuwarden!N98)</f>
        <v>78.428571428571431</v>
      </c>
      <c r="H103" s="152">
        <v>0.38285714285714284</v>
      </c>
      <c r="I103" s="123">
        <v>0.6171428571428571</v>
      </c>
      <c r="L103" s="140">
        <f t="shared" si="3"/>
        <v>0.83857142857142863</v>
      </c>
      <c r="N103" s="137" t="s">
        <v>128</v>
      </c>
      <c r="O103" s="137" t="s">
        <v>145</v>
      </c>
      <c r="R103" s="140">
        <f t="shared" si="4"/>
        <v>0.74647619047619052</v>
      </c>
      <c r="T103" s="137" t="s">
        <v>128</v>
      </c>
      <c r="U103" s="137" t="s">
        <v>145</v>
      </c>
    </row>
    <row r="104" spans="2:21" s="134" customFormat="1" ht="13.5" thickBot="1" x14ac:dyDescent="0.25">
      <c r="B104" s="288"/>
      <c r="C104" s="291"/>
      <c r="D104" s="15" t="s">
        <v>152</v>
      </c>
      <c r="E104" s="28">
        <f t="shared" si="5"/>
        <v>124.94285714285715</v>
      </c>
      <c r="F104" s="119">
        <f>SUM(Leeuwarden!M99)</f>
        <v>47.828571428571436</v>
      </c>
      <c r="G104" s="119">
        <f>SUM(Leeuwarden!N99)</f>
        <v>77.114285714285714</v>
      </c>
      <c r="H104" s="152">
        <v>0.5043478260869565</v>
      </c>
      <c r="I104" s="123">
        <v>0.4956521739130435</v>
      </c>
      <c r="L104" s="140">
        <f t="shared" si="3"/>
        <v>1.195714285714286</v>
      </c>
      <c r="N104" s="141">
        <f>SUM(L102:L106)/5</f>
        <v>0.79800000000000004</v>
      </c>
      <c r="O104" s="137">
        <v>1</v>
      </c>
      <c r="R104" s="140">
        <f t="shared" si="4"/>
        <v>0.832952380952381</v>
      </c>
      <c r="T104" s="141">
        <f>SUM(R102:R106)/5</f>
        <v>0.63443809523809536</v>
      </c>
      <c r="U104" s="143">
        <f>SUM(T104)</f>
        <v>0.63443809523809536</v>
      </c>
    </row>
    <row r="105" spans="2:21" s="134" customFormat="1" ht="13.5" thickBot="1" x14ac:dyDescent="0.25">
      <c r="B105" s="288"/>
      <c r="C105" s="291"/>
      <c r="D105" s="15" t="s">
        <v>153</v>
      </c>
      <c r="E105" s="28">
        <f t="shared" si="5"/>
        <v>107.88571428571429</v>
      </c>
      <c r="F105" s="119">
        <f>SUM(Leeuwarden!M100)</f>
        <v>41.257142857142853</v>
      </c>
      <c r="G105" s="119">
        <f>SUM(Leeuwarden!N100)</f>
        <v>66.628571428571433</v>
      </c>
      <c r="H105" s="152">
        <v>0.53846153846153844</v>
      </c>
      <c r="I105" s="123">
        <v>0.46153846153846156</v>
      </c>
      <c r="L105" s="140">
        <f t="shared" si="3"/>
        <v>1.0314285714285714</v>
      </c>
      <c r="R105" s="140">
        <f t="shared" si="4"/>
        <v>0.71923809523809534</v>
      </c>
    </row>
    <row r="106" spans="2:21" s="134" customFormat="1" ht="13.5" thickBot="1" x14ac:dyDescent="0.25">
      <c r="B106" s="289"/>
      <c r="C106" s="292"/>
      <c r="D106" s="149" t="s">
        <v>154</v>
      </c>
      <c r="E106" s="130">
        <f t="shared" si="5"/>
        <v>67.48571428571428</v>
      </c>
      <c r="F106" s="155">
        <f>SUM(Leeuwarden!M101)</f>
        <v>23.714285714285712</v>
      </c>
      <c r="G106" s="155">
        <f>SUM(Leeuwarden!N101)</f>
        <v>43.771428571428572</v>
      </c>
      <c r="H106" s="153">
        <v>0.504</v>
      </c>
      <c r="I106" s="126">
        <v>0.496</v>
      </c>
      <c r="L106" s="140">
        <f t="shared" si="3"/>
        <v>0.59285714285714275</v>
      </c>
      <c r="R106" s="140">
        <f t="shared" si="4"/>
        <v>0.44990476190476186</v>
      </c>
    </row>
    <row r="107" spans="2:21" s="134" customFormat="1" ht="13.5" thickBot="1" x14ac:dyDescent="0.25">
      <c r="B107" s="287" t="s">
        <v>69</v>
      </c>
      <c r="C107" s="290"/>
      <c r="D107" s="148" t="s">
        <v>140</v>
      </c>
      <c r="E107" s="129">
        <f t="shared" si="5"/>
        <v>123.48571428571427</v>
      </c>
      <c r="F107" s="120">
        <f>SUM(Nijmegen!M97)</f>
        <v>32.171428571428571</v>
      </c>
      <c r="G107" s="120">
        <f>SUM(Nijmegen!N97)</f>
        <v>91.314285714285703</v>
      </c>
      <c r="H107" s="151">
        <v>0.33913043478260868</v>
      </c>
      <c r="I107" s="122">
        <v>0.66086956521739126</v>
      </c>
      <c r="L107" s="140">
        <f t="shared" si="3"/>
        <v>0.80428571428571427</v>
      </c>
      <c r="N107" s="137" t="s">
        <v>68</v>
      </c>
      <c r="R107" s="140">
        <f t="shared" si="4"/>
        <v>0.82323809523809521</v>
      </c>
      <c r="T107" s="137" t="s">
        <v>68</v>
      </c>
    </row>
    <row r="108" spans="2:21" s="134" customFormat="1" ht="13.5" thickBot="1" x14ac:dyDescent="0.25">
      <c r="B108" s="288"/>
      <c r="C108" s="291"/>
      <c r="D108" s="15" t="s">
        <v>151</v>
      </c>
      <c r="E108" s="28">
        <f t="shared" si="5"/>
        <v>194.28571428571428</v>
      </c>
      <c r="F108" s="119">
        <f>SUM(Nijmegen!M98)</f>
        <v>68.285714285714292</v>
      </c>
      <c r="G108" s="119">
        <f>SUM(Nijmegen!N98)</f>
        <v>126</v>
      </c>
      <c r="H108" s="152">
        <v>0.42127659574468085</v>
      </c>
      <c r="I108" s="123">
        <v>0.5787234042553191</v>
      </c>
      <c r="L108" s="140">
        <f t="shared" si="3"/>
        <v>1.7071428571428573</v>
      </c>
      <c r="N108" s="137" t="s">
        <v>128</v>
      </c>
      <c r="O108" s="137" t="s">
        <v>145</v>
      </c>
      <c r="R108" s="140">
        <f t="shared" si="4"/>
        <v>1.2952380952380953</v>
      </c>
      <c r="T108" s="137" t="s">
        <v>128</v>
      </c>
      <c r="U108" s="137" t="s">
        <v>145</v>
      </c>
    </row>
    <row r="109" spans="2:21" s="134" customFormat="1" ht="13.5" thickBot="1" x14ac:dyDescent="0.25">
      <c r="B109" s="288"/>
      <c r="C109" s="291"/>
      <c r="D109" s="15" t="s">
        <v>152</v>
      </c>
      <c r="E109" s="28">
        <f t="shared" si="5"/>
        <v>259.79999999999995</v>
      </c>
      <c r="F109" s="119">
        <f>SUM(Nijmegen!M99)</f>
        <v>111.08571428571429</v>
      </c>
      <c r="G109" s="119">
        <f>SUM(Nijmegen!N99)</f>
        <v>148.71428571428569</v>
      </c>
      <c r="H109" s="152">
        <v>0.49541284403669728</v>
      </c>
      <c r="I109" s="123">
        <v>0.50458715596330272</v>
      </c>
      <c r="L109" s="140">
        <f t="shared" si="3"/>
        <v>2.7771428571428571</v>
      </c>
      <c r="N109" s="141">
        <f>SUM(L107:L111)/5</f>
        <v>1.8091428571428572</v>
      </c>
      <c r="O109" s="137">
        <v>2</v>
      </c>
      <c r="R109" s="140">
        <f t="shared" si="4"/>
        <v>1.7319999999999998</v>
      </c>
      <c r="T109" s="141">
        <f>SUM(R107:R111)/5</f>
        <v>1.2638857142857143</v>
      </c>
      <c r="U109" s="143">
        <f>SUM(T109)</f>
        <v>1.2638857142857143</v>
      </c>
    </row>
    <row r="110" spans="2:21" s="134" customFormat="1" ht="13.5" thickBot="1" x14ac:dyDescent="0.25">
      <c r="B110" s="288"/>
      <c r="C110" s="291"/>
      <c r="D110" s="15" t="s">
        <v>153</v>
      </c>
      <c r="E110" s="28">
        <f t="shared" si="5"/>
        <v>224.82857142857142</v>
      </c>
      <c r="F110" s="119">
        <f>SUM(Nijmegen!M100)</f>
        <v>93.857142857142861</v>
      </c>
      <c r="G110" s="119">
        <f>SUM(Nijmegen!N100)</f>
        <v>130.97142857142856</v>
      </c>
      <c r="H110" s="152">
        <v>0.46385542168674698</v>
      </c>
      <c r="I110" s="123">
        <v>0.53614457831325302</v>
      </c>
      <c r="L110" s="140">
        <f t="shared" si="3"/>
        <v>2.3464285714285715</v>
      </c>
      <c r="R110" s="140">
        <f t="shared" si="4"/>
        <v>1.4988571428571429</v>
      </c>
    </row>
    <row r="111" spans="2:21" s="134" customFormat="1" ht="13.5" thickBot="1" x14ac:dyDescent="0.25">
      <c r="B111" s="289"/>
      <c r="C111" s="292"/>
      <c r="D111" s="149" t="s">
        <v>154</v>
      </c>
      <c r="E111" s="130">
        <f t="shared" si="5"/>
        <v>145.51428571428573</v>
      </c>
      <c r="F111" s="124">
        <f>SUM(Nijmegen!M101)</f>
        <v>56.428571428571431</v>
      </c>
      <c r="G111" s="124">
        <f>SUM(Nijmegen!N101)</f>
        <v>89.085714285714303</v>
      </c>
      <c r="H111" s="153">
        <v>0.34126984126984128</v>
      </c>
      <c r="I111" s="126">
        <v>0.65873015873015872</v>
      </c>
      <c r="L111" s="140">
        <f t="shared" si="3"/>
        <v>1.4107142857142858</v>
      </c>
      <c r="R111" s="140">
        <f t="shared" si="4"/>
        <v>0.97009523809523823</v>
      </c>
    </row>
    <row r="112" spans="2:21" s="134" customFormat="1" ht="13.5" thickBot="1" x14ac:dyDescent="0.25">
      <c r="B112" s="287" t="s">
        <v>71</v>
      </c>
      <c r="C112" s="290"/>
      <c r="D112" s="148" t="s">
        <v>140</v>
      </c>
      <c r="E112" s="129">
        <f t="shared" si="5"/>
        <v>230.7428571428571</v>
      </c>
      <c r="F112" s="154">
        <f>SUM(Rotterdam!M97)</f>
        <v>46.05714285714285</v>
      </c>
      <c r="G112" s="154">
        <f>SUM(Rotterdam!N97)</f>
        <v>184.68571428571425</v>
      </c>
      <c r="H112" s="151">
        <v>0.24401913875598086</v>
      </c>
      <c r="I112" s="122">
        <v>0.75598086124401909</v>
      </c>
      <c r="L112" s="140">
        <f t="shared" si="3"/>
        <v>1.1514285714285712</v>
      </c>
      <c r="N112" s="137" t="s">
        <v>72</v>
      </c>
      <c r="R112" s="140">
        <f t="shared" si="4"/>
        <v>1.5382857142857143</v>
      </c>
      <c r="T112" s="137" t="s">
        <v>72</v>
      </c>
    </row>
    <row r="113" spans="2:21" s="134" customFormat="1" ht="13.5" thickBot="1" x14ac:dyDescent="0.25">
      <c r="B113" s="288"/>
      <c r="C113" s="291"/>
      <c r="D113" s="15" t="s">
        <v>151</v>
      </c>
      <c r="E113" s="28">
        <f t="shared" si="5"/>
        <v>310.39999999999998</v>
      </c>
      <c r="F113" s="119">
        <f>SUM(Rotterdam!M98)</f>
        <v>86.142857142857139</v>
      </c>
      <c r="G113" s="119">
        <f>SUM(Rotterdam!N98)</f>
        <v>224.25714285714287</v>
      </c>
      <c r="H113" s="152">
        <v>0.36187845303867405</v>
      </c>
      <c r="I113" s="123">
        <v>0.63812154696132595</v>
      </c>
      <c r="L113" s="140">
        <f t="shared" si="3"/>
        <v>2.1535714285714285</v>
      </c>
      <c r="N113" s="137" t="s">
        <v>128</v>
      </c>
      <c r="O113" s="137" t="s">
        <v>145</v>
      </c>
      <c r="R113" s="140">
        <f t="shared" si="4"/>
        <v>2.0693333333333332</v>
      </c>
      <c r="T113" s="137" t="s">
        <v>128</v>
      </c>
      <c r="U113" s="137" t="s">
        <v>145</v>
      </c>
    </row>
    <row r="114" spans="2:21" s="134" customFormat="1" ht="13.5" thickBot="1" x14ac:dyDescent="0.25">
      <c r="B114" s="288"/>
      <c r="C114" s="291"/>
      <c r="D114" s="15" t="s">
        <v>152</v>
      </c>
      <c r="E114" s="28">
        <f t="shared" si="5"/>
        <v>379.17142857142858</v>
      </c>
      <c r="F114" s="119">
        <f>SUM(Rotterdam!M99)</f>
        <v>132.8857142857143</v>
      </c>
      <c r="G114" s="119">
        <f>SUM(Rotterdam!N99)</f>
        <v>246.28571428571428</v>
      </c>
      <c r="H114" s="152">
        <v>0.45161290322580644</v>
      </c>
      <c r="I114" s="123">
        <v>0.54838709677419351</v>
      </c>
      <c r="L114" s="140">
        <f t="shared" si="3"/>
        <v>3.3221428571428575</v>
      </c>
      <c r="N114" s="141">
        <f>SUM(L112:L116)/5</f>
        <v>2.6795714285714287</v>
      </c>
      <c r="O114" s="137">
        <v>3</v>
      </c>
      <c r="R114" s="140">
        <f t="shared" si="4"/>
        <v>2.5278095238095242</v>
      </c>
      <c r="T114" s="141">
        <f>SUM(R112:R116)/5</f>
        <v>2.2367999999999997</v>
      </c>
      <c r="U114" s="143">
        <f>SUM(T114)</f>
        <v>2.2367999999999997</v>
      </c>
    </row>
    <row r="115" spans="2:21" s="134" customFormat="1" ht="13.5" thickBot="1" x14ac:dyDescent="0.25">
      <c r="B115" s="288"/>
      <c r="C115" s="291"/>
      <c r="D115" s="15" t="s">
        <v>153</v>
      </c>
      <c r="E115" s="28">
        <f t="shared" si="5"/>
        <v>401.28571428571428</v>
      </c>
      <c r="F115" s="119">
        <f>SUM(Rotterdam!M100)</f>
        <v>147.48571428571429</v>
      </c>
      <c r="G115" s="119">
        <f>SUM(Rotterdam!N100)</f>
        <v>253.79999999999998</v>
      </c>
      <c r="H115" s="152">
        <v>0.36682242990654207</v>
      </c>
      <c r="I115" s="123">
        <v>0.63317757009345799</v>
      </c>
      <c r="L115" s="140">
        <f t="shared" si="3"/>
        <v>3.6871428571428573</v>
      </c>
      <c r="R115" s="140">
        <f t="shared" si="4"/>
        <v>2.6752380952380954</v>
      </c>
    </row>
    <row r="116" spans="2:21" s="134" customFormat="1" ht="13.5" thickBot="1" x14ac:dyDescent="0.25">
      <c r="B116" s="289"/>
      <c r="C116" s="292"/>
      <c r="D116" s="149" t="s">
        <v>154</v>
      </c>
      <c r="E116" s="130">
        <f t="shared" si="5"/>
        <v>356</v>
      </c>
      <c r="F116" s="155">
        <f>SUM(Rotterdam!M101)</f>
        <v>123.34285714285713</v>
      </c>
      <c r="G116" s="155">
        <f>SUM(Rotterdam!N101)</f>
        <v>232.65714285714284</v>
      </c>
      <c r="H116" s="153">
        <v>0.35106382978723405</v>
      </c>
      <c r="I116" s="126">
        <v>0.64893617021276595</v>
      </c>
      <c r="L116" s="140">
        <f t="shared" si="3"/>
        <v>3.0835714285714282</v>
      </c>
      <c r="R116" s="140">
        <f t="shared" si="4"/>
        <v>2.3733333333333335</v>
      </c>
    </row>
    <row r="117" spans="2:21" s="134" customFormat="1" ht="13.5" thickBot="1" x14ac:dyDescent="0.25">
      <c r="B117" s="287" t="s">
        <v>74</v>
      </c>
      <c r="C117" s="290"/>
      <c r="D117" s="148" t="s">
        <v>140</v>
      </c>
      <c r="E117" s="129">
        <f t="shared" si="5"/>
        <v>202.97058823529412</v>
      </c>
      <c r="F117" s="120">
        <f>SUM(Scheveningen!M109)</f>
        <v>58.588235294117652</v>
      </c>
      <c r="G117" s="120">
        <f>SUM(Scheveningen!N109)</f>
        <v>144.38235294117646</v>
      </c>
      <c r="H117" s="151">
        <v>0.3811659192825112</v>
      </c>
      <c r="I117" s="122">
        <v>0.6188340807174888</v>
      </c>
      <c r="L117" s="140">
        <f t="shared" si="3"/>
        <v>1.4647058823529413</v>
      </c>
      <c r="N117" s="137" t="s">
        <v>73</v>
      </c>
      <c r="R117" s="140">
        <f t="shared" si="4"/>
        <v>1.3531372549019609</v>
      </c>
      <c r="T117" s="137" t="s">
        <v>73</v>
      </c>
    </row>
    <row r="118" spans="2:21" s="134" customFormat="1" ht="13.5" thickBot="1" x14ac:dyDescent="0.25">
      <c r="B118" s="288"/>
      <c r="C118" s="291"/>
      <c r="D118" s="15" t="s">
        <v>151</v>
      </c>
      <c r="E118" s="28">
        <f t="shared" si="5"/>
        <v>291.23529411764707</v>
      </c>
      <c r="F118" s="119">
        <f>SUM(Scheveningen!M110)</f>
        <v>110.11764705882354</v>
      </c>
      <c r="G118" s="119">
        <f>SUM(Scheveningen!N110)</f>
        <v>181.11764705882354</v>
      </c>
      <c r="H118" s="152">
        <v>0.40425531914893614</v>
      </c>
      <c r="I118" s="123">
        <v>0.5957446808510638</v>
      </c>
      <c r="L118" s="140">
        <f t="shared" si="3"/>
        <v>2.7529411764705882</v>
      </c>
      <c r="N118" s="137" t="s">
        <v>128</v>
      </c>
      <c r="O118" s="137" t="s">
        <v>145</v>
      </c>
      <c r="R118" s="140">
        <f t="shared" si="4"/>
        <v>1.9415686274509807</v>
      </c>
      <c r="T118" s="137" t="s">
        <v>128</v>
      </c>
      <c r="U118" s="137" t="s">
        <v>145</v>
      </c>
    </row>
    <row r="119" spans="2:21" s="134" customFormat="1" ht="13.5" thickBot="1" x14ac:dyDescent="0.25">
      <c r="B119" s="288"/>
      <c r="C119" s="291"/>
      <c r="D119" s="15" t="s">
        <v>152</v>
      </c>
      <c r="E119" s="28">
        <f t="shared" si="5"/>
        <v>357.26470588235293</v>
      </c>
      <c r="F119" s="119">
        <f>SUM(Scheveningen!M111)</f>
        <v>165.14705882352939</v>
      </c>
      <c r="G119" s="119">
        <f>SUM(Scheveningen!N111)</f>
        <v>192.11764705882354</v>
      </c>
      <c r="H119" s="152">
        <v>0.42901234567901236</v>
      </c>
      <c r="I119" s="123">
        <v>0.57098765432098764</v>
      </c>
      <c r="L119" s="140">
        <f t="shared" si="3"/>
        <v>4.1286764705882346</v>
      </c>
      <c r="N119" s="141">
        <f>SUM(L117:L121)/5</f>
        <v>3.2897058823529415</v>
      </c>
      <c r="O119" s="137">
        <v>3</v>
      </c>
      <c r="R119" s="140">
        <f t="shared" si="4"/>
        <v>2.381764705882353</v>
      </c>
      <c r="T119" s="141">
        <f>SUM(R117:R121)/5</f>
        <v>2.0960000000000001</v>
      </c>
      <c r="U119" s="143">
        <f>SUM(T119)</f>
        <v>2.0960000000000001</v>
      </c>
    </row>
    <row r="120" spans="2:21" s="134" customFormat="1" ht="13.5" thickBot="1" x14ac:dyDescent="0.25">
      <c r="B120" s="288"/>
      <c r="C120" s="291"/>
      <c r="D120" s="15" t="s">
        <v>153</v>
      </c>
      <c r="E120" s="28">
        <f t="shared" si="5"/>
        <v>397.14705882352939</v>
      </c>
      <c r="F120" s="119">
        <f>SUM(Scheveningen!M112)</f>
        <v>186.14705882352942</v>
      </c>
      <c r="G120" s="119">
        <f>SUM(Scheveningen!N112)</f>
        <v>210.99999999999997</v>
      </c>
      <c r="H120" s="152">
        <v>0.56844547563805103</v>
      </c>
      <c r="I120" s="123">
        <v>0.43155452436194897</v>
      </c>
      <c r="L120" s="140">
        <f t="shared" si="3"/>
        <v>4.6536764705882359</v>
      </c>
      <c r="R120" s="140">
        <f t="shared" si="4"/>
        <v>2.6476470588235297</v>
      </c>
    </row>
    <row r="121" spans="2:21" s="134" customFormat="1" ht="13.5" thickBot="1" x14ac:dyDescent="0.25">
      <c r="B121" s="289"/>
      <c r="C121" s="292"/>
      <c r="D121" s="149" t="s">
        <v>154</v>
      </c>
      <c r="E121" s="130">
        <f t="shared" si="5"/>
        <v>323.38235294117646</v>
      </c>
      <c r="F121" s="124">
        <f>SUM(Scheveningen!M113)</f>
        <v>137.94117647058823</v>
      </c>
      <c r="G121" s="124">
        <f>SUM(Scheveningen!N113)</f>
        <v>185.44117647058823</v>
      </c>
      <c r="H121" s="153">
        <v>0.49442379182156132</v>
      </c>
      <c r="I121" s="126">
        <v>0.50557620817843862</v>
      </c>
      <c r="L121" s="140">
        <f t="shared" si="3"/>
        <v>3.4485294117647056</v>
      </c>
      <c r="R121" s="140">
        <f t="shared" si="4"/>
        <v>2.1558823529411764</v>
      </c>
    </row>
    <row r="122" spans="2:21" s="134" customFormat="1" ht="13.5" thickBot="1" x14ac:dyDescent="0.25">
      <c r="B122" s="287" t="s">
        <v>77</v>
      </c>
      <c r="C122" s="290"/>
      <c r="D122" s="148" t="s">
        <v>140</v>
      </c>
      <c r="E122" s="129">
        <f t="shared" si="5"/>
        <v>212.74285714285713</v>
      </c>
      <c r="F122" s="154">
        <f>SUM(Utrecht!M97)</f>
        <v>39.285714285714285</v>
      </c>
      <c r="G122" s="154">
        <f>SUM(Utrecht!N97)</f>
        <v>173.45714285714286</v>
      </c>
      <c r="H122" s="151">
        <v>0.21008403361344538</v>
      </c>
      <c r="I122" s="122">
        <v>0.78991596638655459</v>
      </c>
      <c r="L122" s="140">
        <f t="shared" si="3"/>
        <v>0.9821428571428571</v>
      </c>
      <c r="N122" s="137" t="s">
        <v>77</v>
      </c>
      <c r="R122" s="140">
        <f t="shared" si="4"/>
        <v>1.4182857142857141</v>
      </c>
      <c r="T122" s="137" t="s">
        <v>77</v>
      </c>
    </row>
    <row r="123" spans="2:21" s="134" customFormat="1" ht="13.5" thickBot="1" x14ac:dyDescent="0.25">
      <c r="B123" s="288"/>
      <c r="C123" s="291"/>
      <c r="D123" s="15" t="s">
        <v>151</v>
      </c>
      <c r="E123" s="28">
        <f t="shared" si="5"/>
        <v>313.60000000000002</v>
      </c>
      <c r="F123" s="119">
        <f>SUM(Utrecht!M98)</f>
        <v>82.342857142857142</v>
      </c>
      <c r="G123" s="119">
        <f>SUM(Utrecht!N98)</f>
        <v>231.25714285714287</v>
      </c>
      <c r="H123" s="152">
        <v>0.36216216216216218</v>
      </c>
      <c r="I123" s="123">
        <v>0.63783783783783787</v>
      </c>
      <c r="L123" s="140">
        <f t="shared" si="3"/>
        <v>2.0585714285714287</v>
      </c>
      <c r="N123" s="137" t="s">
        <v>128</v>
      </c>
      <c r="O123" s="137" t="s">
        <v>145</v>
      </c>
      <c r="R123" s="140">
        <f t="shared" si="4"/>
        <v>2.0906666666666669</v>
      </c>
      <c r="T123" s="137" t="s">
        <v>128</v>
      </c>
      <c r="U123" s="137" t="s">
        <v>145</v>
      </c>
    </row>
    <row r="124" spans="2:21" s="134" customFormat="1" ht="13.5" thickBot="1" x14ac:dyDescent="0.25">
      <c r="B124" s="288"/>
      <c r="C124" s="291"/>
      <c r="D124" s="15" t="s">
        <v>152</v>
      </c>
      <c r="E124" s="28">
        <f t="shared" si="5"/>
        <v>362.08571428571429</v>
      </c>
      <c r="F124" s="119">
        <f>SUM(Utrecht!M99)</f>
        <v>117.05714285714285</v>
      </c>
      <c r="G124" s="119">
        <f>SUM(Utrecht!N99)</f>
        <v>245.02857142857141</v>
      </c>
      <c r="H124" s="152">
        <v>0.37562189054726369</v>
      </c>
      <c r="I124" s="123">
        <v>0.62437810945273631</v>
      </c>
      <c r="L124" s="140">
        <f t="shared" si="3"/>
        <v>2.9264285714285712</v>
      </c>
      <c r="N124" s="141">
        <f>SUM(L122:L126)/5</f>
        <v>2.0991428571428572</v>
      </c>
      <c r="O124" s="137">
        <v>2</v>
      </c>
      <c r="R124" s="140">
        <f t="shared" si="4"/>
        <v>2.413904761904762</v>
      </c>
      <c r="T124" s="141">
        <f>SUM(R122:R126)/5</f>
        <v>1.9685333333333337</v>
      </c>
      <c r="U124" s="143">
        <f>SUM(T124)</f>
        <v>1.9685333333333337</v>
      </c>
    </row>
    <row r="125" spans="2:21" s="134" customFormat="1" ht="13.5" thickBot="1" x14ac:dyDescent="0.25">
      <c r="B125" s="288"/>
      <c r="C125" s="291"/>
      <c r="D125" s="15" t="s">
        <v>153</v>
      </c>
      <c r="E125" s="28">
        <f t="shared" si="5"/>
        <v>335.2</v>
      </c>
      <c r="F125" s="119">
        <f>SUM(Utrecht!M100)</f>
        <v>109.34285714285716</v>
      </c>
      <c r="G125" s="119">
        <f>SUM(Utrecht!N100)</f>
        <v>225.85714285714283</v>
      </c>
      <c r="H125" s="152">
        <v>0.45400593471810091</v>
      </c>
      <c r="I125" s="123">
        <v>0.54599406528189909</v>
      </c>
      <c r="L125" s="140">
        <f t="shared" si="3"/>
        <v>2.733571428571429</v>
      </c>
      <c r="R125" s="140">
        <f t="shared" si="4"/>
        <v>2.234666666666667</v>
      </c>
    </row>
    <row r="126" spans="2:21" s="134" customFormat="1" ht="13.5" thickBot="1" x14ac:dyDescent="0.25">
      <c r="B126" s="289"/>
      <c r="C126" s="292"/>
      <c r="D126" s="149" t="s">
        <v>154</v>
      </c>
      <c r="E126" s="130">
        <f t="shared" si="5"/>
        <v>252.7714285714286</v>
      </c>
      <c r="F126" s="155">
        <f>SUM(Utrecht!M101)</f>
        <v>71.8</v>
      </c>
      <c r="G126" s="155">
        <f>SUM(Utrecht!N101)</f>
        <v>180.97142857142859</v>
      </c>
      <c r="H126" s="153">
        <v>0.3888888888888889</v>
      </c>
      <c r="I126" s="126">
        <v>0.61111111111111116</v>
      </c>
      <c r="L126" s="140">
        <f t="shared" si="3"/>
        <v>1.7949999999999999</v>
      </c>
      <c r="R126" s="140">
        <f t="shared" si="4"/>
        <v>1.6851428571428575</v>
      </c>
    </row>
    <row r="127" spans="2:21" s="134" customFormat="1" ht="13.5" thickBot="1" x14ac:dyDescent="0.25">
      <c r="B127" s="287" t="s">
        <v>98</v>
      </c>
      <c r="C127" s="290"/>
      <c r="D127" s="148" t="s">
        <v>140</v>
      </c>
      <c r="E127" s="129">
        <f t="shared" si="5"/>
        <v>181.85714285714283</v>
      </c>
      <c r="F127" s="120">
        <f>SUM(Valkenburg!M97)</f>
        <v>47.542857142857144</v>
      </c>
      <c r="G127" s="120">
        <f>SUM(Valkenburg!N97)</f>
        <v>134.31428571428569</v>
      </c>
      <c r="H127" s="151">
        <v>0.29411764705882354</v>
      </c>
      <c r="I127" s="122">
        <v>0.70588235294117652</v>
      </c>
      <c r="L127" s="140">
        <f t="shared" si="3"/>
        <v>1.1885714285714286</v>
      </c>
      <c r="N127" s="137" t="s">
        <v>82</v>
      </c>
      <c r="R127" s="140">
        <f t="shared" si="4"/>
        <v>1.2123809523809523</v>
      </c>
      <c r="T127" s="137" t="s">
        <v>82</v>
      </c>
    </row>
    <row r="128" spans="2:21" s="134" customFormat="1" ht="13.5" thickBot="1" x14ac:dyDescent="0.25">
      <c r="B128" s="288"/>
      <c r="C128" s="291"/>
      <c r="D128" s="15" t="s">
        <v>151</v>
      </c>
      <c r="E128" s="28">
        <f t="shared" si="5"/>
        <v>245.97142857142853</v>
      </c>
      <c r="F128" s="119">
        <f>SUM(Valkenburg!M98)</f>
        <v>78.028571428571425</v>
      </c>
      <c r="G128" s="119">
        <f>SUM(Valkenburg!N98)</f>
        <v>167.94285714285712</v>
      </c>
      <c r="H128" s="152">
        <v>0.39200000000000002</v>
      </c>
      <c r="I128" s="123">
        <v>0.60799999999999998</v>
      </c>
      <c r="L128" s="140">
        <f t="shared" si="3"/>
        <v>1.9507142857142856</v>
      </c>
      <c r="N128" s="137" t="s">
        <v>128</v>
      </c>
      <c r="O128" s="137" t="s">
        <v>145</v>
      </c>
      <c r="R128" s="140">
        <f t="shared" si="4"/>
        <v>1.6398095238095234</v>
      </c>
      <c r="T128" s="137" t="s">
        <v>128</v>
      </c>
      <c r="U128" s="137" t="s">
        <v>145</v>
      </c>
    </row>
    <row r="129" spans="2:21" s="134" customFormat="1" ht="13.5" thickBot="1" x14ac:dyDescent="0.25">
      <c r="B129" s="288"/>
      <c r="C129" s="291"/>
      <c r="D129" s="15" t="s">
        <v>152</v>
      </c>
      <c r="E129" s="28">
        <f t="shared" si="5"/>
        <v>273.91428571428571</v>
      </c>
      <c r="F129" s="119">
        <f>SUM(Valkenburg!M99)</f>
        <v>108.22857142857144</v>
      </c>
      <c r="G129" s="119">
        <f>SUM(Valkenburg!N99)</f>
        <v>165.68571428571428</v>
      </c>
      <c r="H129" s="152">
        <v>0.44642857142857145</v>
      </c>
      <c r="I129" s="123">
        <v>0.5535714285714286</v>
      </c>
      <c r="L129" s="140">
        <f t="shared" si="3"/>
        <v>2.705714285714286</v>
      </c>
      <c r="N129" s="141">
        <f>SUM(L127:L131)/5</f>
        <v>1.9805714285714289</v>
      </c>
      <c r="O129" s="137">
        <v>2</v>
      </c>
      <c r="R129" s="140">
        <f t="shared" si="4"/>
        <v>1.8260952380952382</v>
      </c>
      <c r="T129" s="141">
        <f>SUM(R127:R131)/5</f>
        <v>1.4793904761904764</v>
      </c>
      <c r="U129" s="143">
        <f>SUM(T129)</f>
        <v>1.4793904761904764</v>
      </c>
    </row>
    <row r="130" spans="2:21" s="134" customFormat="1" ht="13.5" thickBot="1" x14ac:dyDescent="0.25">
      <c r="B130" s="288"/>
      <c r="C130" s="291"/>
      <c r="D130" s="15" t="s">
        <v>153</v>
      </c>
      <c r="E130" s="28">
        <f t="shared" si="5"/>
        <v>249</v>
      </c>
      <c r="F130" s="119">
        <f>SUM(Valkenburg!M100)</f>
        <v>101.60000000000001</v>
      </c>
      <c r="G130" s="119">
        <f>SUM(Valkenburg!N100)</f>
        <v>147.4</v>
      </c>
      <c r="H130" s="152">
        <v>0.5317725752508361</v>
      </c>
      <c r="I130" s="123">
        <v>0.4682274247491639</v>
      </c>
      <c r="L130" s="140">
        <f t="shared" si="3"/>
        <v>2.54</v>
      </c>
      <c r="R130" s="140">
        <f t="shared" si="4"/>
        <v>1.6600000000000001</v>
      </c>
    </row>
    <row r="131" spans="2:21" s="134" customFormat="1" ht="13.5" thickBot="1" x14ac:dyDescent="0.25">
      <c r="B131" s="289"/>
      <c r="C131" s="292"/>
      <c r="D131" s="149" t="s">
        <v>154</v>
      </c>
      <c r="E131" s="130">
        <f t="shared" si="5"/>
        <v>158.80000000000001</v>
      </c>
      <c r="F131" s="124">
        <f>SUM(Valkenburg!M101)</f>
        <v>60.714285714285715</v>
      </c>
      <c r="G131" s="124">
        <f>SUM(Valkenburg!N101)</f>
        <v>98.085714285714289</v>
      </c>
      <c r="H131" s="153">
        <v>0.4759825327510917</v>
      </c>
      <c r="I131" s="126">
        <v>0.5240174672489083</v>
      </c>
      <c r="L131" s="140">
        <f t="shared" si="3"/>
        <v>1.5178571428571428</v>
      </c>
      <c r="R131" s="140">
        <f t="shared" si="4"/>
        <v>1.0586666666666669</v>
      </c>
    </row>
    <row r="132" spans="2:21" s="134" customFormat="1" ht="13.5" thickBot="1" x14ac:dyDescent="0.25">
      <c r="B132" s="287" t="s">
        <v>84</v>
      </c>
      <c r="C132" s="290"/>
      <c r="D132" s="148" t="s">
        <v>140</v>
      </c>
      <c r="E132" s="129">
        <f t="shared" si="5"/>
        <v>170.82857142857142</v>
      </c>
      <c r="F132" s="154">
        <f>SUM('Venlo '!M97)</f>
        <v>27.085714285714289</v>
      </c>
      <c r="G132" s="154">
        <f>SUM('Venlo '!N97)</f>
        <v>143.74285714285713</v>
      </c>
      <c r="H132" s="151">
        <v>0.28217821782178215</v>
      </c>
      <c r="I132" s="122">
        <v>0.71782178217821779</v>
      </c>
      <c r="L132" s="140">
        <f t="shared" si="3"/>
        <v>0.67714285714285727</v>
      </c>
      <c r="N132" s="137" t="s">
        <v>85</v>
      </c>
      <c r="R132" s="140">
        <f t="shared" si="4"/>
        <v>1.1388571428571428</v>
      </c>
      <c r="T132" s="137" t="s">
        <v>85</v>
      </c>
    </row>
    <row r="133" spans="2:21" s="134" customFormat="1" ht="13.5" thickBot="1" x14ac:dyDescent="0.25">
      <c r="B133" s="288"/>
      <c r="C133" s="291"/>
      <c r="D133" s="15" t="s">
        <v>151</v>
      </c>
      <c r="E133" s="28">
        <f t="shared" si="5"/>
        <v>227.54285714285714</v>
      </c>
      <c r="F133" s="119">
        <f>SUM('Venlo '!M98)</f>
        <v>50.657142857142858</v>
      </c>
      <c r="G133" s="119">
        <f>SUM('Venlo '!N98)</f>
        <v>176.88571428571427</v>
      </c>
      <c r="H133" s="152">
        <v>0.32270916334661354</v>
      </c>
      <c r="I133" s="123">
        <v>0.67729083665338641</v>
      </c>
      <c r="L133" s="140">
        <f t="shared" si="3"/>
        <v>1.2664285714285715</v>
      </c>
      <c r="N133" s="137" t="s">
        <v>128</v>
      </c>
      <c r="O133" s="137" t="s">
        <v>145</v>
      </c>
      <c r="R133" s="140">
        <f t="shared" si="4"/>
        <v>1.5169523809523811</v>
      </c>
      <c r="T133" s="137" t="s">
        <v>128</v>
      </c>
      <c r="U133" s="137" t="s">
        <v>145</v>
      </c>
    </row>
    <row r="134" spans="2:21" s="134" customFormat="1" ht="13.5" thickBot="1" x14ac:dyDescent="0.25">
      <c r="B134" s="288"/>
      <c r="C134" s="291"/>
      <c r="D134" s="15" t="s">
        <v>152</v>
      </c>
      <c r="E134" s="28">
        <f t="shared" si="5"/>
        <v>263.74285714285713</v>
      </c>
      <c r="F134" s="119">
        <f>SUM('Venlo '!M99)</f>
        <v>74.914285714285725</v>
      </c>
      <c r="G134" s="119">
        <f>SUM('Venlo '!N99)</f>
        <v>188.82857142857142</v>
      </c>
      <c r="H134" s="152">
        <v>0.37168141592920356</v>
      </c>
      <c r="I134" s="123">
        <v>0.62831858407079644</v>
      </c>
      <c r="L134" s="140">
        <f t="shared" si="3"/>
        <v>1.8728571428571432</v>
      </c>
      <c r="N134" s="141">
        <f>SUM(L132:L136)/5</f>
        <v>1.2294285714285715</v>
      </c>
      <c r="O134" s="137">
        <v>1</v>
      </c>
      <c r="R134" s="140">
        <f t="shared" si="4"/>
        <v>1.7582857142857145</v>
      </c>
      <c r="T134" s="141">
        <f>SUM(R132:R136)/5</f>
        <v>1.3244952380952379</v>
      </c>
      <c r="U134" s="143">
        <f>SUM(T134)</f>
        <v>1.3244952380952379</v>
      </c>
    </row>
    <row r="135" spans="2:21" s="134" customFormat="1" ht="13.5" thickBot="1" x14ac:dyDescent="0.25">
      <c r="B135" s="288"/>
      <c r="C135" s="291"/>
      <c r="D135" s="15" t="s">
        <v>153</v>
      </c>
      <c r="E135" s="28">
        <f t="shared" si="5"/>
        <v>203.85714285714286</v>
      </c>
      <c r="F135" s="119">
        <f>SUM('Venlo '!M100)</f>
        <v>58.599999999999994</v>
      </c>
      <c r="G135" s="119">
        <f>SUM('Venlo '!N100)</f>
        <v>145.25714285714287</v>
      </c>
      <c r="H135" s="152">
        <v>0.41340782122905029</v>
      </c>
      <c r="I135" s="123">
        <v>0.58659217877094971</v>
      </c>
      <c r="L135" s="140">
        <f t="shared" si="3"/>
        <v>1.4649999999999999</v>
      </c>
      <c r="R135" s="140">
        <f t="shared" si="4"/>
        <v>1.3590476190476191</v>
      </c>
    </row>
    <row r="136" spans="2:21" s="134" customFormat="1" ht="13.5" thickBot="1" x14ac:dyDescent="0.25">
      <c r="B136" s="289"/>
      <c r="C136" s="292"/>
      <c r="D136" s="149" t="s">
        <v>154</v>
      </c>
      <c r="E136" s="130">
        <f t="shared" si="5"/>
        <v>127.4</v>
      </c>
      <c r="F136" s="155">
        <f>SUM('Venlo '!M101)</f>
        <v>34.628571428571426</v>
      </c>
      <c r="G136" s="155">
        <f>SUM('Venlo '!N101)</f>
        <v>92.771428571428572</v>
      </c>
      <c r="H136" s="153">
        <v>0.2638888888888889</v>
      </c>
      <c r="I136" s="126">
        <v>0.73611111111111116</v>
      </c>
      <c r="L136" s="140">
        <f t="shared" si="3"/>
        <v>0.86571428571428566</v>
      </c>
      <c r="R136" s="140">
        <f t="shared" si="4"/>
        <v>0.8493333333333335</v>
      </c>
    </row>
    <row r="137" spans="2:21" s="134" customFormat="1" ht="13.5" thickBot="1" x14ac:dyDescent="0.25">
      <c r="B137" s="287" t="s">
        <v>100</v>
      </c>
      <c r="C137" s="290"/>
      <c r="D137" s="148" t="s">
        <v>140</v>
      </c>
      <c r="E137" s="129">
        <f t="shared" si="5"/>
        <v>82.4</v>
      </c>
      <c r="F137" s="120">
        <f>SUM(Zandvoort!M97)</f>
        <v>19.285714285714288</v>
      </c>
      <c r="G137" s="120">
        <f>SUM(Zandvoort!N97)</f>
        <v>63.114285714285714</v>
      </c>
      <c r="H137" s="151">
        <v>0.26213592233009708</v>
      </c>
      <c r="I137" s="122">
        <v>0.73786407766990292</v>
      </c>
      <c r="L137" s="140">
        <f t="shared" si="3"/>
        <v>0.48214285714285721</v>
      </c>
      <c r="N137" s="137" t="s">
        <v>100</v>
      </c>
      <c r="R137" s="140">
        <f t="shared" si="4"/>
        <v>0.54933333333333345</v>
      </c>
      <c r="T137" s="137" t="s">
        <v>100</v>
      </c>
    </row>
    <row r="138" spans="2:21" s="134" customFormat="1" ht="13.5" thickBot="1" x14ac:dyDescent="0.25">
      <c r="B138" s="288"/>
      <c r="C138" s="291"/>
      <c r="D138" s="15" t="s">
        <v>151</v>
      </c>
      <c r="E138" s="28">
        <f t="shared" si="5"/>
        <v>125.17142857142858</v>
      </c>
      <c r="F138" s="119">
        <f>SUM(Zandvoort!M98)</f>
        <v>41.142857142857146</v>
      </c>
      <c r="G138" s="119">
        <f>SUM(Zandvoort!N98)</f>
        <v>84.028571428571439</v>
      </c>
      <c r="H138" s="152">
        <v>0.40350877192982454</v>
      </c>
      <c r="I138" s="123">
        <v>0.59649122807017541</v>
      </c>
      <c r="L138" s="140">
        <f t="shared" si="3"/>
        <v>1.0285714285714287</v>
      </c>
      <c r="N138" s="137" t="s">
        <v>128</v>
      </c>
      <c r="O138" s="137" t="s">
        <v>145</v>
      </c>
      <c r="R138" s="140">
        <f t="shared" si="4"/>
        <v>0.83447619047619048</v>
      </c>
      <c r="T138" s="137" t="s">
        <v>128</v>
      </c>
      <c r="U138" s="137" t="s">
        <v>145</v>
      </c>
    </row>
    <row r="139" spans="2:21" s="134" customFormat="1" ht="13.5" thickBot="1" x14ac:dyDescent="0.25">
      <c r="B139" s="288"/>
      <c r="C139" s="291"/>
      <c r="D139" s="15" t="s">
        <v>152</v>
      </c>
      <c r="E139" s="28">
        <f t="shared" si="5"/>
        <v>159.91428571428571</v>
      </c>
      <c r="F139" s="119">
        <f>SUM(Zandvoort!M99)</f>
        <v>61.657142857142858</v>
      </c>
      <c r="G139" s="119">
        <f>SUM(Zandvoort!N99)</f>
        <v>98.257142857142853</v>
      </c>
      <c r="H139" s="152">
        <v>0.39805825242718446</v>
      </c>
      <c r="I139" s="123">
        <v>0.60194174757281549</v>
      </c>
      <c r="L139" s="140">
        <f t="shared" si="3"/>
        <v>1.5414285714285714</v>
      </c>
      <c r="N139" s="141">
        <f>SUM(L137:L141)/5</f>
        <v>1.0005714285714284</v>
      </c>
      <c r="O139" s="137">
        <v>1</v>
      </c>
      <c r="R139" s="140">
        <f t="shared" si="4"/>
        <v>1.0660952380952382</v>
      </c>
      <c r="T139" s="141">
        <f>SUM(R137:R141)/5</f>
        <v>0.79131428571428586</v>
      </c>
      <c r="U139" s="143">
        <f>SUM(T139)</f>
        <v>0.79131428571428586</v>
      </c>
    </row>
    <row r="140" spans="2:21" s="134" customFormat="1" ht="13.5" thickBot="1" x14ac:dyDescent="0.25">
      <c r="B140" s="288"/>
      <c r="C140" s="291"/>
      <c r="D140" s="15" t="s">
        <v>153</v>
      </c>
      <c r="E140" s="28">
        <f t="shared" si="5"/>
        <v>131.68571428571431</v>
      </c>
      <c r="F140" s="119">
        <f>SUM(Zandvoort!M100)</f>
        <v>48.657142857142858</v>
      </c>
      <c r="G140" s="119">
        <f>SUM(Zandvoort!N100)</f>
        <v>83.028571428571439</v>
      </c>
      <c r="H140" s="152">
        <v>0.41843971631205673</v>
      </c>
      <c r="I140" s="123">
        <v>0.58156028368794321</v>
      </c>
      <c r="L140" s="140">
        <f t="shared" si="3"/>
        <v>1.2164285714285714</v>
      </c>
      <c r="R140" s="140">
        <f t="shared" si="4"/>
        <v>0.87790476190476208</v>
      </c>
    </row>
    <row r="141" spans="2:21" s="134" customFormat="1" ht="13.5" thickBot="1" x14ac:dyDescent="0.25">
      <c r="B141" s="289"/>
      <c r="C141" s="292"/>
      <c r="D141" s="149" t="s">
        <v>154</v>
      </c>
      <c r="E141" s="130">
        <f t="shared" si="5"/>
        <v>94.314285714285717</v>
      </c>
      <c r="F141" s="124">
        <f>SUM(Zandvoort!M101)</f>
        <v>29.37142857142857</v>
      </c>
      <c r="G141" s="124">
        <f>SUM(Zandvoort!N101)</f>
        <v>64.94285714285715</v>
      </c>
      <c r="H141" s="153">
        <v>0.30434782608695654</v>
      </c>
      <c r="I141" s="126">
        <v>0.69565217391304346</v>
      </c>
      <c r="L141" s="140">
        <f t="shared" ref="L141" si="6">SUM(F141)/40</f>
        <v>0.73428571428571421</v>
      </c>
      <c r="R141" s="140">
        <f t="shared" ref="R141" si="7">(SUM(E141)/120)*0.8</f>
        <v>0.62876190476190486</v>
      </c>
    </row>
    <row r="142" spans="2:21" s="134" customFormat="1" x14ac:dyDescent="0.2">
      <c r="B142" s="10"/>
      <c r="C142" s="10"/>
      <c r="D142" s="10"/>
      <c r="E142" s="128"/>
      <c r="F142" s="10"/>
      <c r="G142" s="10"/>
      <c r="H142" s="10"/>
      <c r="I142" s="10"/>
      <c r="L142" s="10"/>
      <c r="R142" s="10"/>
    </row>
  </sheetData>
  <mergeCells count="54">
    <mergeCell ref="B15:B19"/>
    <mergeCell ref="C15:C19"/>
    <mergeCell ref="B3:D4"/>
    <mergeCell ref="B5:B9"/>
    <mergeCell ref="C5:C9"/>
    <mergeCell ref="B10:B14"/>
    <mergeCell ref="C10:C14"/>
    <mergeCell ref="B20:B24"/>
    <mergeCell ref="C20:C24"/>
    <mergeCell ref="B25:B29"/>
    <mergeCell ref="C25:C29"/>
    <mergeCell ref="B30:B34"/>
    <mergeCell ref="C30:C34"/>
    <mergeCell ref="B35:B39"/>
    <mergeCell ref="C35:C39"/>
    <mergeCell ref="B40:B44"/>
    <mergeCell ref="C40:C44"/>
    <mergeCell ref="B45:B49"/>
    <mergeCell ref="C45:C49"/>
    <mergeCell ref="B65:B69"/>
    <mergeCell ref="C65:C69"/>
    <mergeCell ref="B50:B54"/>
    <mergeCell ref="C50:C54"/>
    <mergeCell ref="B55:B59"/>
    <mergeCell ref="C55:C59"/>
    <mergeCell ref="B60:B64"/>
    <mergeCell ref="C60:C64"/>
    <mergeCell ref="B75:D76"/>
    <mergeCell ref="B77:B81"/>
    <mergeCell ref="C77:C81"/>
    <mergeCell ref="B82:B86"/>
    <mergeCell ref="C82:C86"/>
    <mergeCell ref="B87:B91"/>
    <mergeCell ref="C87:C91"/>
    <mergeCell ref="B92:B96"/>
    <mergeCell ref="C92:C96"/>
    <mergeCell ref="B97:B101"/>
    <mergeCell ref="C97:C101"/>
    <mergeCell ref="B102:B106"/>
    <mergeCell ref="C102:C106"/>
    <mergeCell ref="B107:B111"/>
    <mergeCell ref="C107:C111"/>
    <mergeCell ref="B112:B116"/>
    <mergeCell ref="C112:C116"/>
    <mergeCell ref="B132:B136"/>
    <mergeCell ref="C132:C136"/>
    <mergeCell ref="B137:B141"/>
    <mergeCell ref="C137:C141"/>
    <mergeCell ref="B117:B121"/>
    <mergeCell ref="C117:C121"/>
    <mergeCell ref="B122:B126"/>
    <mergeCell ref="C122:C126"/>
    <mergeCell ref="B127:B131"/>
    <mergeCell ref="C127:C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0"/>
  <sheetViews>
    <sheetView workbookViewId="0">
      <selection activeCell="D252" sqref="D252:Q268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54" t="s">
        <v>75</v>
      </c>
      <c r="B2" s="255"/>
      <c r="C2" s="256"/>
      <c r="D2" s="260" t="s">
        <v>58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57"/>
      <c r="B3" s="258"/>
      <c r="C3" s="259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29"/>
      <c r="B4" s="229" t="s">
        <v>43</v>
      </c>
      <c r="C4" s="2" t="s">
        <v>14</v>
      </c>
      <c r="D4" s="40">
        <f t="shared" ref="D4:K4" si="0">SUM(D127)/34</f>
        <v>0</v>
      </c>
      <c r="E4" s="41">
        <f t="shared" si="0"/>
        <v>0</v>
      </c>
      <c r="F4" s="42">
        <f t="shared" si="0"/>
        <v>0.6470588235294118</v>
      </c>
      <c r="G4" s="40">
        <f t="shared" si="0"/>
        <v>0</v>
      </c>
      <c r="H4" s="43">
        <f t="shared" si="0"/>
        <v>0</v>
      </c>
      <c r="I4" s="41">
        <f t="shared" si="0"/>
        <v>0</v>
      </c>
      <c r="J4" s="40">
        <f t="shared" si="0"/>
        <v>0</v>
      </c>
      <c r="K4" s="44">
        <f t="shared" si="0"/>
        <v>0.6470588235294118</v>
      </c>
      <c r="L4" s="48"/>
      <c r="M4" s="30">
        <f t="shared" ref="M4:M36" si="1">SUM(E4+H4+I4)</f>
        <v>0</v>
      </c>
      <c r="N4" s="31">
        <f>SUM(D4+F4+G4+J4)</f>
        <v>0.6470588235294118</v>
      </c>
      <c r="O4" s="55">
        <f>SUM(M4/K4)</f>
        <v>0</v>
      </c>
      <c r="P4" s="55">
        <f>SUM(N4/K4)</f>
        <v>1</v>
      </c>
      <c r="Q4" s="2" t="s">
        <v>14</v>
      </c>
    </row>
    <row r="5" spans="1:17" ht="12.75" customHeight="1" thickBot="1" x14ac:dyDescent="0.25">
      <c r="A5" s="229"/>
      <c r="B5" s="229"/>
      <c r="C5" s="2" t="s">
        <v>15</v>
      </c>
      <c r="D5" s="42">
        <f t="shared" ref="D5:K5" si="2">SUM(D128)/34</f>
        <v>5.2647058823529411</v>
      </c>
      <c r="E5" s="43">
        <f t="shared" si="2"/>
        <v>0.94117647058823528</v>
      </c>
      <c r="F5" s="42">
        <f t="shared" si="2"/>
        <v>39.764705882352942</v>
      </c>
      <c r="G5" s="42">
        <f t="shared" si="2"/>
        <v>0.61764705882352944</v>
      </c>
      <c r="H5" s="43">
        <f t="shared" si="2"/>
        <v>1.2352941176470589</v>
      </c>
      <c r="I5" s="41">
        <f t="shared" si="2"/>
        <v>0.82352941176470584</v>
      </c>
      <c r="J5" s="42">
        <f t="shared" si="2"/>
        <v>8.5882352941176467</v>
      </c>
      <c r="K5" s="44">
        <f t="shared" si="2"/>
        <v>57.235294117647058</v>
      </c>
      <c r="L5" s="48"/>
      <c r="M5" s="30">
        <f t="shared" si="1"/>
        <v>3</v>
      </c>
      <c r="N5" s="31">
        <f t="shared" ref="N5:N68" si="3">SUM(D5+F5+G5+J5)</f>
        <v>54.235294117647058</v>
      </c>
      <c r="O5" s="55">
        <f t="shared" ref="O5:O20" si="4">SUM(M5/K5)</f>
        <v>5.2415210688591986E-2</v>
      </c>
      <c r="P5" s="55">
        <f t="shared" ref="P5:P20" si="5">SUM(N5/K5)</f>
        <v>0.94758478931140799</v>
      </c>
      <c r="Q5" s="2" t="s">
        <v>15</v>
      </c>
    </row>
    <row r="6" spans="1:17" ht="12.75" customHeight="1" thickBot="1" x14ac:dyDescent="0.25">
      <c r="A6" s="229"/>
      <c r="B6" s="229"/>
      <c r="C6" s="2" t="s">
        <v>16</v>
      </c>
      <c r="D6" s="42">
        <f t="shared" ref="D6:K6" si="6">SUM(D129)/34</f>
        <v>8.0294117647058822</v>
      </c>
      <c r="E6" s="43">
        <f t="shared" si="6"/>
        <v>1.6470588235294117</v>
      </c>
      <c r="F6" s="42">
        <f t="shared" si="6"/>
        <v>43.588235294117645</v>
      </c>
      <c r="G6" s="42">
        <f t="shared" si="6"/>
        <v>0.73529411764705888</v>
      </c>
      <c r="H6" s="43">
        <f t="shared" si="6"/>
        <v>1.4411764705882353</v>
      </c>
      <c r="I6" s="43">
        <f t="shared" si="6"/>
        <v>1.1176470588235294</v>
      </c>
      <c r="J6" s="42">
        <f t="shared" si="6"/>
        <v>10.352941176470589</v>
      </c>
      <c r="K6" s="44">
        <f t="shared" si="6"/>
        <v>66.911764705882348</v>
      </c>
      <c r="L6" s="48"/>
      <c r="M6" s="30">
        <f t="shared" si="1"/>
        <v>4.2058823529411757</v>
      </c>
      <c r="N6" s="31">
        <f t="shared" si="3"/>
        <v>62.705882352941174</v>
      </c>
      <c r="O6" s="55">
        <f t="shared" si="4"/>
        <v>6.2857142857142848E-2</v>
      </c>
      <c r="P6" s="55">
        <f t="shared" si="5"/>
        <v>0.93714285714285717</v>
      </c>
      <c r="Q6" s="2" t="s">
        <v>16</v>
      </c>
    </row>
    <row r="7" spans="1:17" ht="12.75" customHeight="1" thickBot="1" x14ac:dyDescent="0.25">
      <c r="A7" s="229"/>
      <c r="B7" s="229"/>
      <c r="C7" s="2" t="s">
        <v>17</v>
      </c>
      <c r="D7" s="42">
        <f t="shared" ref="D7:K7" si="7">SUM(D130)/34</f>
        <v>10.647058823529411</v>
      </c>
      <c r="E7" s="43">
        <f t="shared" si="7"/>
        <v>2.2941176470588234</v>
      </c>
      <c r="F7" s="42">
        <f t="shared" si="7"/>
        <v>41.882352941176471</v>
      </c>
      <c r="G7" s="42">
        <f t="shared" si="7"/>
        <v>0.8529411764705882</v>
      </c>
      <c r="H7" s="43">
        <f t="shared" si="7"/>
        <v>1.9705882352941178</v>
      </c>
      <c r="I7" s="43">
        <f t="shared" si="7"/>
        <v>2.1470588235294117</v>
      </c>
      <c r="J7" s="42">
        <f t="shared" si="7"/>
        <v>13.323529411764707</v>
      </c>
      <c r="K7" s="44">
        <f t="shared" si="7"/>
        <v>73.117647058823536</v>
      </c>
      <c r="L7" s="48"/>
      <c r="M7" s="30">
        <f t="shared" si="1"/>
        <v>6.4117647058823533</v>
      </c>
      <c r="N7" s="31">
        <f t="shared" si="3"/>
        <v>66.705882352941174</v>
      </c>
      <c r="O7" s="55">
        <f t="shared" si="4"/>
        <v>8.7691069991954945E-2</v>
      </c>
      <c r="P7" s="55">
        <f t="shared" si="5"/>
        <v>0.91230893000804492</v>
      </c>
      <c r="Q7" s="2" t="s">
        <v>17</v>
      </c>
    </row>
    <row r="8" spans="1:17" ht="12.75" customHeight="1" thickBot="1" x14ac:dyDescent="0.25">
      <c r="A8" s="229"/>
      <c r="B8" s="229"/>
      <c r="C8" s="2" t="s">
        <v>18</v>
      </c>
      <c r="D8" s="42">
        <f t="shared" ref="D8:K8" si="8">SUM(D131)/34</f>
        <v>10.264705882352942</v>
      </c>
      <c r="E8" s="43">
        <f t="shared" si="8"/>
        <v>2.7647058823529411</v>
      </c>
      <c r="F8" s="42">
        <f t="shared" si="8"/>
        <v>36.735294117647058</v>
      </c>
      <c r="G8" s="42">
        <f t="shared" si="8"/>
        <v>1.2941176470588236</v>
      </c>
      <c r="H8" s="43">
        <f t="shared" si="8"/>
        <v>1.9411764705882353</v>
      </c>
      <c r="I8" s="43">
        <f t="shared" si="8"/>
        <v>1.6470588235294117</v>
      </c>
      <c r="J8" s="42">
        <f t="shared" si="8"/>
        <v>10.676470588235293</v>
      </c>
      <c r="K8" s="44">
        <f t="shared" si="8"/>
        <v>65.32352941176471</v>
      </c>
      <c r="L8" s="48"/>
      <c r="M8" s="30">
        <f t="shared" si="1"/>
        <v>6.3529411764705888</v>
      </c>
      <c r="N8" s="31">
        <f t="shared" si="3"/>
        <v>58.970588235294116</v>
      </c>
      <c r="O8" s="55">
        <f t="shared" si="4"/>
        <v>9.725348941918055E-2</v>
      </c>
      <c r="P8" s="55">
        <f t="shared" si="5"/>
        <v>0.90274651058081934</v>
      </c>
      <c r="Q8" s="2" t="s">
        <v>18</v>
      </c>
    </row>
    <row r="9" spans="1:17" ht="12.75" customHeight="1" thickBot="1" x14ac:dyDescent="0.25">
      <c r="A9" s="229"/>
      <c r="B9" s="229"/>
      <c r="C9" s="2" t="s">
        <v>19</v>
      </c>
      <c r="D9" s="42">
        <f t="shared" ref="D9:K9" si="9">SUM(D132)/34</f>
        <v>8.264705882352942</v>
      </c>
      <c r="E9" s="43">
        <f t="shared" si="9"/>
        <v>3.4411764705882355</v>
      </c>
      <c r="F9" s="42">
        <f t="shared" si="9"/>
        <v>33.382352941176471</v>
      </c>
      <c r="G9" s="42">
        <f t="shared" si="9"/>
        <v>1.3823529411764706</v>
      </c>
      <c r="H9" s="43">
        <f t="shared" si="9"/>
        <v>3.2352941176470589</v>
      </c>
      <c r="I9" s="43">
        <f t="shared" si="9"/>
        <v>1.5294117647058822</v>
      </c>
      <c r="J9" s="42">
        <f t="shared" si="9"/>
        <v>11.176470588235293</v>
      </c>
      <c r="K9" s="44">
        <f t="shared" si="9"/>
        <v>62.411764705882355</v>
      </c>
      <c r="L9" s="48"/>
      <c r="M9" s="30">
        <f t="shared" si="1"/>
        <v>8.2058823529411775</v>
      </c>
      <c r="N9" s="31">
        <f t="shared" si="3"/>
        <v>54.205882352941174</v>
      </c>
      <c r="O9" s="55">
        <f t="shared" si="4"/>
        <v>0.13147973609802074</v>
      </c>
      <c r="P9" s="55">
        <f t="shared" si="5"/>
        <v>0.86852026390197923</v>
      </c>
      <c r="Q9" s="2" t="s">
        <v>19</v>
      </c>
    </row>
    <row r="10" spans="1:17" ht="12.75" customHeight="1" thickBot="1" x14ac:dyDescent="0.25">
      <c r="A10" s="229"/>
      <c r="B10" s="229"/>
      <c r="C10" s="2" t="s">
        <v>20</v>
      </c>
      <c r="D10" s="42">
        <f t="shared" ref="D10:K10" si="10">SUM(D133)/34</f>
        <v>7.882352941176471</v>
      </c>
      <c r="E10" s="43">
        <f t="shared" si="10"/>
        <v>1.8529411764705883</v>
      </c>
      <c r="F10" s="42">
        <f t="shared" si="10"/>
        <v>34.647058823529413</v>
      </c>
      <c r="G10" s="42">
        <f t="shared" si="10"/>
        <v>1</v>
      </c>
      <c r="H10" s="43">
        <f t="shared" si="10"/>
        <v>6.0294117647058822</v>
      </c>
      <c r="I10" s="43">
        <f t="shared" si="10"/>
        <v>1.9411764705882353</v>
      </c>
      <c r="J10" s="42">
        <f t="shared" si="10"/>
        <v>8.5</v>
      </c>
      <c r="K10" s="44">
        <f t="shared" si="10"/>
        <v>61.852941176470587</v>
      </c>
      <c r="L10" s="48"/>
      <c r="M10" s="30">
        <f t="shared" si="1"/>
        <v>9.8235294117647065</v>
      </c>
      <c r="N10" s="31">
        <f t="shared" si="3"/>
        <v>52.029411764705884</v>
      </c>
      <c r="O10" s="55">
        <f t="shared" si="4"/>
        <v>0.15882073228720875</v>
      </c>
      <c r="P10" s="55">
        <f t="shared" si="5"/>
        <v>0.84117926771279128</v>
      </c>
      <c r="Q10" s="2" t="s">
        <v>20</v>
      </c>
    </row>
    <row r="11" spans="1:17" ht="12.75" customHeight="1" thickBot="1" x14ac:dyDescent="0.25">
      <c r="A11" s="229"/>
      <c r="B11" s="229"/>
      <c r="C11" s="2" t="s">
        <v>21</v>
      </c>
      <c r="D11" s="42">
        <f t="shared" ref="D11:K11" si="11">SUM(D134)/34</f>
        <v>11.823529411764707</v>
      </c>
      <c r="E11" s="43">
        <f t="shared" si="11"/>
        <v>2.1176470588235294</v>
      </c>
      <c r="F11" s="42">
        <f t="shared" si="11"/>
        <v>45.117647058823529</v>
      </c>
      <c r="G11" s="42">
        <f t="shared" si="11"/>
        <v>1.2352941176470589</v>
      </c>
      <c r="H11" s="43">
        <f t="shared" si="11"/>
        <v>6.117647058823529</v>
      </c>
      <c r="I11" s="43">
        <f t="shared" si="11"/>
        <v>2.3529411764705883</v>
      </c>
      <c r="J11" s="42">
        <f t="shared" si="11"/>
        <v>12.323529411764707</v>
      </c>
      <c r="K11" s="44">
        <f t="shared" si="11"/>
        <v>81.088235294117652</v>
      </c>
      <c r="L11" s="48"/>
      <c r="M11" s="30">
        <f t="shared" si="1"/>
        <v>10.588235294117647</v>
      </c>
      <c r="N11" s="31">
        <f t="shared" si="3"/>
        <v>70.5</v>
      </c>
      <c r="O11" s="55">
        <f t="shared" si="4"/>
        <v>0.13057671381936886</v>
      </c>
      <c r="P11" s="55">
        <f t="shared" si="5"/>
        <v>0.86942328618063103</v>
      </c>
      <c r="Q11" s="2" t="s">
        <v>21</v>
      </c>
    </row>
    <row r="12" spans="1:17" ht="12.75" customHeight="1" thickBot="1" x14ac:dyDescent="0.25">
      <c r="A12" s="229"/>
      <c r="B12" s="229"/>
      <c r="C12" s="2" t="s">
        <v>22</v>
      </c>
      <c r="D12" s="42">
        <f t="shared" ref="D12:K12" si="12">SUM(D135)/34</f>
        <v>25.117647058823529</v>
      </c>
      <c r="E12" s="43">
        <f t="shared" si="12"/>
        <v>4.8529411764705879</v>
      </c>
      <c r="F12" s="42">
        <f t="shared" si="12"/>
        <v>65.382352941176464</v>
      </c>
      <c r="G12" s="42">
        <f t="shared" si="12"/>
        <v>2.4411764705882355</v>
      </c>
      <c r="H12" s="43">
        <f t="shared" si="12"/>
        <v>6.4411764705882355</v>
      </c>
      <c r="I12" s="43">
        <f t="shared" si="12"/>
        <v>5.4411764705882355</v>
      </c>
      <c r="J12" s="42">
        <f t="shared" si="12"/>
        <v>19.617647058823529</v>
      </c>
      <c r="K12" s="44">
        <f t="shared" si="12"/>
        <v>129.29411764705881</v>
      </c>
      <c r="L12" s="48"/>
      <c r="M12" s="30">
        <f t="shared" si="1"/>
        <v>16.735294117647058</v>
      </c>
      <c r="N12" s="31">
        <f t="shared" si="3"/>
        <v>112.55882352941177</v>
      </c>
      <c r="O12" s="55">
        <f t="shared" si="4"/>
        <v>0.12943585077343039</v>
      </c>
      <c r="P12" s="55">
        <f t="shared" si="5"/>
        <v>0.87056414922656966</v>
      </c>
      <c r="Q12" s="2" t="s">
        <v>22</v>
      </c>
    </row>
    <row r="13" spans="1:17" ht="12.75" customHeight="1" thickBot="1" x14ac:dyDescent="0.25">
      <c r="A13" s="229"/>
      <c r="B13" s="229"/>
      <c r="C13" s="2" t="s">
        <v>23</v>
      </c>
      <c r="D13" s="42">
        <f t="shared" ref="D13:K13" si="13">SUM(D136)/34</f>
        <v>29.382352941176471</v>
      </c>
      <c r="E13" s="43">
        <f t="shared" si="13"/>
        <v>6.9705882352941178</v>
      </c>
      <c r="F13" s="42">
        <f t="shared" si="13"/>
        <v>58.794117647058826</v>
      </c>
      <c r="G13" s="42">
        <f t="shared" si="13"/>
        <v>1.0588235294117647</v>
      </c>
      <c r="H13" s="43">
        <f t="shared" si="13"/>
        <v>4.6470588235294121</v>
      </c>
      <c r="I13" s="43">
        <f t="shared" si="13"/>
        <v>6.8235294117647056</v>
      </c>
      <c r="J13" s="42">
        <f t="shared" si="13"/>
        <v>19.794117647058822</v>
      </c>
      <c r="K13" s="44">
        <f t="shared" si="13"/>
        <v>127.5</v>
      </c>
      <c r="L13" s="48"/>
      <c r="M13" s="30">
        <f t="shared" si="1"/>
        <v>18.441176470588236</v>
      </c>
      <c r="N13" s="31">
        <f t="shared" si="3"/>
        <v>109.0294117647059</v>
      </c>
      <c r="O13" s="55">
        <f t="shared" si="4"/>
        <v>0.14463667820069204</v>
      </c>
      <c r="P13" s="55">
        <f t="shared" si="5"/>
        <v>0.85513264129181099</v>
      </c>
      <c r="Q13" s="2" t="s">
        <v>23</v>
      </c>
    </row>
    <row r="14" spans="1:17" ht="12.75" customHeight="1" thickBot="1" x14ac:dyDescent="0.25">
      <c r="A14" s="229"/>
      <c r="B14" s="229"/>
      <c r="C14" s="2" t="s">
        <v>24</v>
      </c>
      <c r="D14" s="42">
        <f t="shared" ref="D14:K14" si="14">SUM(D137)/34</f>
        <v>25.441176470588236</v>
      </c>
      <c r="E14" s="43">
        <f t="shared" si="14"/>
        <v>7.6764705882352944</v>
      </c>
      <c r="F14" s="42">
        <f t="shared" si="14"/>
        <v>50.529411764705884</v>
      </c>
      <c r="G14" s="42">
        <f t="shared" si="14"/>
        <v>1.3823529411764706</v>
      </c>
      <c r="H14" s="43">
        <f t="shared" si="14"/>
        <v>4.1470588235294121</v>
      </c>
      <c r="I14" s="43">
        <f t="shared" si="14"/>
        <v>7.7058823529411766</v>
      </c>
      <c r="J14" s="42">
        <f t="shared" si="14"/>
        <v>15.911764705882353</v>
      </c>
      <c r="K14" s="44">
        <f t="shared" si="14"/>
        <v>112.79411764705883</v>
      </c>
      <c r="L14" s="48"/>
      <c r="M14" s="30">
        <f t="shared" si="1"/>
        <v>19.529411764705884</v>
      </c>
      <c r="N14" s="31">
        <f t="shared" si="3"/>
        <v>93.264705882352928</v>
      </c>
      <c r="O14" s="55">
        <f t="shared" si="4"/>
        <v>0.17314211212516298</v>
      </c>
      <c r="P14" s="55">
        <f t="shared" si="5"/>
        <v>0.82685788787483694</v>
      </c>
      <c r="Q14" s="2" t="s">
        <v>24</v>
      </c>
    </row>
    <row r="15" spans="1:17" ht="12.75" customHeight="1" thickBot="1" x14ac:dyDescent="0.25">
      <c r="A15" s="229"/>
      <c r="B15" s="229"/>
      <c r="C15" s="2" t="s">
        <v>25</v>
      </c>
      <c r="D15" s="42">
        <f t="shared" ref="D15:K15" si="15">SUM(D138)/34</f>
        <v>20.588235294117649</v>
      </c>
      <c r="E15" s="43">
        <f t="shared" si="15"/>
        <v>5.7647058823529411</v>
      </c>
      <c r="F15" s="42">
        <f t="shared" si="15"/>
        <v>51.382352941176471</v>
      </c>
      <c r="G15" s="42">
        <f t="shared" si="15"/>
        <v>0.91176470588235292</v>
      </c>
      <c r="H15" s="43">
        <f t="shared" si="15"/>
        <v>3.1176470588235294</v>
      </c>
      <c r="I15" s="43">
        <f t="shared" si="15"/>
        <v>6.4117647058823533</v>
      </c>
      <c r="J15" s="42">
        <f t="shared" si="15"/>
        <v>12.352941176470589</v>
      </c>
      <c r="K15" s="44">
        <f t="shared" si="15"/>
        <v>100.52941176470588</v>
      </c>
      <c r="L15" s="48"/>
      <c r="M15" s="30">
        <f t="shared" si="1"/>
        <v>15.294117647058824</v>
      </c>
      <c r="N15" s="31">
        <f t="shared" si="3"/>
        <v>85.235294117647058</v>
      </c>
      <c r="O15" s="55">
        <f t="shared" si="4"/>
        <v>0.1521357519016969</v>
      </c>
      <c r="P15" s="55">
        <f t="shared" si="5"/>
        <v>0.84786424809830307</v>
      </c>
      <c r="Q15" s="2" t="s">
        <v>25</v>
      </c>
    </row>
    <row r="16" spans="1:17" ht="12.75" customHeight="1" thickBot="1" x14ac:dyDescent="0.25">
      <c r="A16" s="229"/>
      <c r="B16" s="229"/>
      <c r="C16" s="2" t="s">
        <v>26</v>
      </c>
      <c r="D16" s="42">
        <f t="shared" ref="D16:K16" si="16">SUM(D139)/34</f>
        <v>15.970588235294118</v>
      </c>
      <c r="E16" s="43">
        <f t="shared" si="16"/>
        <v>3.4117647058823528</v>
      </c>
      <c r="F16" s="42">
        <f t="shared" si="16"/>
        <v>37.029411764705884</v>
      </c>
      <c r="G16" s="42">
        <f t="shared" si="16"/>
        <v>0.6470588235294118</v>
      </c>
      <c r="H16" s="43">
        <f t="shared" si="16"/>
        <v>4.2352941176470589</v>
      </c>
      <c r="I16" s="43">
        <f t="shared" si="16"/>
        <v>4.7647058823529411</v>
      </c>
      <c r="J16" s="42">
        <f t="shared" si="16"/>
        <v>10</v>
      </c>
      <c r="K16" s="44">
        <f t="shared" si="16"/>
        <v>76.058823529411768</v>
      </c>
      <c r="L16" s="48"/>
      <c r="M16" s="30">
        <f t="shared" si="1"/>
        <v>12.411764705882351</v>
      </c>
      <c r="N16" s="31">
        <f t="shared" si="3"/>
        <v>63.647058823529413</v>
      </c>
      <c r="O16" s="55">
        <f t="shared" si="4"/>
        <v>0.16318638824439285</v>
      </c>
      <c r="P16" s="55">
        <f t="shared" si="5"/>
        <v>0.83681361175560709</v>
      </c>
      <c r="Q16" s="2" t="s">
        <v>26</v>
      </c>
    </row>
    <row r="17" spans="1:17" ht="12.75" customHeight="1" thickBot="1" x14ac:dyDescent="0.25">
      <c r="A17" s="229"/>
      <c r="B17" s="229"/>
      <c r="C17" s="2" t="s">
        <v>27</v>
      </c>
      <c r="D17" s="42">
        <f t="shared" ref="D17:K17" si="17">SUM(D140)/34</f>
        <v>9.235294117647058</v>
      </c>
      <c r="E17" s="43">
        <f t="shared" si="17"/>
        <v>1.0294117647058822</v>
      </c>
      <c r="F17" s="42">
        <f t="shared" si="17"/>
        <v>20.911764705882351</v>
      </c>
      <c r="G17" s="42">
        <f t="shared" si="17"/>
        <v>0.29411764705882354</v>
      </c>
      <c r="H17" s="43">
        <f t="shared" si="17"/>
        <v>5.382352941176471</v>
      </c>
      <c r="I17" s="43">
        <f t="shared" si="17"/>
        <v>2.9117647058823528</v>
      </c>
      <c r="J17" s="42">
        <f t="shared" si="17"/>
        <v>6.7058823529411766</v>
      </c>
      <c r="K17" s="44">
        <f t="shared" si="17"/>
        <v>46.470588235294116</v>
      </c>
      <c r="L17" s="48"/>
      <c r="M17" s="30">
        <f t="shared" si="1"/>
        <v>9.3235294117647065</v>
      </c>
      <c r="N17" s="31">
        <f t="shared" si="3"/>
        <v>37.147058823529406</v>
      </c>
      <c r="O17" s="55">
        <f t="shared" si="4"/>
        <v>0.20063291139240508</v>
      </c>
      <c r="P17" s="55">
        <f t="shared" si="5"/>
        <v>0.79936708860759487</v>
      </c>
      <c r="Q17" s="2" t="s">
        <v>27</v>
      </c>
    </row>
    <row r="18" spans="1:17" ht="12.75" customHeight="1" thickBot="1" x14ac:dyDescent="0.25">
      <c r="A18" s="229"/>
      <c r="B18" s="229"/>
      <c r="C18" s="2" t="s">
        <v>28</v>
      </c>
      <c r="D18" s="42">
        <f t="shared" ref="D18:K18" si="18">SUM(D141)/34</f>
        <v>3.1764705882352939</v>
      </c>
      <c r="E18" s="43">
        <f t="shared" si="18"/>
        <v>0.26470588235294118</v>
      </c>
      <c r="F18" s="42">
        <f t="shared" si="18"/>
        <v>6.117647058823529</v>
      </c>
      <c r="G18" s="42">
        <f t="shared" si="18"/>
        <v>2.9411764705882353E-2</v>
      </c>
      <c r="H18" s="43">
        <f t="shared" si="18"/>
        <v>2.8823529411764706</v>
      </c>
      <c r="I18" s="43">
        <f t="shared" si="18"/>
        <v>0.82352941176470584</v>
      </c>
      <c r="J18" s="42">
        <f t="shared" si="18"/>
        <v>1.588235294117647</v>
      </c>
      <c r="K18" s="44">
        <f t="shared" si="18"/>
        <v>14.882352941176471</v>
      </c>
      <c r="L18" s="48"/>
      <c r="M18" s="30">
        <f t="shared" si="1"/>
        <v>3.9705882352941178</v>
      </c>
      <c r="N18" s="31">
        <f t="shared" si="3"/>
        <v>10.911764705882351</v>
      </c>
      <c r="O18" s="55">
        <f t="shared" si="4"/>
        <v>0.26679841897233203</v>
      </c>
      <c r="P18" s="55">
        <f t="shared" si="5"/>
        <v>0.73320158102766786</v>
      </c>
      <c r="Q18" s="2" t="s">
        <v>28</v>
      </c>
    </row>
    <row r="19" spans="1:17" ht="12.75" customHeight="1" thickBot="1" x14ac:dyDescent="0.25">
      <c r="A19" s="229"/>
      <c r="B19" s="229"/>
      <c r="C19" s="2" t="s">
        <v>29</v>
      </c>
      <c r="D19" s="42">
        <f t="shared" ref="D19:K19" si="19">SUM(D142)/34</f>
        <v>0.6470588235294118</v>
      </c>
      <c r="E19" s="41">
        <f t="shared" si="19"/>
        <v>0</v>
      </c>
      <c r="F19" s="42">
        <f t="shared" si="19"/>
        <v>1.6470588235294117</v>
      </c>
      <c r="G19" s="42">
        <f t="shared" si="19"/>
        <v>2.9411764705882353E-2</v>
      </c>
      <c r="H19" s="43">
        <f t="shared" si="19"/>
        <v>1.0588235294117647</v>
      </c>
      <c r="I19" s="43">
        <f t="shared" si="19"/>
        <v>0</v>
      </c>
      <c r="J19" s="42">
        <f t="shared" si="19"/>
        <v>0.6470588235294118</v>
      </c>
      <c r="K19" s="44">
        <f t="shared" si="19"/>
        <v>4.0294117647058822</v>
      </c>
      <c r="L19" s="48"/>
      <c r="M19" s="30">
        <f t="shared" si="1"/>
        <v>1.0588235294117647</v>
      </c>
      <c r="N19" s="31">
        <f t="shared" si="3"/>
        <v>2.9705882352941173</v>
      </c>
      <c r="O19" s="55">
        <f t="shared" si="4"/>
        <v>0.26277372262773724</v>
      </c>
      <c r="P19" s="55">
        <f t="shared" si="5"/>
        <v>0.73722627737226276</v>
      </c>
      <c r="Q19" s="2" t="s">
        <v>29</v>
      </c>
    </row>
    <row r="20" spans="1:17" ht="12.75" customHeight="1" thickBot="1" x14ac:dyDescent="0.25">
      <c r="A20" s="229"/>
      <c r="B20" s="230"/>
      <c r="C20" s="2" t="s">
        <v>10</v>
      </c>
      <c r="D20" s="45">
        <f t="shared" ref="D20:K20" si="20">SUM(D143)/34</f>
        <v>191.73529411764707</v>
      </c>
      <c r="E20" s="46">
        <f t="shared" si="20"/>
        <v>45.029411764705884</v>
      </c>
      <c r="F20" s="45">
        <f t="shared" si="20"/>
        <v>567.55882352941171</v>
      </c>
      <c r="G20" s="45">
        <f t="shared" si="20"/>
        <v>13.911764705882353</v>
      </c>
      <c r="H20" s="46">
        <f t="shared" si="20"/>
        <v>53.882352941176471</v>
      </c>
      <c r="I20" s="46">
        <f t="shared" si="20"/>
        <v>46.441176470588232</v>
      </c>
      <c r="J20" s="45">
        <f t="shared" si="20"/>
        <v>161.55882352941177</v>
      </c>
      <c r="K20" s="47">
        <f t="shared" si="20"/>
        <v>1080.1470588235295</v>
      </c>
      <c r="L20" s="48"/>
      <c r="M20" s="32">
        <f t="shared" si="1"/>
        <v>145.35294117647058</v>
      </c>
      <c r="N20" s="32">
        <f t="shared" si="3"/>
        <v>934.76470588235293</v>
      </c>
      <c r="O20" s="57">
        <f t="shared" si="4"/>
        <v>0.13456773315180393</v>
      </c>
      <c r="P20" s="57">
        <f t="shared" si="5"/>
        <v>0.86540503744043562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 t="shared" ref="D21:K21" si="21">SUM(D144)/34</f>
        <v>5.8823529411764705E-2</v>
      </c>
      <c r="E21" s="27">
        <f t="shared" si="21"/>
        <v>0</v>
      </c>
      <c r="F21" s="25">
        <f t="shared" si="21"/>
        <v>0.61764705882352944</v>
      </c>
      <c r="G21" s="25">
        <f t="shared" si="21"/>
        <v>2.9411764705882353E-2</v>
      </c>
      <c r="H21" s="27">
        <f t="shared" si="21"/>
        <v>0</v>
      </c>
      <c r="I21" s="27">
        <f t="shared" si="21"/>
        <v>0</v>
      </c>
      <c r="J21" s="25">
        <f t="shared" si="21"/>
        <v>0.26470588235294118</v>
      </c>
      <c r="K21" s="25">
        <f t="shared" si="21"/>
        <v>0.97058823529411764</v>
      </c>
      <c r="L21" s="48"/>
      <c r="M21" s="30">
        <f t="shared" si="1"/>
        <v>0</v>
      </c>
      <c r="N21" s="31">
        <f t="shared" si="3"/>
        <v>0.97058823529411775</v>
      </c>
      <c r="O21" s="59">
        <f>SUM(M21/K21)</f>
        <v>0</v>
      </c>
      <c r="P21" s="59">
        <f>SUM(N21/K21)</f>
        <v>1.0000000000000002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22" si="22">SUM(D145)/34</f>
        <v>6.6764705882352944</v>
      </c>
      <c r="E22" s="27">
        <f t="shared" si="22"/>
        <v>0.94117647058823528</v>
      </c>
      <c r="F22" s="25">
        <f t="shared" si="22"/>
        <v>36.235294117647058</v>
      </c>
      <c r="G22" s="25">
        <f t="shared" si="22"/>
        <v>0.6470588235294118</v>
      </c>
      <c r="H22" s="27">
        <f t="shared" si="22"/>
        <v>1.411764705882353</v>
      </c>
      <c r="I22" s="27">
        <f t="shared" si="22"/>
        <v>0.82352941176470584</v>
      </c>
      <c r="J22" s="25">
        <f t="shared" si="22"/>
        <v>6.7352941176470589</v>
      </c>
      <c r="K22" s="25">
        <f t="shared" si="22"/>
        <v>53.470588235294116</v>
      </c>
      <c r="L22" s="48"/>
      <c r="M22" s="30">
        <f t="shared" si="1"/>
        <v>3.1764705882352944</v>
      </c>
      <c r="N22" s="31">
        <f t="shared" si="3"/>
        <v>50.294117647058826</v>
      </c>
      <c r="O22" s="59">
        <f t="shared" ref="O22:O37" si="23">SUM(M22/K22)</f>
        <v>5.940594059405941E-2</v>
      </c>
      <c r="P22" s="59">
        <f t="shared" ref="P22:P37" si="24">SUM(N22/K22)</f>
        <v>0.94059405940594065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ref="D23:K23" si="25">SUM(D146)/34</f>
        <v>7.7058823529411766</v>
      </c>
      <c r="E23" s="27">
        <f t="shared" si="25"/>
        <v>1</v>
      </c>
      <c r="F23" s="25">
        <f t="shared" si="25"/>
        <v>37.382352941176471</v>
      </c>
      <c r="G23" s="25">
        <f t="shared" si="25"/>
        <v>0.5</v>
      </c>
      <c r="H23" s="27">
        <f t="shared" si="25"/>
        <v>1.8235294117647058</v>
      </c>
      <c r="I23" s="27">
        <f t="shared" si="25"/>
        <v>1.1764705882352942</v>
      </c>
      <c r="J23" s="25">
        <f t="shared" si="25"/>
        <v>8.4705882352941178</v>
      </c>
      <c r="K23" s="25">
        <f t="shared" si="25"/>
        <v>58.058823529411768</v>
      </c>
      <c r="L23" s="48"/>
      <c r="M23" s="30">
        <f t="shared" si="1"/>
        <v>4</v>
      </c>
      <c r="N23" s="31">
        <f t="shared" si="3"/>
        <v>54.058823529411761</v>
      </c>
      <c r="O23" s="59">
        <f t="shared" si="23"/>
        <v>6.889564336372847E-2</v>
      </c>
      <c r="P23" s="59">
        <f t="shared" si="24"/>
        <v>0.93110435663627145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ref="D24:K24" si="26">SUM(D147)/34</f>
        <v>8.7941176470588243</v>
      </c>
      <c r="E24" s="27">
        <f t="shared" si="26"/>
        <v>1.7647058823529411</v>
      </c>
      <c r="F24" s="25">
        <f t="shared" si="26"/>
        <v>42.058823529411768</v>
      </c>
      <c r="G24" s="25">
        <f t="shared" si="26"/>
        <v>0.6470588235294118</v>
      </c>
      <c r="H24" s="27">
        <f t="shared" si="26"/>
        <v>2.5588235294117645</v>
      </c>
      <c r="I24" s="27">
        <f t="shared" si="26"/>
        <v>1.7647058823529411</v>
      </c>
      <c r="J24" s="25">
        <f t="shared" si="26"/>
        <v>9.5294117647058822</v>
      </c>
      <c r="K24" s="25">
        <f t="shared" si="26"/>
        <v>67.117647058823536</v>
      </c>
      <c r="L24" s="48"/>
      <c r="M24" s="30">
        <f t="shared" si="1"/>
        <v>6.0882352941176467</v>
      </c>
      <c r="N24" s="31">
        <f t="shared" si="3"/>
        <v>61.029411764705891</v>
      </c>
      <c r="O24" s="59">
        <f t="shared" si="23"/>
        <v>9.0709903593339164E-2</v>
      </c>
      <c r="P24" s="59">
        <f t="shared" si="24"/>
        <v>0.90929009640666092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ref="D25:K25" si="27">SUM(D148)/34</f>
        <v>8.4117647058823533</v>
      </c>
      <c r="E25" s="27">
        <f t="shared" si="27"/>
        <v>1.8823529411764706</v>
      </c>
      <c r="F25" s="25">
        <f t="shared" si="27"/>
        <v>39</v>
      </c>
      <c r="G25" s="25">
        <f t="shared" si="27"/>
        <v>1</v>
      </c>
      <c r="H25" s="27">
        <f t="shared" si="27"/>
        <v>1.8235294117647058</v>
      </c>
      <c r="I25" s="27">
        <f t="shared" si="27"/>
        <v>1.8235294117647058</v>
      </c>
      <c r="J25" s="25">
        <f t="shared" si="27"/>
        <v>9.9117647058823533</v>
      </c>
      <c r="K25" s="25">
        <f t="shared" si="27"/>
        <v>63.852941176470587</v>
      </c>
      <c r="L25" s="48"/>
      <c r="M25" s="30">
        <f t="shared" si="1"/>
        <v>5.5294117647058822</v>
      </c>
      <c r="N25" s="31">
        <f t="shared" si="3"/>
        <v>58.32352941176471</v>
      </c>
      <c r="O25" s="59">
        <f t="shared" si="23"/>
        <v>8.659603869184708E-2</v>
      </c>
      <c r="P25" s="59">
        <f t="shared" si="24"/>
        <v>0.91340396130815305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ref="D26:K26" si="28">SUM(D149)/34</f>
        <v>7.2941176470588234</v>
      </c>
      <c r="E26" s="27">
        <f t="shared" si="28"/>
        <v>1.7941176470588236</v>
      </c>
      <c r="F26" s="25">
        <f t="shared" si="28"/>
        <v>35.235294117647058</v>
      </c>
      <c r="G26" s="25">
        <f t="shared" si="28"/>
        <v>1.2058823529411764</v>
      </c>
      <c r="H26" s="27">
        <f t="shared" si="28"/>
        <v>1.5588235294117647</v>
      </c>
      <c r="I26" s="27">
        <f t="shared" si="28"/>
        <v>1.411764705882353</v>
      </c>
      <c r="J26" s="25">
        <f t="shared" si="28"/>
        <v>8.382352941176471</v>
      </c>
      <c r="K26" s="25">
        <f t="shared" si="28"/>
        <v>56.882352941176471</v>
      </c>
      <c r="L26" s="48"/>
      <c r="M26" s="30">
        <f t="shared" si="1"/>
        <v>4.7647058823529411</v>
      </c>
      <c r="N26" s="31">
        <f t="shared" si="3"/>
        <v>52.117647058823529</v>
      </c>
      <c r="O26" s="59">
        <f t="shared" si="23"/>
        <v>8.376421923474664E-2</v>
      </c>
      <c r="P26" s="59">
        <f t="shared" si="24"/>
        <v>0.91623578076525336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ref="D27:K27" si="29">SUM(D150)/34</f>
        <v>8.5294117647058822</v>
      </c>
      <c r="E27" s="27">
        <f t="shared" si="29"/>
        <v>2.1470588235294117</v>
      </c>
      <c r="F27" s="25">
        <f t="shared" si="29"/>
        <v>29.941176470588236</v>
      </c>
      <c r="G27" s="25">
        <f t="shared" si="29"/>
        <v>0.73529411764705888</v>
      </c>
      <c r="H27" s="27">
        <f t="shared" si="29"/>
        <v>3.2941176470588234</v>
      </c>
      <c r="I27" s="27">
        <f t="shared" si="29"/>
        <v>1.7647058823529411</v>
      </c>
      <c r="J27" s="25">
        <f t="shared" si="29"/>
        <v>8.5882352941176467</v>
      </c>
      <c r="K27" s="25">
        <f t="shared" si="29"/>
        <v>55</v>
      </c>
      <c r="L27" s="48"/>
      <c r="M27" s="30">
        <f t="shared" si="1"/>
        <v>7.2058823529411766</v>
      </c>
      <c r="N27" s="31">
        <f t="shared" si="3"/>
        <v>47.794117647058819</v>
      </c>
      <c r="O27" s="59">
        <f t="shared" si="23"/>
        <v>0.13101604278074866</v>
      </c>
      <c r="P27" s="59">
        <f t="shared" si="24"/>
        <v>0.86898395721925126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ref="D28:K28" si="30">SUM(D151)/34</f>
        <v>11.558823529411764</v>
      </c>
      <c r="E28" s="27">
        <f t="shared" si="30"/>
        <v>2.5882352941176472</v>
      </c>
      <c r="F28" s="25">
        <f t="shared" si="30"/>
        <v>38.617647058823529</v>
      </c>
      <c r="G28" s="25">
        <f t="shared" si="30"/>
        <v>1.0588235294117647</v>
      </c>
      <c r="H28" s="27">
        <f t="shared" si="30"/>
        <v>5.117647058823529</v>
      </c>
      <c r="I28" s="27">
        <f t="shared" si="30"/>
        <v>2.6764705882352939</v>
      </c>
      <c r="J28" s="25">
        <f t="shared" si="30"/>
        <v>10.294117647058824</v>
      </c>
      <c r="K28" s="25">
        <f t="shared" si="30"/>
        <v>71.911764705882348</v>
      </c>
      <c r="L28" s="48"/>
      <c r="M28" s="30">
        <f t="shared" si="1"/>
        <v>10.382352941176469</v>
      </c>
      <c r="N28" s="31">
        <f t="shared" si="3"/>
        <v>61.529411764705884</v>
      </c>
      <c r="O28" s="59">
        <f t="shared" si="23"/>
        <v>0.1443762781186094</v>
      </c>
      <c r="P28" s="59">
        <f t="shared" si="24"/>
        <v>0.85562372188139069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ref="D29:K29" si="31">SUM(D152)/34</f>
        <v>22</v>
      </c>
      <c r="E29" s="27">
        <f t="shared" si="31"/>
        <v>5.3235294117647056</v>
      </c>
      <c r="F29" s="25">
        <f t="shared" si="31"/>
        <v>69.470588235294116</v>
      </c>
      <c r="G29" s="25">
        <f t="shared" si="31"/>
        <v>2.0294117647058822</v>
      </c>
      <c r="H29" s="27">
        <f t="shared" si="31"/>
        <v>4.2352941176470589</v>
      </c>
      <c r="I29" s="27">
        <f t="shared" si="31"/>
        <v>4.8235294117647056</v>
      </c>
      <c r="J29" s="25">
        <f t="shared" si="31"/>
        <v>18.117647058823529</v>
      </c>
      <c r="K29" s="25">
        <f t="shared" si="31"/>
        <v>126</v>
      </c>
      <c r="L29" s="48"/>
      <c r="M29" s="30">
        <f t="shared" si="1"/>
        <v>14.382352941176471</v>
      </c>
      <c r="N29" s="31">
        <f t="shared" si="3"/>
        <v>111.61764705882354</v>
      </c>
      <c r="O29" s="59">
        <f t="shared" si="23"/>
        <v>0.11414565826330532</v>
      </c>
      <c r="P29" s="59">
        <f t="shared" si="24"/>
        <v>0.88585434173669475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ref="D30:K30" si="32">SUM(D153)/34</f>
        <v>29.176470588235293</v>
      </c>
      <c r="E30" s="27">
        <f t="shared" si="32"/>
        <v>7.9705882352941178</v>
      </c>
      <c r="F30" s="25">
        <f t="shared" si="32"/>
        <v>62.588235294117645</v>
      </c>
      <c r="G30" s="25">
        <f t="shared" si="32"/>
        <v>0.70588235294117652</v>
      </c>
      <c r="H30" s="27">
        <f t="shared" si="32"/>
        <v>5.5294117647058822</v>
      </c>
      <c r="I30" s="27">
        <f t="shared" si="32"/>
        <v>8.1470588235294112</v>
      </c>
      <c r="J30" s="25">
        <f t="shared" si="32"/>
        <v>21.294117647058822</v>
      </c>
      <c r="K30" s="25">
        <f t="shared" si="32"/>
        <v>135.41176470588235</v>
      </c>
      <c r="L30" s="48"/>
      <c r="M30" s="30">
        <f t="shared" si="1"/>
        <v>21.647058823529413</v>
      </c>
      <c r="N30" s="31">
        <f t="shared" si="3"/>
        <v>113.76470588235294</v>
      </c>
      <c r="O30" s="59">
        <f t="shared" si="23"/>
        <v>0.15986099044309299</v>
      </c>
      <c r="P30" s="59">
        <f t="shared" si="24"/>
        <v>0.84013900955690712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ref="D31:K31" si="33">SUM(D154)/34</f>
        <v>25.823529411764707</v>
      </c>
      <c r="E31" s="27">
        <f t="shared" si="33"/>
        <v>8.5294117647058822</v>
      </c>
      <c r="F31" s="25">
        <f t="shared" si="33"/>
        <v>44.352941176470587</v>
      </c>
      <c r="G31" s="25">
        <f t="shared" si="33"/>
        <v>1.0588235294117647</v>
      </c>
      <c r="H31" s="27">
        <f t="shared" si="33"/>
        <v>5.4117647058823533</v>
      </c>
      <c r="I31" s="27">
        <f t="shared" si="33"/>
        <v>7.9705882352941178</v>
      </c>
      <c r="J31" s="25">
        <f t="shared" si="33"/>
        <v>15.735294117647058</v>
      </c>
      <c r="K31" s="25">
        <f t="shared" si="33"/>
        <v>108.88235294117646</v>
      </c>
      <c r="L31" s="48"/>
      <c r="M31" s="30">
        <f t="shared" si="1"/>
        <v>21.911764705882355</v>
      </c>
      <c r="N31" s="31">
        <f t="shared" si="3"/>
        <v>86.970588235294116</v>
      </c>
      <c r="O31" s="59">
        <f t="shared" si="23"/>
        <v>0.20124257158292819</v>
      </c>
      <c r="P31" s="59">
        <f t="shared" si="24"/>
        <v>0.79875742841707187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ref="D32:K32" si="34">SUM(D155)/34</f>
        <v>20.529411764705884</v>
      </c>
      <c r="E32" s="27">
        <f t="shared" si="34"/>
        <v>8.1470588235294112</v>
      </c>
      <c r="F32" s="25">
        <f t="shared" si="34"/>
        <v>44.823529411764703</v>
      </c>
      <c r="G32" s="25">
        <f t="shared" si="34"/>
        <v>0.82352941176470584</v>
      </c>
      <c r="H32" s="27">
        <f t="shared" si="34"/>
        <v>5.4705882352941178</v>
      </c>
      <c r="I32" s="27">
        <f t="shared" si="34"/>
        <v>6.7352941176470589</v>
      </c>
      <c r="J32" s="25">
        <f t="shared" si="34"/>
        <v>14.235294117647058</v>
      </c>
      <c r="K32" s="25">
        <f t="shared" si="34"/>
        <v>100.76470588235294</v>
      </c>
      <c r="L32" s="48"/>
      <c r="M32" s="30">
        <f t="shared" si="1"/>
        <v>20.352941176470587</v>
      </c>
      <c r="N32" s="31">
        <f t="shared" si="3"/>
        <v>80.411764705882348</v>
      </c>
      <c r="O32" s="59">
        <f t="shared" si="23"/>
        <v>0.20198482194979567</v>
      </c>
      <c r="P32" s="59">
        <f t="shared" si="24"/>
        <v>0.79801517805020428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ref="D33:K33" si="35">SUM(D156)/34</f>
        <v>15.088235294117647</v>
      </c>
      <c r="E33" s="27">
        <f t="shared" si="35"/>
        <v>3.5294117647058822</v>
      </c>
      <c r="F33" s="25">
        <f t="shared" si="35"/>
        <v>31.882352941176471</v>
      </c>
      <c r="G33" s="25">
        <f t="shared" si="35"/>
        <v>0.5</v>
      </c>
      <c r="H33" s="27">
        <f t="shared" si="35"/>
        <v>5.1764705882352944</v>
      </c>
      <c r="I33" s="27">
        <f t="shared" si="35"/>
        <v>4.9411764705882355</v>
      </c>
      <c r="J33" s="25">
        <f t="shared" si="35"/>
        <v>9.4411764705882355</v>
      </c>
      <c r="K33" s="25">
        <f t="shared" si="35"/>
        <v>70.558823529411768</v>
      </c>
      <c r="L33" s="48"/>
      <c r="M33" s="30">
        <f t="shared" si="1"/>
        <v>13.647058823529413</v>
      </c>
      <c r="N33" s="31">
        <f t="shared" si="3"/>
        <v>56.911764705882348</v>
      </c>
      <c r="O33" s="59">
        <f t="shared" si="23"/>
        <v>0.19341392246769487</v>
      </c>
      <c r="P33" s="59">
        <f t="shared" si="24"/>
        <v>0.80658607753230505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ref="D34:K34" si="36">SUM(D157)/34</f>
        <v>9.6470588235294112</v>
      </c>
      <c r="E34" s="27">
        <f t="shared" si="36"/>
        <v>0.88235294117647056</v>
      </c>
      <c r="F34" s="25">
        <f t="shared" si="36"/>
        <v>20.441176470588236</v>
      </c>
      <c r="G34" s="25">
        <f t="shared" si="36"/>
        <v>0.38235294117647056</v>
      </c>
      <c r="H34" s="27">
        <f t="shared" si="36"/>
        <v>5.2941176470588234</v>
      </c>
      <c r="I34" s="27">
        <f t="shared" si="36"/>
        <v>2.2941176470588234</v>
      </c>
      <c r="J34" s="25">
        <f t="shared" si="36"/>
        <v>6.0294117647058822</v>
      </c>
      <c r="K34" s="25">
        <f t="shared" si="36"/>
        <v>44.970588235294116</v>
      </c>
      <c r="L34" s="48"/>
      <c r="M34" s="30">
        <f t="shared" si="1"/>
        <v>8.470588235294116</v>
      </c>
      <c r="N34" s="31">
        <f t="shared" si="3"/>
        <v>36.5</v>
      </c>
      <c r="O34" s="59">
        <f t="shared" si="23"/>
        <v>0.18835840418574229</v>
      </c>
      <c r="P34" s="59">
        <f t="shared" si="24"/>
        <v>0.81164159581425777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ref="D35:K35" si="37">SUM(D158)/34</f>
        <v>4.2352941176470589</v>
      </c>
      <c r="E35" s="27">
        <f t="shared" si="37"/>
        <v>0.8529411764705882</v>
      </c>
      <c r="F35" s="25">
        <f t="shared" si="37"/>
        <v>6.0294117647058822</v>
      </c>
      <c r="G35" s="25">
        <f t="shared" si="37"/>
        <v>5.8823529411764705E-2</v>
      </c>
      <c r="H35" s="27">
        <f t="shared" si="37"/>
        <v>3.6176470588235294</v>
      </c>
      <c r="I35" s="27">
        <f t="shared" si="37"/>
        <v>1.3235294117647058</v>
      </c>
      <c r="J35" s="25">
        <f t="shared" si="37"/>
        <v>2.3235294117647061</v>
      </c>
      <c r="K35" s="25">
        <f t="shared" si="37"/>
        <v>18.441176470588236</v>
      </c>
      <c r="L35" s="48"/>
      <c r="M35" s="30">
        <f t="shared" si="1"/>
        <v>5.7941176470588234</v>
      </c>
      <c r="N35" s="31">
        <f t="shared" si="3"/>
        <v>12.647058823529413</v>
      </c>
      <c r="O35" s="59">
        <f t="shared" si="23"/>
        <v>0.31419457735247208</v>
      </c>
      <c r="P35" s="59">
        <f t="shared" si="24"/>
        <v>0.68580542264752797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ref="D36:K36" si="38">SUM(D159)/34</f>
        <v>0.91176470588235292</v>
      </c>
      <c r="E36" s="27">
        <f t="shared" si="38"/>
        <v>0</v>
      </c>
      <c r="F36" s="25">
        <f t="shared" si="38"/>
        <v>1</v>
      </c>
      <c r="G36" s="25">
        <f t="shared" si="38"/>
        <v>0</v>
      </c>
      <c r="H36" s="27">
        <f t="shared" si="38"/>
        <v>1.2352941176470589</v>
      </c>
      <c r="I36" s="27">
        <f t="shared" si="38"/>
        <v>0</v>
      </c>
      <c r="J36" s="25">
        <f t="shared" si="38"/>
        <v>0.44117647058823528</v>
      </c>
      <c r="K36" s="25">
        <f t="shared" si="38"/>
        <v>3.5882352941176472</v>
      </c>
      <c r="L36" s="48"/>
      <c r="M36" s="30">
        <f t="shared" si="1"/>
        <v>1.2352941176470589</v>
      </c>
      <c r="N36" s="31">
        <f t="shared" si="3"/>
        <v>2.3529411764705879</v>
      </c>
      <c r="O36" s="59">
        <f t="shared" si="23"/>
        <v>0.34426229508196721</v>
      </c>
      <c r="P36" s="59">
        <f t="shared" si="24"/>
        <v>0.65573770491803263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ref="D37:K37" si="39">SUM(D160)/34</f>
        <v>186.44117647058823</v>
      </c>
      <c r="E37" s="28">
        <f t="shared" si="39"/>
        <v>47.352941176470587</v>
      </c>
      <c r="F37" s="26">
        <f t="shared" si="39"/>
        <v>539.67647058823525</v>
      </c>
      <c r="G37" s="26">
        <f t="shared" si="39"/>
        <v>11.382352941176471</v>
      </c>
      <c r="H37" s="28">
        <f t="shared" si="39"/>
        <v>53.558823529411768</v>
      </c>
      <c r="I37" s="28">
        <f t="shared" si="39"/>
        <v>47.676470588235297</v>
      </c>
      <c r="J37" s="26">
        <f t="shared" si="39"/>
        <v>149.79411764705881</v>
      </c>
      <c r="K37" s="26">
        <f t="shared" si="39"/>
        <v>1035.8823529411766</v>
      </c>
      <c r="L37" s="48"/>
      <c r="M37" s="28">
        <f>SUM(M21:M36)</f>
        <v>148.58823529411765</v>
      </c>
      <c r="N37" s="26">
        <f t="shared" si="3"/>
        <v>887.29411764705867</v>
      </c>
      <c r="O37" s="59">
        <f t="shared" si="23"/>
        <v>0.14344122657580918</v>
      </c>
      <c r="P37" s="59">
        <f t="shared" si="24"/>
        <v>0.85655877342419051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31">
        <f t="shared" ref="D38:K38" si="40">SUM(D161)/35</f>
        <v>8.5714285714285715E-2</v>
      </c>
      <c r="E38" s="30">
        <f t="shared" si="40"/>
        <v>0</v>
      </c>
      <c r="F38" s="45">
        <f t="shared" si="40"/>
        <v>1.6285714285714286</v>
      </c>
      <c r="G38" s="31">
        <f t="shared" si="40"/>
        <v>0</v>
      </c>
      <c r="H38" s="46">
        <f t="shared" si="40"/>
        <v>0</v>
      </c>
      <c r="I38" s="30">
        <f t="shared" si="40"/>
        <v>0</v>
      </c>
      <c r="J38" s="31">
        <f t="shared" si="40"/>
        <v>0.37142857142857144</v>
      </c>
      <c r="K38" s="47">
        <f t="shared" si="40"/>
        <v>2.0857142857142859</v>
      </c>
      <c r="L38" s="48"/>
      <c r="M38" s="30">
        <f t="shared" ref="M38:M53" si="41">SUM(E38+H38+I38)</f>
        <v>0</v>
      </c>
      <c r="N38" s="31">
        <f t="shared" si="3"/>
        <v>2.0857142857142854</v>
      </c>
      <c r="O38" s="55">
        <f>SUM(M38/K38)</f>
        <v>0</v>
      </c>
      <c r="P38" s="55">
        <f>SUM(N38/K38)</f>
        <v>0.99999999999999978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45">
        <f t="shared" ref="D39:K39" si="42">SUM(D162)/35</f>
        <v>5.6571428571428575</v>
      </c>
      <c r="E39" s="30">
        <f t="shared" si="42"/>
        <v>1</v>
      </c>
      <c r="F39" s="45">
        <f t="shared" si="42"/>
        <v>35.914285714285711</v>
      </c>
      <c r="G39" s="45">
        <f t="shared" si="42"/>
        <v>1.2857142857142858</v>
      </c>
      <c r="H39" s="46">
        <f t="shared" si="42"/>
        <v>3.7142857142857144</v>
      </c>
      <c r="I39" s="30">
        <f t="shared" si="42"/>
        <v>0.94285714285714284</v>
      </c>
      <c r="J39" s="45">
        <f t="shared" si="42"/>
        <v>7.5142857142857142</v>
      </c>
      <c r="K39" s="47">
        <f t="shared" si="42"/>
        <v>56.028571428571432</v>
      </c>
      <c r="L39" s="48"/>
      <c r="M39" s="30">
        <f t="shared" si="41"/>
        <v>5.6571428571428575</v>
      </c>
      <c r="N39" s="31">
        <f t="shared" si="3"/>
        <v>50.371428571428567</v>
      </c>
      <c r="O39" s="55">
        <f t="shared" ref="O39:O54" si="43">SUM(M39/K39)</f>
        <v>0.1009688934217236</v>
      </c>
      <c r="P39" s="55">
        <f t="shared" ref="P39:P54" si="44">SUM(N39/K39)</f>
        <v>0.89903110657827623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45">
        <f t="shared" ref="D40:K40" si="45">SUM(D163)/35</f>
        <v>6.4</v>
      </c>
      <c r="E40" s="46">
        <f t="shared" si="45"/>
        <v>1.5142857142857142</v>
      </c>
      <c r="F40" s="45">
        <f t="shared" si="45"/>
        <v>43.114285714285714</v>
      </c>
      <c r="G40" s="45">
        <f t="shared" si="45"/>
        <v>1.4</v>
      </c>
      <c r="H40" s="46">
        <f t="shared" si="45"/>
        <v>2.2285714285714286</v>
      </c>
      <c r="I40" s="46">
        <f t="shared" si="45"/>
        <v>1.2857142857142858</v>
      </c>
      <c r="J40" s="45">
        <f t="shared" si="45"/>
        <v>8.5142857142857142</v>
      </c>
      <c r="K40" s="47">
        <f t="shared" si="45"/>
        <v>64.457142857142856</v>
      </c>
      <c r="L40" s="48"/>
      <c r="M40" s="30">
        <f t="shared" si="41"/>
        <v>5.0285714285714285</v>
      </c>
      <c r="N40" s="31">
        <f t="shared" si="3"/>
        <v>59.428571428571423</v>
      </c>
      <c r="O40" s="55">
        <f t="shared" si="43"/>
        <v>7.8014184397163122E-2</v>
      </c>
      <c r="P40" s="55">
        <f t="shared" si="44"/>
        <v>0.92198581560283688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45">
        <f t="shared" ref="D41:K41" si="46">SUM(D164)/35</f>
        <v>9.6857142857142851</v>
      </c>
      <c r="E41" s="46">
        <f t="shared" si="46"/>
        <v>1.4857142857142858</v>
      </c>
      <c r="F41" s="45">
        <f t="shared" si="46"/>
        <v>42.657142857142858</v>
      </c>
      <c r="G41" s="45">
        <f t="shared" si="46"/>
        <v>0.5714285714285714</v>
      </c>
      <c r="H41" s="46">
        <f t="shared" si="46"/>
        <v>2.4285714285714284</v>
      </c>
      <c r="I41" s="46">
        <f t="shared" si="46"/>
        <v>1.4285714285714286</v>
      </c>
      <c r="J41" s="45">
        <f t="shared" si="46"/>
        <v>11.4</v>
      </c>
      <c r="K41" s="47">
        <f t="shared" si="46"/>
        <v>69.685714285714283</v>
      </c>
      <c r="L41" s="48"/>
      <c r="M41" s="30">
        <f t="shared" si="41"/>
        <v>5.3428571428571425</v>
      </c>
      <c r="N41" s="31">
        <f t="shared" si="3"/>
        <v>64.314285714285717</v>
      </c>
      <c r="O41" s="55">
        <f t="shared" si="43"/>
        <v>7.6670766707667079E-2</v>
      </c>
      <c r="P41" s="55">
        <f t="shared" si="44"/>
        <v>0.92291922919229197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45">
        <f t="shared" ref="D42:K42" si="47">SUM(D165)/35</f>
        <v>9.1714285714285708</v>
      </c>
      <c r="E42" s="46">
        <f t="shared" si="47"/>
        <v>1.9714285714285715</v>
      </c>
      <c r="F42" s="45">
        <f t="shared" si="47"/>
        <v>36.457142857142856</v>
      </c>
      <c r="G42" s="45">
        <f t="shared" si="47"/>
        <v>1.4857142857142858</v>
      </c>
      <c r="H42" s="46">
        <f t="shared" si="47"/>
        <v>3.4285714285714284</v>
      </c>
      <c r="I42" s="46">
        <f t="shared" si="47"/>
        <v>1.3142857142857143</v>
      </c>
      <c r="J42" s="45">
        <f t="shared" si="47"/>
        <v>10.028571428571428</v>
      </c>
      <c r="K42" s="47">
        <f t="shared" si="47"/>
        <v>63.857142857142854</v>
      </c>
      <c r="L42" s="48"/>
      <c r="M42" s="30">
        <f t="shared" si="41"/>
        <v>6.7142857142857144</v>
      </c>
      <c r="N42" s="31">
        <f t="shared" si="3"/>
        <v>57.142857142857139</v>
      </c>
      <c r="O42" s="55">
        <f t="shared" si="43"/>
        <v>0.10514541387024609</v>
      </c>
      <c r="P42" s="55">
        <f t="shared" si="44"/>
        <v>0.89485458612975388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45">
        <f t="shared" ref="D43:K43" si="48">SUM(D166)/35</f>
        <v>8.4285714285714288</v>
      </c>
      <c r="E43" s="46">
        <f t="shared" si="48"/>
        <v>2.4</v>
      </c>
      <c r="F43" s="45">
        <f t="shared" si="48"/>
        <v>37.25714285714286</v>
      </c>
      <c r="G43" s="45">
        <f t="shared" si="48"/>
        <v>1.8285714285714285</v>
      </c>
      <c r="H43" s="46">
        <f t="shared" si="48"/>
        <v>2.657142857142857</v>
      </c>
      <c r="I43" s="46">
        <f t="shared" si="48"/>
        <v>1.8285714285714285</v>
      </c>
      <c r="J43" s="45">
        <f t="shared" si="48"/>
        <v>9.4857142857142858</v>
      </c>
      <c r="K43" s="47">
        <f t="shared" si="48"/>
        <v>63.885714285714286</v>
      </c>
      <c r="L43" s="48"/>
      <c r="M43" s="30">
        <f t="shared" si="41"/>
        <v>6.8857142857142852</v>
      </c>
      <c r="N43" s="31">
        <f t="shared" si="3"/>
        <v>57.000000000000007</v>
      </c>
      <c r="O43" s="55">
        <f t="shared" si="43"/>
        <v>0.10778175313059034</v>
      </c>
      <c r="P43" s="55">
        <f t="shared" si="44"/>
        <v>0.89221824686940976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45">
        <f t="shared" ref="D44:K44" si="49">SUM(D167)/35</f>
        <v>8.9142857142857146</v>
      </c>
      <c r="E44" s="46">
        <f t="shared" si="49"/>
        <v>1.2285714285714286</v>
      </c>
      <c r="F44" s="45">
        <f t="shared" si="49"/>
        <v>42</v>
      </c>
      <c r="G44" s="45">
        <f t="shared" si="49"/>
        <v>1.2285714285714286</v>
      </c>
      <c r="H44" s="46">
        <f t="shared" si="49"/>
        <v>2.6</v>
      </c>
      <c r="I44" s="46">
        <f t="shared" si="49"/>
        <v>1.2</v>
      </c>
      <c r="J44" s="45">
        <f t="shared" si="49"/>
        <v>9.0571428571428569</v>
      </c>
      <c r="K44" s="47">
        <f t="shared" si="49"/>
        <v>66.228571428571428</v>
      </c>
      <c r="L44" s="48"/>
      <c r="M44" s="30">
        <f t="shared" si="41"/>
        <v>5.0285714285714285</v>
      </c>
      <c r="N44" s="31">
        <f t="shared" si="3"/>
        <v>61.199999999999996</v>
      </c>
      <c r="O44" s="55">
        <f t="shared" si="43"/>
        <v>7.5927523727351162E-2</v>
      </c>
      <c r="P44" s="55">
        <f t="shared" si="44"/>
        <v>0.92407247627264877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45">
        <f t="shared" ref="D45:K45" si="50">SUM(D168)/35</f>
        <v>13.857142857142858</v>
      </c>
      <c r="E45" s="46">
        <f t="shared" si="50"/>
        <v>1.8571428571428572</v>
      </c>
      <c r="F45" s="45">
        <f t="shared" si="50"/>
        <v>54.74285714285714</v>
      </c>
      <c r="G45" s="45">
        <f t="shared" si="50"/>
        <v>1.4285714285714286</v>
      </c>
      <c r="H45" s="46">
        <f t="shared" si="50"/>
        <v>5.1714285714285717</v>
      </c>
      <c r="I45" s="46">
        <f t="shared" si="50"/>
        <v>2.2285714285714286</v>
      </c>
      <c r="J45" s="45">
        <f t="shared" si="50"/>
        <v>14.028571428571428</v>
      </c>
      <c r="K45" s="47">
        <f t="shared" si="50"/>
        <v>93.314285714285717</v>
      </c>
      <c r="L45" s="48"/>
      <c r="M45" s="30">
        <f t="shared" si="41"/>
        <v>9.2571428571428562</v>
      </c>
      <c r="N45" s="31">
        <f t="shared" si="3"/>
        <v>84.05714285714285</v>
      </c>
      <c r="O45" s="55">
        <f t="shared" si="43"/>
        <v>9.9203919167176968E-2</v>
      </c>
      <c r="P45" s="55">
        <f t="shared" si="44"/>
        <v>0.90079608083282292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45">
        <f t="shared" ref="D46:K46" si="51">SUM(D169)/35</f>
        <v>25.942857142857143</v>
      </c>
      <c r="E46" s="46">
        <f t="shared" si="51"/>
        <v>4.8571428571428568</v>
      </c>
      <c r="F46" s="45">
        <f t="shared" si="51"/>
        <v>86.828571428571422</v>
      </c>
      <c r="G46" s="45">
        <f t="shared" si="51"/>
        <v>1.4571428571428571</v>
      </c>
      <c r="H46" s="46">
        <f t="shared" si="51"/>
        <v>8.3142857142857149</v>
      </c>
      <c r="I46" s="46">
        <f t="shared" si="51"/>
        <v>5.1142857142857139</v>
      </c>
      <c r="J46" s="45">
        <f t="shared" si="51"/>
        <v>25.457142857142856</v>
      </c>
      <c r="K46" s="47">
        <f t="shared" si="51"/>
        <v>157.97142857142856</v>
      </c>
      <c r="L46" s="48"/>
      <c r="M46" s="30">
        <f t="shared" si="41"/>
        <v>18.285714285714285</v>
      </c>
      <c r="N46" s="31">
        <f t="shared" si="3"/>
        <v>139.68571428571428</v>
      </c>
      <c r="O46" s="55">
        <f t="shared" si="43"/>
        <v>0.11575330077771749</v>
      </c>
      <c r="P46" s="55">
        <f t="shared" si="44"/>
        <v>0.88424669922228261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45">
        <f t="shared" ref="D47:K47" si="52">SUM(D170)/35</f>
        <v>37.971428571428568</v>
      </c>
      <c r="E47" s="46">
        <f t="shared" si="52"/>
        <v>11.371428571428572</v>
      </c>
      <c r="F47" s="45">
        <f t="shared" si="52"/>
        <v>76.400000000000006</v>
      </c>
      <c r="G47" s="45">
        <f t="shared" si="52"/>
        <v>1.4285714285714286</v>
      </c>
      <c r="H47" s="46">
        <f t="shared" si="52"/>
        <v>7.0571428571428569</v>
      </c>
      <c r="I47" s="46">
        <f t="shared" si="52"/>
        <v>9.8857142857142861</v>
      </c>
      <c r="J47" s="45">
        <f t="shared" si="52"/>
        <v>26</v>
      </c>
      <c r="K47" s="47">
        <f t="shared" si="52"/>
        <v>170.11428571428573</v>
      </c>
      <c r="L47" s="48"/>
      <c r="M47" s="30">
        <f t="shared" si="41"/>
        <v>28.314285714285717</v>
      </c>
      <c r="N47" s="31">
        <f t="shared" si="3"/>
        <v>141.80000000000001</v>
      </c>
      <c r="O47" s="55">
        <f t="shared" si="43"/>
        <v>0.16644272757809875</v>
      </c>
      <c r="P47" s="55">
        <f t="shared" si="44"/>
        <v>0.83355727242190125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45">
        <f t="shared" ref="D48:K48" si="53">SUM(D171)/35</f>
        <v>28.457142857142856</v>
      </c>
      <c r="E48" s="46">
        <f t="shared" si="53"/>
        <v>10.228571428571428</v>
      </c>
      <c r="F48" s="45">
        <f t="shared" si="53"/>
        <v>51.74285714285714</v>
      </c>
      <c r="G48" s="45">
        <f t="shared" si="53"/>
        <v>1.1142857142857143</v>
      </c>
      <c r="H48" s="46">
        <f t="shared" si="53"/>
        <v>5.1428571428571432</v>
      </c>
      <c r="I48" s="46">
        <f t="shared" si="53"/>
        <v>9.4571428571428573</v>
      </c>
      <c r="J48" s="45">
        <f t="shared" si="53"/>
        <v>19.828571428571429</v>
      </c>
      <c r="K48" s="47">
        <f t="shared" si="53"/>
        <v>125.97142857142858</v>
      </c>
      <c r="L48" s="48"/>
      <c r="M48" s="30">
        <f t="shared" si="41"/>
        <v>24.828571428571429</v>
      </c>
      <c r="N48" s="31">
        <f t="shared" si="3"/>
        <v>101.14285714285714</v>
      </c>
      <c r="O48" s="55">
        <f t="shared" si="43"/>
        <v>0.19709684735767749</v>
      </c>
      <c r="P48" s="55">
        <f t="shared" si="44"/>
        <v>0.80290315264232248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45">
        <f t="shared" ref="D49:K49" si="54">SUM(D172)/35</f>
        <v>23.714285714285715</v>
      </c>
      <c r="E49" s="46">
        <f t="shared" si="54"/>
        <v>8.4857142857142858</v>
      </c>
      <c r="F49" s="45">
        <f t="shared" si="54"/>
        <v>48.885714285714286</v>
      </c>
      <c r="G49" s="45">
        <f t="shared" si="54"/>
        <v>1.4571428571428571</v>
      </c>
      <c r="H49" s="46">
        <f t="shared" si="54"/>
        <v>3.4571428571428573</v>
      </c>
      <c r="I49" s="46">
        <f t="shared" si="54"/>
        <v>7.2</v>
      </c>
      <c r="J49" s="45">
        <f t="shared" si="54"/>
        <v>14.2</v>
      </c>
      <c r="K49" s="47">
        <f t="shared" si="54"/>
        <v>107.4</v>
      </c>
      <c r="L49" s="48"/>
      <c r="M49" s="30">
        <f t="shared" si="41"/>
        <v>19.142857142857142</v>
      </c>
      <c r="N49" s="31">
        <f t="shared" si="3"/>
        <v>88.257142857142853</v>
      </c>
      <c r="O49" s="55">
        <f t="shared" si="43"/>
        <v>0.17823889332269219</v>
      </c>
      <c r="P49" s="55">
        <f t="shared" si="44"/>
        <v>0.82176110667730773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45">
        <f t="shared" ref="D50:K50" si="55">SUM(D173)/35</f>
        <v>16.399999999999999</v>
      </c>
      <c r="E50" s="46">
        <f t="shared" si="55"/>
        <v>4.5999999999999996</v>
      </c>
      <c r="F50" s="45">
        <f t="shared" si="55"/>
        <v>38.085714285714289</v>
      </c>
      <c r="G50" s="45">
        <f t="shared" si="55"/>
        <v>0.62857142857142856</v>
      </c>
      <c r="H50" s="46">
        <f t="shared" si="55"/>
        <v>3</v>
      </c>
      <c r="I50" s="46">
        <f t="shared" si="55"/>
        <v>4.7714285714285714</v>
      </c>
      <c r="J50" s="45">
        <f t="shared" si="55"/>
        <v>11.085714285714285</v>
      </c>
      <c r="K50" s="47">
        <f t="shared" si="55"/>
        <v>78.571428571428569</v>
      </c>
      <c r="L50" s="48"/>
      <c r="M50" s="30">
        <f t="shared" si="41"/>
        <v>12.37142857142857</v>
      </c>
      <c r="N50" s="31">
        <f t="shared" si="3"/>
        <v>66.2</v>
      </c>
      <c r="O50" s="55">
        <f t="shared" si="43"/>
        <v>0.15745454545454543</v>
      </c>
      <c r="P50" s="55">
        <f t="shared" si="44"/>
        <v>0.8425454545454546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45">
        <f t="shared" ref="D51:K51" si="56">SUM(D174)/35</f>
        <v>10</v>
      </c>
      <c r="E51" s="46">
        <f t="shared" si="56"/>
        <v>1.5428571428571429</v>
      </c>
      <c r="F51" s="45">
        <f t="shared" si="56"/>
        <v>21.714285714285715</v>
      </c>
      <c r="G51" s="45">
        <f t="shared" si="56"/>
        <v>0.4</v>
      </c>
      <c r="H51" s="46">
        <f t="shared" si="56"/>
        <v>5.8571428571428568</v>
      </c>
      <c r="I51" s="46">
        <f t="shared" si="56"/>
        <v>2.8571428571428572</v>
      </c>
      <c r="J51" s="45">
        <f t="shared" si="56"/>
        <v>6.3142857142857141</v>
      </c>
      <c r="K51" s="47">
        <f t="shared" si="56"/>
        <v>48.685714285714283</v>
      </c>
      <c r="L51" s="48"/>
      <c r="M51" s="30">
        <f t="shared" si="41"/>
        <v>10.257142857142856</v>
      </c>
      <c r="N51" s="31">
        <f t="shared" si="3"/>
        <v>38.428571428571431</v>
      </c>
      <c r="O51" s="55">
        <f t="shared" si="43"/>
        <v>0.21068075117370891</v>
      </c>
      <c r="P51" s="55">
        <f t="shared" si="44"/>
        <v>0.78931924882629112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45">
        <f t="shared" ref="D52:K52" si="57">SUM(D175)/35</f>
        <v>3.7142857142857144</v>
      </c>
      <c r="E52" s="46">
        <f t="shared" si="57"/>
        <v>0.65714285714285714</v>
      </c>
      <c r="F52" s="45">
        <f t="shared" si="57"/>
        <v>6.8571428571428568</v>
      </c>
      <c r="G52" s="45">
        <f t="shared" si="57"/>
        <v>8.5714285714285715E-2</v>
      </c>
      <c r="H52" s="46">
        <f t="shared" si="57"/>
        <v>3.2857142857142856</v>
      </c>
      <c r="I52" s="46">
        <f t="shared" si="57"/>
        <v>0.8571428571428571</v>
      </c>
      <c r="J52" s="45">
        <f t="shared" si="57"/>
        <v>2.2000000000000002</v>
      </c>
      <c r="K52" s="47">
        <f t="shared" si="57"/>
        <v>17.657142857142858</v>
      </c>
      <c r="L52" s="48"/>
      <c r="M52" s="30">
        <f t="shared" si="41"/>
        <v>4.8</v>
      </c>
      <c r="N52" s="31">
        <f t="shared" si="3"/>
        <v>12.857142857142858</v>
      </c>
      <c r="O52" s="55">
        <f t="shared" si="43"/>
        <v>0.27184466019417475</v>
      </c>
      <c r="P52" s="55">
        <f t="shared" si="44"/>
        <v>0.72815533980582525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45">
        <f t="shared" ref="D53:K53" si="58">SUM(D176)/35</f>
        <v>1.0571428571428572</v>
      </c>
      <c r="E53" s="46">
        <f t="shared" si="58"/>
        <v>0</v>
      </c>
      <c r="F53" s="45">
        <f t="shared" si="58"/>
        <v>1.4857142857142858</v>
      </c>
      <c r="G53" s="45">
        <f t="shared" si="58"/>
        <v>0</v>
      </c>
      <c r="H53" s="46">
        <f t="shared" si="58"/>
        <v>1.6</v>
      </c>
      <c r="I53" s="46">
        <f t="shared" si="58"/>
        <v>0</v>
      </c>
      <c r="J53" s="45">
        <f t="shared" si="58"/>
        <v>0.54285714285714282</v>
      </c>
      <c r="K53" s="47">
        <f t="shared" si="58"/>
        <v>4.6857142857142859</v>
      </c>
      <c r="L53" s="48"/>
      <c r="M53" s="30">
        <f t="shared" si="41"/>
        <v>1.6</v>
      </c>
      <c r="N53" s="31">
        <f t="shared" si="3"/>
        <v>3.0857142857142854</v>
      </c>
      <c r="O53" s="55">
        <f t="shared" si="43"/>
        <v>0.34146341463414637</v>
      </c>
      <c r="P53" s="55">
        <f t="shared" si="44"/>
        <v>0.65853658536585358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45">
        <f t="shared" ref="D54:K54" si="59">SUM(D177)/35</f>
        <v>209.45714285714286</v>
      </c>
      <c r="E54" s="46">
        <f t="shared" si="59"/>
        <v>53.2</v>
      </c>
      <c r="F54" s="45">
        <f t="shared" si="59"/>
        <v>625.7714285714286</v>
      </c>
      <c r="G54" s="45">
        <f t="shared" si="59"/>
        <v>15.8</v>
      </c>
      <c r="H54" s="46">
        <f t="shared" si="59"/>
        <v>59.942857142857143</v>
      </c>
      <c r="I54" s="46">
        <f t="shared" si="59"/>
        <v>50.371428571428574</v>
      </c>
      <c r="J54" s="45">
        <f t="shared" si="59"/>
        <v>176.02857142857144</v>
      </c>
      <c r="K54" s="47">
        <f t="shared" si="59"/>
        <v>1190.5999999999999</v>
      </c>
      <c r="L54" s="48"/>
      <c r="M54" s="46">
        <f>SUM(M38:M53)</f>
        <v>163.51428571428571</v>
      </c>
      <c r="N54" s="45">
        <f t="shared" si="3"/>
        <v>1027.0571428571429</v>
      </c>
      <c r="O54" s="57">
        <f t="shared" si="43"/>
        <v>0.13733771687744475</v>
      </c>
      <c r="P54" s="57">
        <f t="shared" si="44"/>
        <v>0.86263828561829581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5">
        <f t="shared" ref="D55:K55" si="60">SUM(D178)/35</f>
        <v>0</v>
      </c>
      <c r="E55" s="27">
        <f t="shared" si="60"/>
        <v>0</v>
      </c>
      <c r="F55" s="39">
        <f t="shared" si="60"/>
        <v>0.51428571428571423</v>
      </c>
      <c r="G55" s="25">
        <f t="shared" si="60"/>
        <v>0</v>
      </c>
      <c r="H55" s="27">
        <f t="shared" si="60"/>
        <v>0</v>
      </c>
      <c r="I55" s="27">
        <f t="shared" si="60"/>
        <v>0</v>
      </c>
      <c r="J55" s="39">
        <f t="shared" si="60"/>
        <v>0.17142857142857143</v>
      </c>
      <c r="K55" s="39">
        <f t="shared" si="60"/>
        <v>0.68571428571428572</v>
      </c>
      <c r="L55" s="48"/>
      <c r="M55" s="30">
        <f t="shared" ref="M55:M70" si="61">SUM(E55+H55+I55)</f>
        <v>0</v>
      </c>
      <c r="N55" s="31">
        <f t="shared" si="3"/>
        <v>0.68571428571428572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29"/>
      <c r="B56" s="235"/>
      <c r="C56" s="22" t="s">
        <v>15</v>
      </c>
      <c r="D56" s="39">
        <f t="shared" ref="D56:K56" si="62">SUM(D179)/35</f>
        <v>5.8285714285714283</v>
      </c>
      <c r="E56" s="27">
        <f t="shared" si="62"/>
        <v>0.82857142857142863</v>
      </c>
      <c r="F56" s="39">
        <f t="shared" si="62"/>
        <v>32.571428571428569</v>
      </c>
      <c r="G56" s="39">
        <f t="shared" si="62"/>
        <v>0.2857142857142857</v>
      </c>
      <c r="H56" s="49">
        <f t="shared" si="62"/>
        <v>1.8571428571428572</v>
      </c>
      <c r="I56" s="27">
        <f t="shared" si="62"/>
        <v>1</v>
      </c>
      <c r="J56" s="39">
        <f t="shared" si="62"/>
        <v>6.5428571428571427</v>
      </c>
      <c r="K56" s="39">
        <f t="shared" si="62"/>
        <v>48.914285714285711</v>
      </c>
      <c r="L56" s="48"/>
      <c r="M56" s="30">
        <f t="shared" si="61"/>
        <v>3.6857142857142859</v>
      </c>
      <c r="N56" s="31">
        <f t="shared" si="3"/>
        <v>45.228571428571428</v>
      </c>
      <c r="O56" s="59">
        <f t="shared" ref="O56:O71" si="63">SUM(M56/K56)</f>
        <v>7.5350467289719641E-2</v>
      </c>
      <c r="P56" s="59">
        <f t="shared" ref="P56:P71" si="64">SUM(N56/K56)</f>
        <v>0.92464953271028039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39">
        <f t="shared" ref="D57:K57" si="65">SUM(D180)/35</f>
        <v>6.7428571428571429</v>
      </c>
      <c r="E57" s="49">
        <f t="shared" si="65"/>
        <v>1.7142857142857142</v>
      </c>
      <c r="F57" s="39">
        <f t="shared" si="65"/>
        <v>38.285714285714285</v>
      </c>
      <c r="G57" s="39">
        <f t="shared" si="65"/>
        <v>0.6</v>
      </c>
      <c r="H57" s="49">
        <f t="shared" si="65"/>
        <v>1.6</v>
      </c>
      <c r="I57" s="49">
        <f t="shared" si="65"/>
        <v>0.8571428571428571</v>
      </c>
      <c r="J57" s="39">
        <f t="shared" si="65"/>
        <v>7.9428571428571431</v>
      </c>
      <c r="K57" s="39">
        <f t="shared" si="65"/>
        <v>57.74285714285714</v>
      </c>
      <c r="L57" s="48"/>
      <c r="M57" s="30">
        <f t="shared" si="61"/>
        <v>4.1714285714285708</v>
      </c>
      <c r="N57" s="31">
        <f t="shared" si="3"/>
        <v>53.571428571428569</v>
      </c>
      <c r="O57" s="59">
        <f t="shared" si="63"/>
        <v>7.2241464621474516E-2</v>
      </c>
      <c r="P57" s="59">
        <f t="shared" si="64"/>
        <v>0.92775853537852548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39">
        <f t="shared" ref="D58:K58" si="66">SUM(D181)/35</f>
        <v>11.4</v>
      </c>
      <c r="E58" s="49">
        <f t="shared" si="66"/>
        <v>2.0285714285714285</v>
      </c>
      <c r="F58" s="39">
        <f t="shared" si="66"/>
        <v>46.657142857142858</v>
      </c>
      <c r="G58" s="39">
        <f t="shared" si="66"/>
        <v>0.62857142857142856</v>
      </c>
      <c r="H58" s="49">
        <f t="shared" si="66"/>
        <v>3.6857142857142855</v>
      </c>
      <c r="I58" s="49">
        <f t="shared" si="66"/>
        <v>1.6</v>
      </c>
      <c r="J58" s="39">
        <f t="shared" si="66"/>
        <v>12.171428571428571</v>
      </c>
      <c r="K58" s="39">
        <f t="shared" si="66"/>
        <v>78.171428571428578</v>
      </c>
      <c r="L58" s="48"/>
      <c r="M58" s="30">
        <f t="shared" si="61"/>
        <v>7.3142857142857132</v>
      </c>
      <c r="N58" s="31">
        <f t="shared" si="3"/>
        <v>70.857142857142861</v>
      </c>
      <c r="O58" s="59">
        <f t="shared" si="63"/>
        <v>9.3567251461988285E-2</v>
      </c>
      <c r="P58" s="59">
        <f t="shared" si="64"/>
        <v>0.9064327485380117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39">
        <f t="shared" ref="D59:K59" si="67">SUM(D182)/35</f>
        <v>10.8</v>
      </c>
      <c r="E59" s="49">
        <f t="shared" si="67"/>
        <v>1.8285714285714285</v>
      </c>
      <c r="F59" s="39">
        <f t="shared" si="67"/>
        <v>40.114285714285714</v>
      </c>
      <c r="G59" s="39">
        <f t="shared" si="67"/>
        <v>1</v>
      </c>
      <c r="H59" s="49">
        <f t="shared" si="67"/>
        <v>2.8571428571428572</v>
      </c>
      <c r="I59" s="49">
        <f t="shared" si="67"/>
        <v>1.7428571428571429</v>
      </c>
      <c r="J59" s="39">
        <f t="shared" si="67"/>
        <v>11.171428571428571</v>
      </c>
      <c r="K59" s="39">
        <f t="shared" si="67"/>
        <v>69.51428571428572</v>
      </c>
      <c r="L59" s="48"/>
      <c r="M59" s="30">
        <f t="shared" si="61"/>
        <v>6.4285714285714288</v>
      </c>
      <c r="N59" s="31">
        <f t="shared" si="3"/>
        <v>63.085714285714282</v>
      </c>
      <c r="O59" s="59">
        <f t="shared" si="63"/>
        <v>9.2478421701602961E-2</v>
      </c>
      <c r="P59" s="59">
        <f t="shared" si="64"/>
        <v>0.90752157829839697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39">
        <f t="shared" ref="D60:K60" si="68">SUM(D183)/35</f>
        <v>9.2857142857142865</v>
      </c>
      <c r="E60" s="49">
        <f t="shared" si="68"/>
        <v>1.8285714285714285</v>
      </c>
      <c r="F60" s="39">
        <f t="shared" si="68"/>
        <v>34.428571428571431</v>
      </c>
      <c r="G60" s="39">
        <f t="shared" si="68"/>
        <v>1.2</v>
      </c>
      <c r="H60" s="49">
        <f t="shared" si="68"/>
        <v>3.0285714285714285</v>
      </c>
      <c r="I60" s="49">
        <f t="shared" si="68"/>
        <v>2.2000000000000002</v>
      </c>
      <c r="J60" s="39">
        <f t="shared" si="68"/>
        <v>9.1428571428571423</v>
      </c>
      <c r="K60" s="39">
        <f t="shared" si="68"/>
        <v>61.114285714285714</v>
      </c>
      <c r="L60" s="48"/>
      <c r="M60" s="30">
        <f t="shared" si="61"/>
        <v>7.0571428571428569</v>
      </c>
      <c r="N60" s="31">
        <f t="shared" si="3"/>
        <v>54.057142857142864</v>
      </c>
      <c r="O60" s="59">
        <f t="shared" si="63"/>
        <v>0.11547452080411406</v>
      </c>
      <c r="P60" s="59">
        <f t="shared" si="64"/>
        <v>0.88452547919588609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39">
        <f t="shared" ref="D61:K61" si="69">SUM(D184)/35</f>
        <v>9.7714285714285722</v>
      </c>
      <c r="E61" s="49">
        <f t="shared" si="69"/>
        <v>1.3428571428571427</v>
      </c>
      <c r="F61" s="39">
        <f t="shared" si="69"/>
        <v>33.200000000000003</v>
      </c>
      <c r="G61" s="39">
        <f t="shared" si="69"/>
        <v>0.8571428571428571</v>
      </c>
      <c r="H61" s="49">
        <f t="shared" si="69"/>
        <v>6.5428571428571427</v>
      </c>
      <c r="I61" s="49">
        <f t="shared" si="69"/>
        <v>2.0857142857142859</v>
      </c>
      <c r="J61" s="39">
        <f t="shared" si="69"/>
        <v>8.8285714285714292</v>
      </c>
      <c r="K61" s="39">
        <f t="shared" si="69"/>
        <v>62.628571428571426</v>
      </c>
      <c r="L61" s="48"/>
      <c r="M61" s="30">
        <f t="shared" si="61"/>
        <v>9.9714285714285715</v>
      </c>
      <c r="N61" s="31">
        <f t="shared" si="3"/>
        <v>52.657142857142858</v>
      </c>
      <c r="O61" s="59">
        <f t="shared" si="63"/>
        <v>0.15921532846715331</v>
      </c>
      <c r="P61" s="59">
        <f t="shared" si="64"/>
        <v>0.84078467153284675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39">
        <f t="shared" ref="D62:K62" si="70">SUM(D185)/35</f>
        <v>14.342857142857143</v>
      </c>
      <c r="E62" s="49">
        <f t="shared" si="70"/>
        <v>3.0285714285714285</v>
      </c>
      <c r="F62" s="39">
        <f t="shared" si="70"/>
        <v>46.457142857142856</v>
      </c>
      <c r="G62" s="39">
        <f t="shared" si="70"/>
        <v>1.6857142857142857</v>
      </c>
      <c r="H62" s="49">
        <f t="shared" si="70"/>
        <v>6.1714285714285717</v>
      </c>
      <c r="I62" s="49">
        <f t="shared" si="70"/>
        <v>3.1714285714285713</v>
      </c>
      <c r="J62" s="39">
        <f t="shared" si="70"/>
        <v>11.8</v>
      </c>
      <c r="K62" s="39">
        <f t="shared" si="70"/>
        <v>86.685714285714283</v>
      </c>
      <c r="L62" s="48"/>
      <c r="M62" s="30">
        <f t="shared" si="61"/>
        <v>12.37142857142857</v>
      </c>
      <c r="N62" s="31">
        <f t="shared" si="3"/>
        <v>74.285714285714278</v>
      </c>
      <c r="O62" s="59">
        <f t="shared" si="63"/>
        <v>0.14271588661832563</v>
      </c>
      <c r="P62" s="59">
        <f t="shared" si="64"/>
        <v>0.8569545154911008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39">
        <f t="shared" ref="D63:K63" si="71">SUM(D186)/35</f>
        <v>24.6</v>
      </c>
      <c r="E63" s="49">
        <f t="shared" si="71"/>
        <v>5.8285714285714283</v>
      </c>
      <c r="F63" s="39">
        <f t="shared" si="71"/>
        <v>69.171428571428578</v>
      </c>
      <c r="G63" s="39">
        <f t="shared" si="71"/>
        <v>1.6</v>
      </c>
      <c r="H63" s="49">
        <f t="shared" si="71"/>
        <v>9.3714285714285719</v>
      </c>
      <c r="I63" s="49">
        <f t="shared" si="71"/>
        <v>6.4285714285714288</v>
      </c>
      <c r="J63" s="39">
        <f t="shared" si="71"/>
        <v>20.485714285714284</v>
      </c>
      <c r="K63" s="39">
        <f t="shared" si="71"/>
        <v>137.48571428571429</v>
      </c>
      <c r="L63" s="48"/>
      <c r="M63" s="30">
        <f t="shared" si="61"/>
        <v>21.628571428571426</v>
      </c>
      <c r="N63" s="31">
        <f t="shared" si="3"/>
        <v>115.85714285714285</v>
      </c>
      <c r="O63" s="59">
        <f t="shared" si="63"/>
        <v>0.15731504571903571</v>
      </c>
      <c r="P63" s="59">
        <f t="shared" si="64"/>
        <v>0.84268495428096413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39">
        <f t="shared" ref="D64:K64" si="72">SUM(D187)/35</f>
        <v>35.285714285714285</v>
      </c>
      <c r="E64" s="49">
        <f t="shared" si="72"/>
        <v>10.571428571428571</v>
      </c>
      <c r="F64" s="39">
        <f t="shared" si="72"/>
        <v>67.2</v>
      </c>
      <c r="G64" s="39">
        <f t="shared" si="72"/>
        <v>1.2571428571428571</v>
      </c>
      <c r="H64" s="49">
        <f t="shared" si="72"/>
        <v>8.5428571428571427</v>
      </c>
      <c r="I64" s="49">
        <f t="shared" si="72"/>
        <v>10.228571428571428</v>
      </c>
      <c r="J64" s="39">
        <f t="shared" si="72"/>
        <v>25.971428571428572</v>
      </c>
      <c r="K64" s="39">
        <f t="shared" si="72"/>
        <v>159.05714285714285</v>
      </c>
      <c r="L64" s="48"/>
      <c r="M64" s="30">
        <f t="shared" si="61"/>
        <v>29.342857142857142</v>
      </c>
      <c r="N64" s="31">
        <f t="shared" si="3"/>
        <v>129.71428571428572</v>
      </c>
      <c r="O64" s="59">
        <f t="shared" si="63"/>
        <v>0.18447997125920604</v>
      </c>
      <c r="P64" s="59">
        <f t="shared" si="64"/>
        <v>0.8155200287407941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39">
        <f t="shared" ref="D65:K65" si="73">SUM(D188)/35</f>
        <v>35.571428571428569</v>
      </c>
      <c r="E65" s="49">
        <f t="shared" si="73"/>
        <v>11.171428571428571</v>
      </c>
      <c r="F65" s="39">
        <f t="shared" si="73"/>
        <v>56.628571428571426</v>
      </c>
      <c r="G65" s="39">
        <f t="shared" si="73"/>
        <v>1.0571428571428572</v>
      </c>
      <c r="H65" s="49">
        <f t="shared" si="73"/>
        <v>7.3142857142857141</v>
      </c>
      <c r="I65" s="49">
        <f t="shared" si="73"/>
        <v>11.114285714285714</v>
      </c>
      <c r="J65" s="39">
        <f t="shared" si="73"/>
        <v>19.314285714285713</v>
      </c>
      <c r="K65" s="39">
        <f t="shared" si="73"/>
        <v>142.17142857142858</v>
      </c>
      <c r="L65" s="48"/>
      <c r="M65" s="30">
        <f t="shared" si="61"/>
        <v>29.599999999999998</v>
      </c>
      <c r="N65" s="31">
        <f t="shared" si="3"/>
        <v>112.57142857142857</v>
      </c>
      <c r="O65" s="59">
        <f t="shared" si="63"/>
        <v>0.20819935691318325</v>
      </c>
      <c r="P65" s="59">
        <f t="shared" si="64"/>
        <v>0.79180064308681664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39">
        <f t="shared" ref="D66:K66" si="74">SUM(D189)/35</f>
        <v>28.228571428571428</v>
      </c>
      <c r="E66" s="49">
        <f t="shared" si="74"/>
        <v>9.1999999999999993</v>
      </c>
      <c r="F66" s="39">
        <f t="shared" si="74"/>
        <v>49.942857142857143</v>
      </c>
      <c r="G66" s="39">
        <f t="shared" si="74"/>
        <v>1.4857142857142858</v>
      </c>
      <c r="H66" s="49">
        <f t="shared" si="74"/>
        <v>5.4285714285714288</v>
      </c>
      <c r="I66" s="49">
        <f t="shared" si="74"/>
        <v>9.5714285714285712</v>
      </c>
      <c r="J66" s="39">
        <f t="shared" si="74"/>
        <v>16.485714285714284</v>
      </c>
      <c r="K66" s="39">
        <f t="shared" si="74"/>
        <v>120.34285714285714</v>
      </c>
      <c r="L66" s="48"/>
      <c r="M66" s="30">
        <f t="shared" si="61"/>
        <v>24.2</v>
      </c>
      <c r="N66" s="31">
        <f t="shared" si="3"/>
        <v>96.142857142857139</v>
      </c>
      <c r="O66" s="59">
        <f t="shared" si="63"/>
        <v>0.20109211775878441</v>
      </c>
      <c r="P66" s="59">
        <f t="shared" si="64"/>
        <v>0.79890788224121556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39">
        <f t="shared" ref="D67:K67" si="75">SUM(D190)/35</f>
        <v>20.171428571428571</v>
      </c>
      <c r="E67" s="49">
        <f t="shared" si="75"/>
        <v>7.4285714285714288</v>
      </c>
      <c r="F67" s="39">
        <f t="shared" si="75"/>
        <v>34.828571428571429</v>
      </c>
      <c r="G67" s="39">
        <f t="shared" si="75"/>
        <v>1</v>
      </c>
      <c r="H67" s="49">
        <f t="shared" si="75"/>
        <v>5.1714285714285717</v>
      </c>
      <c r="I67" s="49">
        <f t="shared" si="75"/>
        <v>6.628571428571429</v>
      </c>
      <c r="J67" s="39">
        <f t="shared" si="75"/>
        <v>11.714285714285714</v>
      </c>
      <c r="K67" s="39">
        <f t="shared" si="75"/>
        <v>86.971428571428575</v>
      </c>
      <c r="L67" s="48"/>
      <c r="M67" s="30">
        <f t="shared" si="61"/>
        <v>19.228571428571431</v>
      </c>
      <c r="N67" s="31">
        <f t="shared" si="3"/>
        <v>67.714285714285708</v>
      </c>
      <c r="O67" s="59">
        <f t="shared" si="63"/>
        <v>0.22109067017082787</v>
      </c>
      <c r="P67" s="59">
        <f t="shared" si="64"/>
        <v>0.77858081471747687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39">
        <f t="shared" ref="D68:K68" si="76">SUM(D191)/35</f>
        <v>12.171428571428571</v>
      </c>
      <c r="E68" s="49">
        <f t="shared" si="76"/>
        <v>1.3714285714285714</v>
      </c>
      <c r="F68" s="39">
        <f t="shared" si="76"/>
        <v>24.057142857142857</v>
      </c>
      <c r="G68" s="39">
        <f t="shared" si="76"/>
        <v>0.5714285714285714</v>
      </c>
      <c r="H68" s="49">
        <f t="shared" si="76"/>
        <v>6.7714285714285714</v>
      </c>
      <c r="I68" s="49">
        <f t="shared" si="76"/>
        <v>3.1428571428571428</v>
      </c>
      <c r="J68" s="39">
        <f t="shared" si="76"/>
        <v>6.5428571428571427</v>
      </c>
      <c r="K68" s="39">
        <f t="shared" si="76"/>
        <v>54.628571428571426</v>
      </c>
      <c r="L68" s="48"/>
      <c r="M68" s="30">
        <f t="shared" si="61"/>
        <v>11.285714285714285</v>
      </c>
      <c r="N68" s="31">
        <f t="shared" si="3"/>
        <v>43.342857142857142</v>
      </c>
      <c r="O68" s="59">
        <f t="shared" si="63"/>
        <v>0.20658995815899581</v>
      </c>
      <c r="P68" s="59">
        <f t="shared" si="64"/>
        <v>0.79341004184100417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39">
        <f t="shared" ref="D69:K69" si="77">SUM(D192)/35</f>
        <v>4.4000000000000004</v>
      </c>
      <c r="E69" s="49">
        <f t="shared" si="77"/>
        <v>0.25714285714285712</v>
      </c>
      <c r="F69" s="39">
        <f t="shared" si="77"/>
        <v>6.9714285714285715</v>
      </c>
      <c r="G69" s="39">
        <f t="shared" si="77"/>
        <v>0.14285714285714285</v>
      </c>
      <c r="H69" s="49">
        <f t="shared" si="77"/>
        <v>4.0285714285714285</v>
      </c>
      <c r="I69" s="49">
        <f t="shared" si="77"/>
        <v>1</v>
      </c>
      <c r="J69" s="39">
        <f t="shared" si="77"/>
        <v>2.5142857142857142</v>
      </c>
      <c r="K69" s="39">
        <f t="shared" si="77"/>
        <v>19.314285714285713</v>
      </c>
      <c r="L69" s="48"/>
      <c r="M69" s="30">
        <f t="shared" si="61"/>
        <v>5.2857142857142856</v>
      </c>
      <c r="N69" s="31">
        <f t="shared" ref="N69:N122" si="78">SUM(D69+F69+G69+J69)</f>
        <v>14.028571428571428</v>
      </c>
      <c r="O69" s="59">
        <f t="shared" si="63"/>
        <v>0.27366863905325445</v>
      </c>
      <c r="P69" s="59">
        <f t="shared" si="64"/>
        <v>0.72633136094674555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39">
        <f t="shared" ref="D70:K70" si="79">SUM(D193)/35</f>
        <v>1.3142857142857143</v>
      </c>
      <c r="E70" s="27">
        <f t="shared" si="79"/>
        <v>2.8571428571428571E-2</v>
      </c>
      <c r="F70" s="39">
        <f t="shared" si="79"/>
        <v>1.5142857142857142</v>
      </c>
      <c r="G70" s="39">
        <f t="shared" si="79"/>
        <v>2.8571428571428571E-2</v>
      </c>
      <c r="H70" s="49">
        <f t="shared" si="79"/>
        <v>1.5428571428571429</v>
      </c>
      <c r="I70" s="27">
        <f t="shared" si="79"/>
        <v>0</v>
      </c>
      <c r="J70" s="39">
        <f t="shared" si="79"/>
        <v>0.8</v>
      </c>
      <c r="K70" s="39">
        <f t="shared" si="79"/>
        <v>5.2285714285714286</v>
      </c>
      <c r="L70" s="48"/>
      <c r="M70" s="30">
        <f t="shared" si="61"/>
        <v>1.5714285714285714</v>
      </c>
      <c r="N70" s="31">
        <f t="shared" si="78"/>
        <v>3.6571428571428566</v>
      </c>
      <c r="O70" s="59">
        <f t="shared" si="63"/>
        <v>0.30054644808743169</v>
      </c>
      <c r="P70" s="59">
        <f t="shared" si="64"/>
        <v>0.69945355191256819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39">
        <f t="shared" ref="D71:K71" si="80">SUM(D194)/35</f>
        <v>229.91428571428571</v>
      </c>
      <c r="E71" s="49">
        <f t="shared" si="80"/>
        <v>58.457142857142856</v>
      </c>
      <c r="F71" s="39">
        <f t="shared" si="80"/>
        <v>582.54285714285709</v>
      </c>
      <c r="G71" s="39">
        <f t="shared" si="80"/>
        <v>13.4</v>
      </c>
      <c r="H71" s="49">
        <f t="shared" si="80"/>
        <v>73.914285714285711</v>
      </c>
      <c r="I71" s="49">
        <f t="shared" si="80"/>
        <v>60.771428571428572</v>
      </c>
      <c r="J71" s="39">
        <f t="shared" si="80"/>
        <v>171.6</v>
      </c>
      <c r="K71" s="39">
        <f t="shared" si="80"/>
        <v>1190.6571428571428</v>
      </c>
      <c r="L71" s="48"/>
      <c r="M71" s="39">
        <f>SUM(M55:M70)</f>
        <v>193.14285714285714</v>
      </c>
      <c r="N71" s="39">
        <f t="shared" si="78"/>
        <v>997.4571428571428</v>
      </c>
      <c r="O71" s="59">
        <f t="shared" si="63"/>
        <v>0.16221534326782328</v>
      </c>
      <c r="P71" s="59">
        <f t="shared" si="64"/>
        <v>0.83773666402706781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31">
        <f t="shared" ref="D72:K72" si="81">SUM(D195)/35</f>
        <v>0</v>
      </c>
      <c r="E72" s="30">
        <f t="shared" si="81"/>
        <v>0</v>
      </c>
      <c r="F72" s="45">
        <f t="shared" si="81"/>
        <v>0.31428571428571428</v>
      </c>
      <c r="G72" s="31">
        <f t="shared" si="81"/>
        <v>0</v>
      </c>
      <c r="H72" s="46">
        <f t="shared" si="81"/>
        <v>0</v>
      </c>
      <c r="I72" s="30">
        <f t="shared" si="81"/>
        <v>0</v>
      </c>
      <c r="J72" s="45">
        <f t="shared" si="81"/>
        <v>8.5714285714285715E-2</v>
      </c>
      <c r="K72" s="47">
        <f t="shared" si="81"/>
        <v>0.4</v>
      </c>
      <c r="L72" s="48"/>
      <c r="M72" s="30">
        <f t="shared" ref="M72:M87" si="82">SUM(E72+H72+I72)</f>
        <v>0</v>
      </c>
      <c r="N72" s="31">
        <f t="shared" si="78"/>
        <v>0.4</v>
      </c>
      <c r="O72" s="55">
        <f>SUM(M72/K72)</f>
        <v>0</v>
      </c>
      <c r="P72" s="55">
        <f>SUM(N72/K72)</f>
        <v>1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45">
        <f t="shared" ref="D73:K73" si="83">SUM(D196)/35</f>
        <v>5.5714285714285712</v>
      </c>
      <c r="E73" s="30">
        <f t="shared" si="83"/>
        <v>1.0571428571428572</v>
      </c>
      <c r="F73" s="45">
        <f t="shared" si="83"/>
        <v>32.771428571428572</v>
      </c>
      <c r="G73" s="45">
        <f t="shared" si="83"/>
        <v>1.1714285714285715</v>
      </c>
      <c r="H73" s="46">
        <f t="shared" si="83"/>
        <v>2.2285714285714286</v>
      </c>
      <c r="I73" s="30">
        <f t="shared" si="83"/>
        <v>1.2285714285714286</v>
      </c>
      <c r="J73" s="45">
        <f t="shared" si="83"/>
        <v>6.9142857142857146</v>
      </c>
      <c r="K73" s="47">
        <f t="shared" si="83"/>
        <v>50.942857142857143</v>
      </c>
      <c r="L73" s="48"/>
      <c r="M73" s="30">
        <f t="shared" si="82"/>
        <v>4.5142857142857142</v>
      </c>
      <c r="N73" s="31">
        <f t="shared" si="78"/>
        <v>46.428571428571431</v>
      </c>
      <c r="O73" s="55">
        <f t="shared" ref="O73:O88" si="84">SUM(M73/K73)</f>
        <v>8.8614694335389793E-2</v>
      </c>
      <c r="P73" s="55">
        <f t="shared" ref="P73:P88" si="85">SUM(N73/K73)</f>
        <v>0.91138530566461029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45">
        <f t="shared" ref="D74:K74" si="86">SUM(D197)/35</f>
        <v>6.9142857142857146</v>
      </c>
      <c r="E74" s="46">
        <f t="shared" si="86"/>
        <v>1.8285714285714285</v>
      </c>
      <c r="F74" s="45">
        <f t="shared" si="86"/>
        <v>40.171428571428571</v>
      </c>
      <c r="G74" s="45">
        <f t="shared" si="86"/>
        <v>0.6</v>
      </c>
      <c r="H74" s="46">
        <f t="shared" si="86"/>
        <v>1.7714285714285714</v>
      </c>
      <c r="I74" s="46">
        <f t="shared" si="86"/>
        <v>1.0857142857142856</v>
      </c>
      <c r="J74" s="45">
        <f t="shared" si="86"/>
        <v>7.8285714285714283</v>
      </c>
      <c r="K74" s="47">
        <f t="shared" si="86"/>
        <v>60.2</v>
      </c>
      <c r="L74" s="48"/>
      <c r="M74" s="30">
        <f t="shared" si="82"/>
        <v>4.6857142857142851</v>
      </c>
      <c r="N74" s="31">
        <f t="shared" si="78"/>
        <v>55.51428571428572</v>
      </c>
      <c r="O74" s="55">
        <f t="shared" si="84"/>
        <v>7.7835785476981473E-2</v>
      </c>
      <c r="P74" s="55">
        <f t="shared" si="85"/>
        <v>0.92216421452301855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45">
        <f t="shared" ref="D75:K75" si="87">SUM(D198)/35</f>
        <v>10.199999999999999</v>
      </c>
      <c r="E75" s="46">
        <f t="shared" si="87"/>
        <v>2.3142857142857145</v>
      </c>
      <c r="F75" s="45">
        <f t="shared" si="87"/>
        <v>44</v>
      </c>
      <c r="G75" s="45">
        <f t="shared" si="87"/>
        <v>1.0285714285714285</v>
      </c>
      <c r="H75" s="46">
        <f t="shared" si="87"/>
        <v>3.9714285714285715</v>
      </c>
      <c r="I75" s="46">
        <f t="shared" si="87"/>
        <v>1.6285714285714286</v>
      </c>
      <c r="J75" s="45">
        <f t="shared" si="87"/>
        <v>9.5142857142857142</v>
      </c>
      <c r="K75" s="47">
        <f t="shared" si="87"/>
        <v>72.657142857142858</v>
      </c>
      <c r="L75" s="48"/>
      <c r="M75" s="30">
        <f t="shared" si="82"/>
        <v>7.9142857142857146</v>
      </c>
      <c r="N75" s="31">
        <f t="shared" si="78"/>
        <v>64.742857142857147</v>
      </c>
      <c r="O75" s="55">
        <f t="shared" si="84"/>
        <v>0.10892646480534801</v>
      </c>
      <c r="P75" s="55">
        <f t="shared" si="85"/>
        <v>0.89107353519465204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45">
        <f t="shared" ref="D76:K76" si="88">SUM(D199)/35</f>
        <v>9.0571428571428569</v>
      </c>
      <c r="E76" s="46">
        <f t="shared" si="88"/>
        <v>2.5714285714285716</v>
      </c>
      <c r="F76" s="45">
        <f t="shared" si="88"/>
        <v>37.74285714285714</v>
      </c>
      <c r="G76" s="45">
        <f t="shared" si="88"/>
        <v>1.3714285714285714</v>
      </c>
      <c r="H76" s="46">
        <f t="shared" si="88"/>
        <v>2.0285714285714285</v>
      </c>
      <c r="I76" s="46">
        <f t="shared" si="88"/>
        <v>1.8285714285714285</v>
      </c>
      <c r="J76" s="45">
        <f t="shared" si="88"/>
        <v>9.6</v>
      </c>
      <c r="K76" s="47">
        <f t="shared" si="88"/>
        <v>64.2</v>
      </c>
      <c r="L76" s="48"/>
      <c r="M76" s="30">
        <f t="shared" si="82"/>
        <v>6.4285714285714279</v>
      </c>
      <c r="N76" s="31">
        <f t="shared" si="78"/>
        <v>57.771428571428572</v>
      </c>
      <c r="O76" s="55">
        <f t="shared" si="84"/>
        <v>0.1001335113484646</v>
      </c>
      <c r="P76" s="55">
        <f t="shared" si="85"/>
        <v>0.8998664886515354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45">
        <f t="shared" ref="D77:K77" si="89">SUM(D200)/35</f>
        <v>9.3428571428571434</v>
      </c>
      <c r="E77" s="46">
        <f t="shared" si="89"/>
        <v>2.0857142857142859</v>
      </c>
      <c r="F77" s="45">
        <f t="shared" si="89"/>
        <v>31.8</v>
      </c>
      <c r="G77" s="45">
        <f t="shared" si="89"/>
        <v>1.3714285714285714</v>
      </c>
      <c r="H77" s="46">
        <f t="shared" si="89"/>
        <v>2.4</v>
      </c>
      <c r="I77" s="46">
        <f t="shared" si="89"/>
        <v>1.7142857142857142</v>
      </c>
      <c r="J77" s="45">
        <f t="shared" si="89"/>
        <v>8.0857142857142854</v>
      </c>
      <c r="K77" s="47">
        <f t="shared" si="89"/>
        <v>56.8</v>
      </c>
      <c r="L77" s="48"/>
      <c r="M77" s="30">
        <f t="shared" si="82"/>
        <v>6.2</v>
      </c>
      <c r="N77" s="31">
        <f t="shared" si="78"/>
        <v>50.600000000000009</v>
      </c>
      <c r="O77" s="55">
        <f t="shared" si="84"/>
        <v>0.1091549295774648</v>
      </c>
      <c r="P77" s="55">
        <f t="shared" si="85"/>
        <v>0.89084507042253536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45">
        <f t="shared" ref="D78:K78" si="90">SUM(D201)/35</f>
        <v>10.514285714285714</v>
      </c>
      <c r="E78" s="46">
        <f t="shared" si="90"/>
        <v>2.3142857142857145</v>
      </c>
      <c r="F78" s="45">
        <f t="shared" si="90"/>
        <v>34.428571428571431</v>
      </c>
      <c r="G78" s="45">
        <f t="shared" si="90"/>
        <v>1.2571428571428571</v>
      </c>
      <c r="H78" s="46">
        <f t="shared" si="90"/>
        <v>3.8857142857142857</v>
      </c>
      <c r="I78" s="46">
        <f t="shared" si="90"/>
        <v>1.9142857142857144</v>
      </c>
      <c r="J78" s="45">
        <f t="shared" si="90"/>
        <v>8.2857142857142865</v>
      </c>
      <c r="K78" s="47">
        <f t="shared" si="90"/>
        <v>62.6</v>
      </c>
      <c r="L78" s="48"/>
      <c r="M78" s="30">
        <f t="shared" si="82"/>
        <v>8.1142857142857139</v>
      </c>
      <c r="N78" s="31">
        <f t="shared" si="78"/>
        <v>54.485714285714288</v>
      </c>
      <c r="O78" s="55">
        <f t="shared" si="84"/>
        <v>0.12962117754450023</v>
      </c>
      <c r="P78" s="55">
        <f t="shared" si="85"/>
        <v>0.8703788224554998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45">
        <f t="shared" ref="D79:K79" si="91">SUM(D202)/35</f>
        <v>17.542857142857144</v>
      </c>
      <c r="E79" s="46">
        <f t="shared" si="91"/>
        <v>3.1714285714285713</v>
      </c>
      <c r="F79" s="45">
        <f t="shared" si="91"/>
        <v>53.085714285714289</v>
      </c>
      <c r="G79" s="45">
        <f t="shared" si="91"/>
        <v>1.4571428571428571</v>
      </c>
      <c r="H79" s="46">
        <f t="shared" si="91"/>
        <v>10.857142857142858</v>
      </c>
      <c r="I79" s="46">
        <f t="shared" si="91"/>
        <v>3.4571428571428573</v>
      </c>
      <c r="J79" s="45">
        <f t="shared" si="91"/>
        <v>15.142857142857142</v>
      </c>
      <c r="K79" s="47">
        <f t="shared" si="91"/>
        <v>104.71428571428571</v>
      </c>
      <c r="L79" s="48"/>
      <c r="M79" s="30">
        <f t="shared" si="82"/>
        <v>17.485714285714288</v>
      </c>
      <c r="N79" s="31">
        <f t="shared" si="78"/>
        <v>87.228571428571428</v>
      </c>
      <c r="O79" s="55">
        <f t="shared" si="84"/>
        <v>0.16698499317871762</v>
      </c>
      <c r="P79" s="55">
        <f t="shared" si="85"/>
        <v>0.83301500682128249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45">
        <f t="shared" ref="D80:K80" si="92">SUM(D203)/35</f>
        <v>41.4</v>
      </c>
      <c r="E80" s="46">
        <f t="shared" si="92"/>
        <v>11.657142857142857</v>
      </c>
      <c r="F80" s="45">
        <f t="shared" si="92"/>
        <v>84.057142857142864</v>
      </c>
      <c r="G80" s="45">
        <f t="shared" si="92"/>
        <v>1.6571428571428573</v>
      </c>
      <c r="H80" s="46">
        <f t="shared" si="92"/>
        <v>18.657142857142858</v>
      </c>
      <c r="I80" s="46">
        <f t="shared" si="92"/>
        <v>9.4571428571428573</v>
      </c>
      <c r="J80" s="45">
        <f t="shared" si="92"/>
        <v>29.314285714285713</v>
      </c>
      <c r="K80" s="47">
        <f t="shared" si="92"/>
        <v>196.2</v>
      </c>
      <c r="L80" s="48"/>
      <c r="M80" s="30">
        <f t="shared" si="82"/>
        <v>39.771428571428572</v>
      </c>
      <c r="N80" s="31">
        <f t="shared" si="78"/>
        <v>156.42857142857142</v>
      </c>
      <c r="O80" s="55">
        <f t="shared" si="84"/>
        <v>0.20270860637833116</v>
      </c>
      <c r="P80" s="55">
        <f t="shared" si="85"/>
        <v>0.79729139362166879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45">
        <f t="shared" ref="D81:K81" si="93">SUM(D204)/35</f>
        <v>67.542857142857144</v>
      </c>
      <c r="E81" s="46">
        <f t="shared" si="93"/>
        <v>27.257142857142856</v>
      </c>
      <c r="F81" s="45">
        <f t="shared" si="93"/>
        <v>78.457142857142856</v>
      </c>
      <c r="G81" s="45">
        <f t="shared" si="93"/>
        <v>1.2571428571428571</v>
      </c>
      <c r="H81" s="46">
        <f t="shared" si="93"/>
        <v>21.914285714285715</v>
      </c>
      <c r="I81" s="46">
        <f t="shared" si="93"/>
        <v>17.914285714285715</v>
      </c>
      <c r="J81" s="45">
        <f t="shared" si="93"/>
        <v>34.142857142857146</v>
      </c>
      <c r="K81" s="47">
        <f t="shared" si="93"/>
        <v>248.48571428571429</v>
      </c>
      <c r="L81" s="48"/>
      <c r="M81" s="30">
        <f t="shared" si="82"/>
        <v>67.085714285714289</v>
      </c>
      <c r="N81" s="31">
        <f t="shared" si="78"/>
        <v>181.4</v>
      </c>
      <c r="O81" s="55">
        <f t="shared" si="84"/>
        <v>0.26997815338622516</v>
      </c>
      <c r="P81" s="55">
        <f t="shared" si="85"/>
        <v>0.73002184661377489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45">
        <f t="shared" ref="D82:K82" si="94">SUM(D205)/35</f>
        <v>88.4</v>
      </c>
      <c r="E82" s="46">
        <f t="shared" si="94"/>
        <v>39.142857142857146</v>
      </c>
      <c r="F82" s="45">
        <f t="shared" si="94"/>
        <v>71.685714285714283</v>
      </c>
      <c r="G82" s="45">
        <f t="shared" si="94"/>
        <v>1.7714285714285714</v>
      </c>
      <c r="H82" s="46">
        <f t="shared" si="94"/>
        <v>27.8</v>
      </c>
      <c r="I82" s="46">
        <f t="shared" si="94"/>
        <v>24.857142857142858</v>
      </c>
      <c r="J82" s="45">
        <f t="shared" si="94"/>
        <v>39.514285714285712</v>
      </c>
      <c r="K82" s="47">
        <f t="shared" si="94"/>
        <v>293.17142857142858</v>
      </c>
      <c r="L82" s="48"/>
      <c r="M82" s="30">
        <f t="shared" si="82"/>
        <v>91.800000000000011</v>
      </c>
      <c r="N82" s="31">
        <f t="shared" si="78"/>
        <v>201.37142857142857</v>
      </c>
      <c r="O82" s="55">
        <f t="shared" si="84"/>
        <v>0.31312737549946401</v>
      </c>
      <c r="P82" s="55">
        <f t="shared" si="85"/>
        <v>0.68687262450053599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45">
        <f t="shared" ref="D83:K83" si="95">SUM(D206)/35</f>
        <v>87.228571428571428</v>
      </c>
      <c r="E83" s="46">
        <f t="shared" si="95"/>
        <v>37.828571428571429</v>
      </c>
      <c r="F83" s="45">
        <f t="shared" si="95"/>
        <v>74.857142857142861</v>
      </c>
      <c r="G83" s="45">
        <f t="shared" si="95"/>
        <v>0.82857142857142863</v>
      </c>
      <c r="H83" s="46">
        <f t="shared" si="95"/>
        <v>22.742857142857144</v>
      </c>
      <c r="I83" s="46">
        <f t="shared" si="95"/>
        <v>28.314285714285713</v>
      </c>
      <c r="J83" s="45">
        <f t="shared" si="95"/>
        <v>40.771428571428572</v>
      </c>
      <c r="K83" s="47">
        <f t="shared" si="95"/>
        <v>292.57142857142856</v>
      </c>
      <c r="L83" s="48"/>
      <c r="M83" s="30">
        <f t="shared" si="82"/>
        <v>88.885714285714286</v>
      </c>
      <c r="N83" s="31">
        <f t="shared" si="78"/>
        <v>203.68571428571428</v>
      </c>
      <c r="O83" s="55">
        <f t="shared" si="84"/>
        <v>0.30380859375000002</v>
      </c>
      <c r="P83" s="55">
        <f t="shared" si="85"/>
        <v>0.69619140624999998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45">
        <f t="shared" ref="D84:K84" si="96">SUM(D207)/35</f>
        <v>56.057142857142857</v>
      </c>
      <c r="E84" s="46">
        <f t="shared" si="96"/>
        <v>22.028571428571428</v>
      </c>
      <c r="F84" s="45">
        <f t="shared" si="96"/>
        <v>52.057142857142857</v>
      </c>
      <c r="G84" s="45">
        <f t="shared" si="96"/>
        <v>0.68571428571428572</v>
      </c>
      <c r="H84" s="46">
        <f t="shared" si="96"/>
        <v>14.114285714285714</v>
      </c>
      <c r="I84" s="46">
        <f t="shared" si="96"/>
        <v>18.971428571428572</v>
      </c>
      <c r="J84" s="45">
        <f t="shared" si="96"/>
        <v>25.257142857142856</v>
      </c>
      <c r="K84" s="47">
        <f t="shared" si="96"/>
        <v>189.2</v>
      </c>
      <c r="L84" s="48"/>
      <c r="M84" s="30">
        <f t="shared" si="82"/>
        <v>55.114285714285714</v>
      </c>
      <c r="N84" s="31">
        <f t="shared" si="78"/>
        <v>134.05714285714285</v>
      </c>
      <c r="O84" s="55">
        <f t="shared" si="84"/>
        <v>0.29130172153427969</v>
      </c>
      <c r="P84" s="55">
        <f t="shared" si="85"/>
        <v>0.70854726668680157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45">
        <f t="shared" ref="D85:K85" si="97">SUM(D208)/35</f>
        <v>23.2</v>
      </c>
      <c r="E85" s="46">
        <f t="shared" si="97"/>
        <v>5.5142857142857142</v>
      </c>
      <c r="F85" s="45">
        <f t="shared" si="97"/>
        <v>31.2</v>
      </c>
      <c r="G85" s="45">
        <f t="shared" si="97"/>
        <v>1.0285714285714285</v>
      </c>
      <c r="H85" s="46">
        <f t="shared" si="97"/>
        <v>14</v>
      </c>
      <c r="I85" s="46">
        <f t="shared" si="97"/>
        <v>7.5428571428571427</v>
      </c>
      <c r="J85" s="45">
        <f t="shared" si="97"/>
        <v>15.028571428571428</v>
      </c>
      <c r="K85" s="47">
        <f t="shared" si="97"/>
        <v>97.51428571428572</v>
      </c>
      <c r="L85" s="48"/>
      <c r="M85" s="30">
        <f t="shared" si="82"/>
        <v>27.057142857142857</v>
      </c>
      <c r="N85" s="31">
        <f t="shared" si="78"/>
        <v>70.457142857142856</v>
      </c>
      <c r="O85" s="55">
        <f t="shared" si="84"/>
        <v>0.27746850278347496</v>
      </c>
      <c r="P85" s="55">
        <f t="shared" si="85"/>
        <v>0.72253149721652499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45">
        <f t="shared" ref="D86:K86" si="98">SUM(D209)/35</f>
        <v>10.6</v>
      </c>
      <c r="E86" s="46">
        <f t="shared" si="98"/>
        <v>1.8285714285714285</v>
      </c>
      <c r="F86" s="45">
        <f t="shared" si="98"/>
        <v>10.828571428571429</v>
      </c>
      <c r="G86" s="45">
        <f t="shared" si="98"/>
        <v>0.14285714285714285</v>
      </c>
      <c r="H86" s="46">
        <f t="shared" si="98"/>
        <v>7.9142857142857146</v>
      </c>
      <c r="I86" s="46">
        <f t="shared" si="98"/>
        <v>2.5142857142857142</v>
      </c>
      <c r="J86" s="45">
        <f t="shared" si="98"/>
        <v>4.8571428571428568</v>
      </c>
      <c r="K86" s="47">
        <f t="shared" si="98"/>
        <v>38.685714285714283</v>
      </c>
      <c r="L86" s="48"/>
      <c r="M86" s="30">
        <f t="shared" si="82"/>
        <v>12.257142857142858</v>
      </c>
      <c r="N86" s="31">
        <f t="shared" si="78"/>
        <v>26.428571428571431</v>
      </c>
      <c r="O86" s="55">
        <f t="shared" si="84"/>
        <v>0.31683899556868544</v>
      </c>
      <c r="P86" s="55">
        <f t="shared" si="85"/>
        <v>0.68316100443131467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45">
        <f t="shared" ref="D87:K87" si="99">SUM(D210)/35</f>
        <v>2.5428571428571427</v>
      </c>
      <c r="E87" s="46">
        <f t="shared" si="99"/>
        <v>0</v>
      </c>
      <c r="F87" s="45">
        <f t="shared" si="99"/>
        <v>2.3142857142857145</v>
      </c>
      <c r="G87" s="45">
        <f t="shared" si="99"/>
        <v>2.8571428571428571E-2</v>
      </c>
      <c r="H87" s="46">
        <f t="shared" si="99"/>
        <v>3.5714285714285716</v>
      </c>
      <c r="I87" s="46">
        <f t="shared" si="99"/>
        <v>0</v>
      </c>
      <c r="J87" s="45">
        <f t="shared" si="99"/>
        <v>1.3142857142857143</v>
      </c>
      <c r="K87" s="47">
        <f t="shared" si="99"/>
        <v>9.7714285714285722</v>
      </c>
      <c r="L87" s="48"/>
      <c r="M87" s="30">
        <f t="shared" si="82"/>
        <v>3.5714285714285716</v>
      </c>
      <c r="N87" s="31">
        <f t="shared" si="78"/>
        <v>6.2</v>
      </c>
      <c r="O87" s="55">
        <f t="shared" si="84"/>
        <v>0.36549707602339182</v>
      </c>
      <c r="P87" s="55">
        <f t="shared" si="85"/>
        <v>0.63450292397660812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45">
        <f t="shared" ref="D88:K88" si="100">SUM(D211)/35</f>
        <v>446.1142857142857</v>
      </c>
      <c r="E88" s="46">
        <f t="shared" si="100"/>
        <v>160.6</v>
      </c>
      <c r="F88" s="45">
        <f t="shared" si="100"/>
        <v>679.7714285714286</v>
      </c>
      <c r="G88" s="45">
        <f t="shared" si="100"/>
        <v>15.657142857142857</v>
      </c>
      <c r="H88" s="46">
        <f t="shared" si="100"/>
        <v>157.85714285714286</v>
      </c>
      <c r="I88" s="46">
        <f t="shared" si="100"/>
        <v>122.42857142857143</v>
      </c>
      <c r="J88" s="45">
        <f t="shared" si="100"/>
        <v>255.65714285714284</v>
      </c>
      <c r="K88" s="47">
        <f t="shared" si="100"/>
        <v>1838.1142857142856</v>
      </c>
      <c r="L88" s="48"/>
      <c r="M88" s="46">
        <f>SUM(M72:M87)</f>
        <v>440.8857142857143</v>
      </c>
      <c r="N88" s="45">
        <f t="shared" si="78"/>
        <v>1397.2</v>
      </c>
      <c r="O88" s="57">
        <f t="shared" si="84"/>
        <v>0.23985761805577147</v>
      </c>
      <c r="P88" s="57">
        <f t="shared" si="85"/>
        <v>0.76012683806385428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5">
        <f t="shared" ref="D89:K89" si="101">SUM(D212)/35</f>
        <v>0.11428571428571428</v>
      </c>
      <c r="E89" s="25">
        <f t="shared" si="101"/>
        <v>0</v>
      </c>
      <c r="F89" s="39">
        <f t="shared" si="101"/>
        <v>1.5714285714285714</v>
      </c>
      <c r="G89" s="25">
        <f t="shared" si="101"/>
        <v>0</v>
      </c>
      <c r="H89" s="25">
        <f t="shared" si="101"/>
        <v>0</v>
      </c>
      <c r="I89" s="25">
        <f t="shared" si="101"/>
        <v>0</v>
      </c>
      <c r="J89" s="25">
        <f t="shared" si="101"/>
        <v>0.17142857142857143</v>
      </c>
      <c r="K89" s="39">
        <f t="shared" si="101"/>
        <v>1.8571428571428572</v>
      </c>
      <c r="L89" s="48"/>
      <c r="M89" s="30">
        <f t="shared" ref="M89:M104" si="102">SUM(E89+H89+I89)</f>
        <v>0</v>
      </c>
      <c r="N89" s="31">
        <f t="shared" si="78"/>
        <v>1.8571428571428572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39">
        <f t="shared" ref="D90:K90" si="103">SUM(D213)/35</f>
        <v>5.2571428571428571</v>
      </c>
      <c r="E90" s="25">
        <f t="shared" si="103"/>
        <v>0.91428571428571426</v>
      </c>
      <c r="F90" s="39">
        <f t="shared" si="103"/>
        <v>45.571428571428569</v>
      </c>
      <c r="G90" s="39">
        <f t="shared" si="103"/>
        <v>1.4857142857142858</v>
      </c>
      <c r="H90" s="39">
        <f t="shared" si="103"/>
        <v>1.5714285714285714</v>
      </c>
      <c r="I90" s="39">
        <f t="shared" si="103"/>
        <v>0.34285714285714286</v>
      </c>
      <c r="J90" s="39">
        <f t="shared" si="103"/>
        <v>7.628571428571429</v>
      </c>
      <c r="K90" s="39">
        <f t="shared" si="103"/>
        <v>62.771428571428572</v>
      </c>
      <c r="L90" s="48"/>
      <c r="M90" s="30">
        <f t="shared" si="102"/>
        <v>2.8285714285714287</v>
      </c>
      <c r="N90" s="31">
        <f t="shared" si="78"/>
        <v>59.942857142857143</v>
      </c>
      <c r="O90" s="59">
        <f t="shared" ref="O90:O105" si="104">SUM(M90/K90)</f>
        <v>4.5061447428311335E-2</v>
      </c>
      <c r="P90" s="59">
        <f t="shared" ref="P90:P105" si="105">SUM(N90/K90)</f>
        <v>0.95493855257168869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39">
        <f t="shared" ref="D91:K91" si="106">SUM(D214)/35</f>
        <v>8.5714285714285712</v>
      </c>
      <c r="E91" s="39">
        <f t="shared" si="106"/>
        <v>1.9714285714285715</v>
      </c>
      <c r="F91" s="39">
        <f t="shared" si="106"/>
        <v>39.6</v>
      </c>
      <c r="G91" s="39">
        <f t="shared" si="106"/>
        <v>0.34285714285714286</v>
      </c>
      <c r="H91" s="39">
        <f t="shared" si="106"/>
        <v>1.1142857142857143</v>
      </c>
      <c r="I91" s="39">
        <f t="shared" si="106"/>
        <v>0.91428571428571426</v>
      </c>
      <c r="J91" s="39">
        <f t="shared" si="106"/>
        <v>9</v>
      </c>
      <c r="K91" s="39">
        <f t="shared" si="106"/>
        <v>61.514285714285712</v>
      </c>
      <c r="L91" s="48"/>
      <c r="M91" s="30">
        <f t="shared" si="102"/>
        <v>4</v>
      </c>
      <c r="N91" s="31">
        <f t="shared" si="78"/>
        <v>57.514285714285712</v>
      </c>
      <c r="O91" s="59">
        <f t="shared" si="104"/>
        <v>6.5025545750116112E-2</v>
      </c>
      <c r="P91" s="59">
        <f t="shared" si="105"/>
        <v>0.9349744542498839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39">
        <f t="shared" ref="D92:K92" si="107">SUM(D215)/35</f>
        <v>12.428571428571429</v>
      </c>
      <c r="E92" s="39">
        <f t="shared" si="107"/>
        <v>3.0571428571428569</v>
      </c>
      <c r="F92" s="39">
        <f t="shared" si="107"/>
        <v>49.542857142857144</v>
      </c>
      <c r="G92" s="39">
        <f t="shared" si="107"/>
        <v>1.2285714285714286</v>
      </c>
      <c r="H92" s="39">
        <f t="shared" si="107"/>
        <v>3.5142857142857142</v>
      </c>
      <c r="I92" s="39">
        <f t="shared" si="107"/>
        <v>2.4285714285714284</v>
      </c>
      <c r="J92" s="39">
        <f t="shared" si="107"/>
        <v>12.514285714285714</v>
      </c>
      <c r="K92" s="39">
        <f t="shared" si="107"/>
        <v>84.714285714285708</v>
      </c>
      <c r="L92" s="48"/>
      <c r="M92" s="30">
        <f t="shared" si="102"/>
        <v>9</v>
      </c>
      <c r="N92" s="31">
        <f t="shared" si="78"/>
        <v>75.714285714285722</v>
      </c>
      <c r="O92" s="59">
        <f t="shared" si="104"/>
        <v>0.10623946037099495</v>
      </c>
      <c r="P92" s="59">
        <f t="shared" si="105"/>
        <v>0.89376053962900526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39">
        <f t="shared" ref="D93:K93" si="108">SUM(D216)/35</f>
        <v>15.657142857142857</v>
      </c>
      <c r="E93" s="39">
        <f t="shared" si="108"/>
        <v>4.2857142857142856</v>
      </c>
      <c r="F93" s="39">
        <f t="shared" si="108"/>
        <v>51.085714285714289</v>
      </c>
      <c r="G93" s="39">
        <f t="shared" si="108"/>
        <v>1.1714285714285715</v>
      </c>
      <c r="H93" s="39">
        <f t="shared" si="108"/>
        <v>6.4857142857142858</v>
      </c>
      <c r="I93" s="39">
        <f t="shared" si="108"/>
        <v>2.4285714285714284</v>
      </c>
      <c r="J93" s="39">
        <f t="shared" si="108"/>
        <v>11.771428571428572</v>
      </c>
      <c r="K93" s="39">
        <f t="shared" si="108"/>
        <v>92.885714285714286</v>
      </c>
      <c r="L93" s="48"/>
      <c r="M93" s="30">
        <f t="shared" si="102"/>
        <v>13.200000000000001</v>
      </c>
      <c r="N93" s="31">
        <f t="shared" si="78"/>
        <v>79.685714285714297</v>
      </c>
      <c r="O93" s="59">
        <f t="shared" si="104"/>
        <v>0.14211011996308828</v>
      </c>
      <c r="P93" s="59">
        <f t="shared" si="105"/>
        <v>0.8578898800369118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39">
        <f t="shared" ref="D94:K94" si="109">SUM(D217)/35</f>
        <v>14.628571428571428</v>
      </c>
      <c r="E94" s="39">
        <f t="shared" si="109"/>
        <v>5</v>
      </c>
      <c r="F94" s="39">
        <f t="shared" si="109"/>
        <v>53.914285714285711</v>
      </c>
      <c r="G94" s="39">
        <f t="shared" si="109"/>
        <v>1.2</v>
      </c>
      <c r="H94" s="39">
        <f t="shared" si="109"/>
        <v>4.628571428571429</v>
      </c>
      <c r="I94" s="39">
        <f t="shared" si="109"/>
        <v>3.3142857142857145</v>
      </c>
      <c r="J94" s="39">
        <f t="shared" si="109"/>
        <v>14.028571428571428</v>
      </c>
      <c r="K94" s="39">
        <f t="shared" si="109"/>
        <v>96.714285714285708</v>
      </c>
      <c r="L94" s="48"/>
      <c r="M94" s="30">
        <f t="shared" si="102"/>
        <v>12.942857142857145</v>
      </c>
      <c r="N94" s="31">
        <f t="shared" si="78"/>
        <v>83.771428571428572</v>
      </c>
      <c r="O94" s="59">
        <f t="shared" si="104"/>
        <v>0.13382570162481539</v>
      </c>
      <c r="P94" s="59">
        <f t="shared" si="105"/>
        <v>0.86617429837518467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39">
        <f t="shared" ref="D95:K95" si="110">SUM(D218)/35</f>
        <v>21.2</v>
      </c>
      <c r="E95" s="39">
        <f t="shared" si="110"/>
        <v>6.371428571428571</v>
      </c>
      <c r="F95" s="39">
        <f t="shared" si="110"/>
        <v>51.885714285714286</v>
      </c>
      <c r="G95" s="39">
        <f t="shared" si="110"/>
        <v>0.77142857142857146</v>
      </c>
      <c r="H95" s="39">
        <f t="shared" si="110"/>
        <v>8.2285714285714278</v>
      </c>
      <c r="I95" s="39">
        <f t="shared" si="110"/>
        <v>4.5142857142857142</v>
      </c>
      <c r="J95" s="39">
        <f t="shared" si="110"/>
        <v>15.057142857142857</v>
      </c>
      <c r="K95" s="39">
        <f t="shared" si="110"/>
        <v>108.02857142857142</v>
      </c>
      <c r="L95" s="48"/>
      <c r="M95" s="30">
        <f t="shared" si="102"/>
        <v>19.114285714285714</v>
      </c>
      <c r="N95" s="31">
        <f t="shared" si="78"/>
        <v>88.914285714285711</v>
      </c>
      <c r="O95" s="59">
        <f t="shared" si="104"/>
        <v>0.17693731816979635</v>
      </c>
      <c r="P95" s="59">
        <f t="shared" si="105"/>
        <v>0.8230626818302037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39">
        <f t="shared" ref="D96:K96" si="111">SUM(D219)/35</f>
        <v>30.857142857142858</v>
      </c>
      <c r="E96" s="39">
        <f t="shared" si="111"/>
        <v>10.057142857142857</v>
      </c>
      <c r="F96" s="39">
        <f t="shared" si="111"/>
        <v>62.74285714285714</v>
      </c>
      <c r="G96" s="39">
        <f t="shared" si="111"/>
        <v>1.8571428571428572</v>
      </c>
      <c r="H96" s="39">
        <f t="shared" si="111"/>
        <v>16.37142857142857</v>
      </c>
      <c r="I96" s="39">
        <f t="shared" si="111"/>
        <v>7.5428571428571427</v>
      </c>
      <c r="J96" s="39">
        <f t="shared" si="111"/>
        <v>22.228571428571428</v>
      </c>
      <c r="K96" s="39">
        <f t="shared" si="111"/>
        <v>151.65714285714284</v>
      </c>
      <c r="L96" s="48"/>
      <c r="M96" s="30">
        <f t="shared" si="102"/>
        <v>33.971428571428568</v>
      </c>
      <c r="N96" s="31">
        <f t="shared" si="78"/>
        <v>117.68571428571428</v>
      </c>
      <c r="O96" s="59">
        <f t="shared" si="104"/>
        <v>0.22400150715900527</v>
      </c>
      <c r="P96" s="59">
        <f t="shared" si="105"/>
        <v>0.77599849284099476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39">
        <f t="shared" ref="D97:K97" si="112">SUM(D220)/35</f>
        <v>53.342857142857142</v>
      </c>
      <c r="E97" s="39">
        <f t="shared" si="112"/>
        <v>21.571428571428573</v>
      </c>
      <c r="F97" s="39">
        <f t="shared" si="112"/>
        <v>89.714285714285708</v>
      </c>
      <c r="G97" s="39">
        <f t="shared" si="112"/>
        <v>1.2571428571428571</v>
      </c>
      <c r="H97" s="39">
        <f t="shared" si="112"/>
        <v>22.857142857142858</v>
      </c>
      <c r="I97" s="39">
        <f t="shared" si="112"/>
        <v>12.714285714285714</v>
      </c>
      <c r="J97" s="39">
        <f t="shared" si="112"/>
        <v>36.171428571428571</v>
      </c>
      <c r="K97" s="39">
        <f t="shared" si="112"/>
        <v>237.62857142857143</v>
      </c>
      <c r="L97" s="48"/>
      <c r="M97" s="30">
        <f t="shared" si="102"/>
        <v>57.142857142857146</v>
      </c>
      <c r="N97" s="31">
        <f t="shared" si="78"/>
        <v>180.48571428571429</v>
      </c>
      <c r="O97" s="59">
        <f t="shared" si="104"/>
        <v>0.24047132379463751</v>
      </c>
      <c r="P97" s="59">
        <f t="shared" si="105"/>
        <v>0.75952867620536257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39">
        <f t="shared" ref="D98:K98" si="113">SUM(D221)/35</f>
        <v>81.857142857142861</v>
      </c>
      <c r="E98" s="39">
        <f t="shared" si="113"/>
        <v>48.314285714285717</v>
      </c>
      <c r="F98" s="39">
        <f t="shared" si="113"/>
        <v>83.342857142857142</v>
      </c>
      <c r="G98" s="39">
        <f t="shared" si="113"/>
        <v>0.82857142857142863</v>
      </c>
      <c r="H98" s="39">
        <f t="shared" si="113"/>
        <v>33.885714285714286</v>
      </c>
      <c r="I98" s="39">
        <f t="shared" si="113"/>
        <v>22.314285714285713</v>
      </c>
      <c r="J98" s="39">
        <f t="shared" si="113"/>
        <v>39.571428571428569</v>
      </c>
      <c r="K98" s="39">
        <f t="shared" si="113"/>
        <v>310.1142857142857</v>
      </c>
      <c r="L98" s="48"/>
      <c r="M98" s="30">
        <f t="shared" si="102"/>
        <v>104.51428571428572</v>
      </c>
      <c r="N98" s="31">
        <f t="shared" si="78"/>
        <v>205.59999999999997</v>
      </c>
      <c r="O98" s="59">
        <f t="shared" si="104"/>
        <v>0.33701861065045147</v>
      </c>
      <c r="P98" s="59">
        <f t="shared" si="105"/>
        <v>0.66298138934954842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39">
        <f t="shared" ref="D99:K99" si="114">SUM(D222)/35</f>
        <v>115.17142857142858</v>
      </c>
      <c r="E99" s="39">
        <f t="shared" si="114"/>
        <v>72.942857142857136</v>
      </c>
      <c r="F99" s="39">
        <f t="shared" si="114"/>
        <v>78.685714285714283</v>
      </c>
      <c r="G99" s="39">
        <f t="shared" si="114"/>
        <v>0.91428571428571426</v>
      </c>
      <c r="H99" s="39">
        <f t="shared" si="114"/>
        <v>37.714285714285715</v>
      </c>
      <c r="I99" s="39">
        <f t="shared" si="114"/>
        <v>36.714285714285715</v>
      </c>
      <c r="J99" s="39">
        <f t="shared" si="114"/>
        <v>43.4</v>
      </c>
      <c r="K99" s="39">
        <f t="shared" si="114"/>
        <v>385.54285714285714</v>
      </c>
      <c r="L99" s="48"/>
      <c r="M99" s="30">
        <f t="shared" si="102"/>
        <v>147.37142857142857</v>
      </c>
      <c r="N99" s="31">
        <f t="shared" si="78"/>
        <v>238.17142857142858</v>
      </c>
      <c r="O99" s="59">
        <f t="shared" si="104"/>
        <v>0.38224396027864233</v>
      </c>
      <c r="P99" s="59">
        <f t="shared" si="105"/>
        <v>0.61775603972135762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39">
        <f t="shared" ref="D100:K100" si="115">SUM(D223)/35</f>
        <v>116.31428571428572</v>
      </c>
      <c r="E100" s="39">
        <f t="shared" si="115"/>
        <v>82.228571428571428</v>
      </c>
      <c r="F100" s="39">
        <f t="shared" si="115"/>
        <v>81.542857142857144</v>
      </c>
      <c r="G100" s="39">
        <f t="shared" si="115"/>
        <v>1.0285714285714285</v>
      </c>
      <c r="H100" s="39">
        <f t="shared" si="115"/>
        <v>34.485714285714288</v>
      </c>
      <c r="I100" s="39">
        <f t="shared" si="115"/>
        <v>38.485714285714288</v>
      </c>
      <c r="J100" s="39">
        <f t="shared" si="115"/>
        <v>43.714285714285715</v>
      </c>
      <c r="K100" s="39">
        <f t="shared" si="115"/>
        <v>397.8</v>
      </c>
      <c r="L100" s="48"/>
      <c r="M100" s="30">
        <f t="shared" si="102"/>
        <v>155.20000000000002</v>
      </c>
      <c r="N100" s="31">
        <f t="shared" si="78"/>
        <v>242.60000000000002</v>
      </c>
      <c r="O100" s="59">
        <f t="shared" si="104"/>
        <v>0.39014580191050785</v>
      </c>
      <c r="P100" s="59">
        <f t="shared" si="105"/>
        <v>0.60985419808949226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39">
        <f t="shared" ref="D101:K101" si="116">SUM(D224)/35</f>
        <v>75.342857142857142</v>
      </c>
      <c r="E101" s="39">
        <f t="shared" si="116"/>
        <v>52.457142857142856</v>
      </c>
      <c r="F101" s="39">
        <f t="shared" si="116"/>
        <v>53.628571428571426</v>
      </c>
      <c r="G101" s="39">
        <f t="shared" si="116"/>
        <v>0.6</v>
      </c>
      <c r="H101" s="39">
        <f t="shared" si="116"/>
        <v>25</v>
      </c>
      <c r="I101" s="39">
        <f t="shared" si="116"/>
        <v>28.771428571428572</v>
      </c>
      <c r="J101" s="39">
        <f t="shared" si="116"/>
        <v>32.428571428571431</v>
      </c>
      <c r="K101" s="39">
        <f t="shared" si="116"/>
        <v>268.22857142857146</v>
      </c>
      <c r="L101" s="48"/>
      <c r="M101" s="30">
        <f t="shared" si="102"/>
        <v>106.22857142857143</v>
      </c>
      <c r="N101" s="31">
        <f t="shared" si="78"/>
        <v>162</v>
      </c>
      <c r="O101" s="59">
        <f t="shared" si="104"/>
        <v>0.39603749467405192</v>
      </c>
      <c r="P101" s="59">
        <f t="shared" si="105"/>
        <v>0.60396250532594797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39">
        <f t="shared" ref="D102:K102" si="117">SUM(D225)/35</f>
        <v>36.657142857142858</v>
      </c>
      <c r="E102" s="39">
        <f t="shared" si="117"/>
        <v>11.314285714285715</v>
      </c>
      <c r="F102" s="39">
        <f t="shared" si="117"/>
        <v>34.457142857142856</v>
      </c>
      <c r="G102" s="39">
        <f t="shared" si="117"/>
        <v>1.7142857142857142</v>
      </c>
      <c r="H102" s="39">
        <f t="shared" si="117"/>
        <v>20.742857142857144</v>
      </c>
      <c r="I102" s="39">
        <f t="shared" si="117"/>
        <v>10.914285714285715</v>
      </c>
      <c r="J102" s="39">
        <f t="shared" si="117"/>
        <v>17.228571428571428</v>
      </c>
      <c r="K102" s="39">
        <f t="shared" si="117"/>
        <v>133.02857142857144</v>
      </c>
      <c r="L102" s="48"/>
      <c r="M102" s="30">
        <f t="shared" si="102"/>
        <v>42.971428571428575</v>
      </c>
      <c r="N102" s="31">
        <f t="shared" si="78"/>
        <v>90.05714285714285</v>
      </c>
      <c r="O102" s="59">
        <f t="shared" si="104"/>
        <v>0.32302405498281789</v>
      </c>
      <c r="P102" s="59">
        <f t="shared" si="105"/>
        <v>0.67697594501718206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39">
        <f t="shared" ref="D103:K103" si="118">SUM(D226)/35</f>
        <v>12.514285714285714</v>
      </c>
      <c r="E103" s="39">
        <f t="shared" si="118"/>
        <v>2.5142857142857142</v>
      </c>
      <c r="F103" s="39">
        <f t="shared" si="118"/>
        <v>12.314285714285715</v>
      </c>
      <c r="G103" s="39">
        <f t="shared" si="118"/>
        <v>0.17142857142857143</v>
      </c>
      <c r="H103" s="39">
        <f t="shared" si="118"/>
        <v>9.5428571428571427</v>
      </c>
      <c r="I103" s="39">
        <f t="shared" si="118"/>
        <v>3.2</v>
      </c>
      <c r="J103" s="39">
        <f t="shared" si="118"/>
        <v>6.7714285714285714</v>
      </c>
      <c r="K103" s="39">
        <f t="shared" si="118"/>
        <v>47.028571428571432</v>
      </c>
      <c r="L103" s="48"/>
      <c r="M103" s="30">
        <f t="shared" si="102"/>
        <v>15.257142857142856</v>
      </c>
      <c r="N103" s="31">
        <f t="shared" si="78"/>
        <v>31.771428571428572</v>
      </c>
      <c r="O103" s="59">
        <f t="shared" si="104"/>
        <v>0.32442284325637905</v>
      </c>
      <c r="P103" s="59">
        <f t="shared" si="105"/>
        <v>0.67557715674362084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39">
        <f t="shared" ref="D104:K104" si="119">SUM(D227)/35</f>
        <v>2.9142857142857141</v>
      </c>
      <c r="E104" s="25">
        <f t="shared" si="119"/>
        <v>0</v>
      </c>
      <c r="F104" s="39">
        <f t="shared" si="119"/>
        <v>2.8571428571428572</v>
      </c>
      <c r="G104" s="25">
        <f t="shared" si="119"/>
        <v>2.8571428571428571E-2</v>
      </c>
      <c r="H104" s="39">
        <f t="shared" si="119"/>
        <v>4.9714285714285715</v>
      </c>
      <c r="I104" s="39">
        <f t="shared" si="119"/>
        <v>0</v>
      </c>
      <c r="J104" s="39">
        <f t="shared" si="119"/>
        <v>1.9142857142857144</v>
      </c>
      <c r="K104" s="39">
        <f t="shared" si="119"/>
        <v>12.685714285714285</v>
      </c>
      <c r="L104" s="48"/>
      <c r="M104" s="30">
        <f t="shared" si="102"/>
        <v>4.9714285714285715</v>
      </c>
      <c r="N104" s="31">
        <f t="shared" si="78"/>
        <v>7.7142857142857144</v>
      </c>
      <c r="O104" s="59">
        <f t="shared" si="104"/>
        <v>0.39189189189189194</v>
      </c>
      <c r="P104" s="59">
        <f t="shared" si="105"/>
        <v>0.60810810810810811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39">
        <f t="shared" ref="D105:K105" si="120">SUM(D228)/35</f>
        <v>602.91428571428571</v>
      </c>
      <c r="E105" s="39">
        <f t="shared" si="120"/>
        <v>323</v>
      </c>
      <c r="F105" s="39">
        <f t="shared" si="120"/>
        <v>792.48571428571427</v>
      </c>
      <c r="G105" s="39">
        <f t="shared" si="120"/>
        <v>14.6</v>
      </c>
      <c r="H105" s="39">
        <f t="shared" si="120"/>
        <v>231.25714285714287</v>
      </c>
      <c r="I105" s="39">
        <f t="shared" si="120"/>
        <v>174.6</v>
      </c>
      <c r="J105" s="39">
        <f t="shared" si="120"/>
        <v>313.68571428571431</v>
      </c>
      <c r="K105" s="39">
        <f t="shared" si="120"/>
        <v>2452.542857142857</v>
      </c>
      <c r="L105" s="48"/>
      <c r="M105" s="32">
        <f>SUM(M89:M104)</f>
        <v>728.71428571428567</v>
      </c>
      <c r="N105" s="32">
        <f t="shared" si="78"/>
        <v>1723.6857142857143</v>
      </c>
      <c r="O105" s="59">
        <f t="shared" si="104"/>
        <v>0.29712601498153518</v>
      </c>
      <c r="P105" s="59">
        <f t="shared" si="105"/>
        <v>0.70281573643681783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31">
        <f t="shared" ref="D106:K106" si="121">SUM(D229)/35</f>
        <v>0.25714285714285712</v>
      </c>
      <c r="E106" s="30">
        <f t="shared" si="121"/>
        <v>0</v>
      </c>
      <c r="F106" s="45">
        <f t="shared" si="121"/>
        <v>2.1714285714285713</v>
      </c>
      <c r="G106" s="31">
        <f t="shared" si="121"/>
        <v>0</v>
      </c>
      <c r="H106" s="30">
        <f t="shared" si="121"/>
        <v>0</v>
      </c>
      <c r="I106" s="30">
        <f t="shared" si="121"/>
        <v>0</v>
      </c>
      <c r="J106" s="31">
        <f t="shared" si="121"/>
        <v>0.31428571428571428</v>
      </c>
      <c r="K106" s="47">
        <f t="shared" si="121"/>
        <v>2.7428571428571429</v>
      </c>
      <c r="L106" s="48"/>
      <c r="M106" s="30">
        <f t="shared" ref="M106:M121" si="122">SUM(E106+H106+I106)</f>
        <v>0</v>
      </c>
      <c r="N106" s="31">
        <f t="shared" si="78"/>
        <v>2.7428571428571429</v>
      </c>
      <c r="O106" s="55">
        <f>SUM(M106/K106)</f>
        <v>0</v>
      </c>
      <c r="P106" s="55">
        <f>SUM(N106/K106)</f>
        <v>1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45">
        <f t="shared" ref="D107:K107" si="123">SUM(D230)/35</f>
        <v>10.285714285714286</v>
      </c>
      <c r="E107" s="30">
        <f t="shared" si="123"/>
        <v>1.4857142857142858</v>
      </c>
      <c r="F107" s="45">
        <f t="shared" si="123"/>
        <v>70.285714285714292</v>
      </c>
      <c r="G107" s="45">
        <f t="shared" si="123"/>
        <v>1.8285714285714285</v>
      </c>
      <c r="H107" s="46">
        <f t="shared" si="123"/>
        <v>2.9428571428571431</v>
      </c>
      <c r="I107" s="46">
        <f t="shared" si="123"/>
        <v>1.5142857142857142</v>
      </c>
      <c r="J107" s="45">
        <f t="shared" si="123"/>
        <v>13.514285714285714</v>
      </c>
      <c r="K107" s="47">
        <f t="shared" si="123"/>
        <v>101.85714285714286</v>
      </c>
      <c r="L107" s="48"/>
      <c r="M107" s="30">
        <f t="shared" si="122"/>
        <v>5.9428571428571431</v>
      </c>
      <c r="N107" s="31">
        <f t="shared" si="78"/>
        <v>95.914285714285725</v>
      </c>
      <c r="O107" s="55">
        <f t="shared" ref="O107:O122" si="124">SUM(M107/K107)</f>
        <v>5.8345021037868164E-2</v>
      </c>
      <c r="P107" s="55">
        <f t="shared" ref="P107:P122" si="125">SUM(N107/K107)</f>
        <v>0.94165497896213191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45">
        <f t="shared" ref="D108:K108" si="126">SUM(D231)/35</f>
        <v>15.485714285714286</v>
      </c>
      <c r="E108" s="46">
        <f t="shared" si="126"/>
        <v>3.5714285714285716</v>
      </c>
      <c r="F108" s="45">
        <f t="shared" si="126"/>
        <v>74.2</v>
      </c>
      <c r="G108" s="45">
        <f t="shared" si="126"/>
        <v>1.4</v>
      </c>
      <c r="H108" s="46">
        <f t="shared" si="126"/>
        <v>5.628571428571429</v>
      </c>
      <c r="I108" s="46">
        <f t="shared" si="126"/>
        <v>1.8571428571428572</v>
      </c>
      <c r="J108" s="45">
        <f t="shared" si="126"/>
        <v>18.257142857142856</v>
      </c>
      <c r="K108" s="47">
        <f t="shared" si="126"/>
        <v>120.4</v>
      </c>
      <c r="L108" s="48"/>
      <c r="M108" s="30">
        <f t="shared" si="122"/>
        <v>11.057142857142859</v>
      </c>
      <c r="N108" s="31">
        <f t="shared" si="78"/>
        <v>109.34285714285714</v>
      </c>
      <c r="O108" s="55">
        <f t="shared" si="124"/>
        <v>9.1836734693877556E-2</v>
      </c>
      <c r="P108" s="55">
        <f t="shared" si="125"/>
        <v>0.90816326530612235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45">
        <f t="shared" ref="D109:K109" si="127">SUM(D232)/35</f>
        <v>24.2</v>
      </c>
      <c r="E109" s="46">
        <f t="shared" si="127"/>
        <v>5.9714285714285715</v>
      </c>
      <c r="F109" s="45">
        <f t="shared" si="127"/>
        <v>96.942857142857136</v>
      </c>
      <c r="G109" s="45">
        <f t="shared" si="127"/>
        <v>1.0857142857142856</v>
      </c>
      <c r="H109" s="46">
        <f t="shared" si="127"/>
        <v>5.8857142857142861</v>
      </c>
      <c r="I109" s="46">
        <f t="shared" si="127"/>
        <v>4.0571428571428569</v>
      </c>
      <c r="J109" s="45">
        <f t="shared" si="127"/>
        <v>26.457142857142856</v>
      </c>
      <c r="K109" s="47">
        <f t="shared" si="127"/>
        <v>164.6</v>
      </c>
      <c r="L109" s="48"/>
      <c r="M109" s="30">
        <f t="shared" si="122"/>
        <v>15.914285714285715</v>
      </c>
      <c r="N109" s="31">
        <f t="shared" si="78"/>
        <v>148.68571428571428</v>
      </c>
      <c r="O109" s="55">
        <f t="shared" si="124"/>
        <v>9.6684603367470937E-2</v>
      </c>
      <c r="P109" s="55">
        <f t="shared" si="125"/>
        <v>0.90331539663252913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45">
        <f t="shared" ref="D110:K110" si="128">SUM(D233)/35</f>
        <v>28.514285714285716</v>
      </c>
      <c r="E110" s="46">
        <f t="shared" si="128"/>
        <v>6.9142857142857146</v>
      </c>
      <c r="F110" s="45">
        <f t="shared" si="128"/>
        <v>100.8</v>
      </c>
      <c r="G110" s="45">
        <f t="shared" si="128"/>
        <v>1.1428571428571428</v>
      </c>
      <c r="H110" s="46">
        <f t="shared" si="128"/>
        <v>5.4285714285714288</v>
      </c>
      <c r="I110" s="46">
        <f t="shared" si="128"/>
        <v>3.9714285714285715</v>
      </c>
      <c r="J110" s="45">
        <f t="shared" si="128"/>
        <v>31.457142857142856</v>
      </c>
      <c r="K110" s="47">
        <f t="shared" si="128"/>
        <v>178.22857142857143</v>
      </c>
      <c r="L110" s="48"/>
      <c r="M110" s="30">
        <f t="shared" si="122"/>
        <v>16.314285714285717</v>
      </c>
      <c r="N110" s="31">
        <f t="shared" si="78"/>
        <v>161.91428571428571</v>
      </c>
      <c r="O110" s="55">
        <f t="shared" si="124"/>
        <v>9.1535748637383785E-2</v>
      </c>
      <c r="P110" s="55">
        <f t="shared" si="125"/>
        <v>0.90846425136261622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45">
        <f t="shared" ref="D111:K111" si="129">SUM(D234)/35</f>
        <v>28.314285714285713</v>
      </c>
      <c r="E111" s="46">
        <f t="shared" si="129"/>
        <v>6.6571428571428575</v>
      </c>
      <c r="F111" s="45">
        <f t="shared" si="129"/>
        <v>102.74285714285715</v>
      </c>
      <c r="G111" s="45">
        <f t="shared" si="129"/>
        <v>1.7714285714285714</v>
      </c>
      <c r="H111" s="46">
        <f t="shared" si="129"/>
        <v>4.5428571428571427</v>
      </c>
      <c r="I111" s="46">
        <f t="shared" si="129"/>
        <v>5.2285714285714286</v>
      </c>
      <c r="J111" s="45">
        <f t="shared" si="129"/>
        <v>28.428571428571427</v>
      </c>
      <c r="K111" s="47">
        <f t="shared" si="129"/>
        <v>177.68571428571428</v>
      </c>
      <c r="L111" s="48"/>
      <c r="M111" s="30">
        <f t="shared" si="122"/>
        <v>16.428571428571427</v>
      </c>
      <c r="N111" s="31">
        <f t="shared" si="78"/>
        <v>161.25714285714284</v>
      </c>
      <c r="O111" s="55">
        <f t="shared" si="124"/>
        <v>9.2458594629361623E-2</v>
      </c>
      <c r="P111" s="55">
        <f t="shared" si="125"/>
        <v>0.90754140537063832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45">
        <f t="shared" ref="D112:K112" si="130">SUM(D235)/35</f>
        <v>23.6</v>
      </c>
      <c r="E112" s="46">
        <f t="shared" si="130"/>
        <v>6.9714285714285715</v>
      </c>
      <c r="F112" s="45">
        <f t="shared" si="130"/>
        <v>86.51428571428572</v>
      </c>
      <c r="G112" s="45">
        <f t="shared" si="130"/>
        <v>1.3714285714285714</v>
      </c>
      <c r="H112" s="46">
        <f t="shared" si="130"/>
        <v>4.5999999999999996</v>
      </c>
      <c r="I112" s="46">
        <f t="shared" si="130"/>
        <v>5.4</v>
      </c>
      <c r="J112" s="45">
        <f t="shared" si="130"/>
        <v>24.62857142857143</v>
      </c>
      <c r="K112" s="47">
        <f t="shared" si="130"/>
        <v>153.08571428571429</v>
      </c>
      <c r="L112" s="48"/>
      <c r="M112" s="30">
        <f t="shared" si="122"/>
        <v>16.971428571428572</v>
      </c>
      <c r="N112" s="31">
        <f t="shared" si="78"/>
        <v>136.11428571428573</v>
      </c>
      <c r="O112" s="55">
        <f t="shared" si="124"/>
        <v>0.11086226203807391</v>
      </c>
      <c r="P112" s="55">
        <f t="shared" si="125"/>
        <v>0.88913773796192619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45">
        <f t="shared" ref="D113:K113" si="131">SUM(D236)/35</f>
        <v>21.714285714285715</v>
      </c>
      <c r="E113" s="46">
        <f t="shared" si="131"/>
        <v>5.8</v>
      </c>
      <c r="F113" s="45">
        <f t="shared" si="131"/>
        <v>75.914285714285711</v>
      </c>
      <c r="G113" s="45">
        <f t="shared" si="131"/>
        <v>2.3142857142857145</v>
      </c>
      <c r="H113" s="46">
        <f t="shared" si="131"/>
        <v>5.6</v>
      </c>
      <c r="I113" s="46">
        <f t="shared" si="131"/>
        <v>5.0857142857142854</v>
      </c>
      <c r="J113" s="45">
        <f t="shared" si="131"/>
        <v>22.028571428571428</v>
      </c>
      <c r="K113" s="47">
        <f t="shared" si="131"/>
        <v>138.45714285714286</v>
      </c>
      <c r="L113" s="48"/>
      <c r="M113" s="30">
        <f t="shared" si="122"/>
        <v>16.485714285714284</v>
      </c>
      <c r="N113" s="31">
        <f t="shared" si="78"/>
        <v>121.97142857142858</v>
      </c>
      <c r="O113" s="55">
        <f t="shared" si="124"/>
        <v>0.11906727197688814</v>
      </c>
      <c r="P113" s="55">
        <f t="shared" si="125"/>
        <v>0.88093272802311184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45">
        <f t="shared" ref="D114:K114" si="132">SUM(D237)/35</f>
        <v>32.371428571428574</v>
      </c>
      <c r="E114" s="46">
        <f t="shared" si="132"/>
        <v>9.7142857142857135</v>
      </c>
      <c r="F114" s="45">
        <f t="shared" si="132"/>
        <v>85.4</v>
      </c>
      <c r="G114" s="45">
        <f t="shared" si="132"/>
        <v>1.5142857142857142</v>
      </c>
      <c r="H114" s="46">
        <f t="shared" si="132"/>
        <v>6.4</v>
      </c>
      <c r="I114" s="46">
        <f t="shared" si="132"/>
        <v>8.1428571428571423</v>
      </c>
      <c r="J114" s="45">
        <f t="shared" si="132"/>
        <v>26.314285714285713</v>
      </c>
      <c r="K114" s="47">
        <f t="shared" si="132"/>
        <v>169.85714285714286</v>
      </c>
      <c r="L114" s="48"/>
      <c r="M114" s="30">
        <f t="shared" si="122"/>
        <v>24.257142857142856</v>
      </c>
      <c r="N114" s="31">
        <f t="shared" si="78"/>
        <v>145.6</v>
      </c>
      <c r="O114" s="55">
        <f t="shared" si="124"/>
        <v>0.14280908326324643</v>
      </c>
      <c r="P114" s="55">
        <f t="shared" si="125"/>
        <v>0.85719091673675352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45">
        <f t="shared" ref="D115:K115" si="133">SUM(D238)/35</f>
        <v>37.171428571428571</v>
      </c>
      <c r="E115" s="46">
        <f t="shared" si="133"/>
        <v>12.114285714285714</v>
      </c>
      <c r="F115" s="45">
        <f t="shared" si="133"/>
        <v>76.857142857142861</v>
      </c>
      <c r="G115" s="45">
        <f t="shared" si="133"/>
        <v>1.2857142857142858</v>
      </c>
      <c r="H115" s="46">
        <f t="shared" si="133"/>
        <v>5.4857142857142858</v>
      </c>
      <c r="I115" s="46">
        <f t="shared" si="133"/>
        <v>11.371428571428572</v>
      </c>
      <c r="J115" s="45">
        <f t="shared" si="133"/>
        <v>24.771428571428572</v>
      </c>
      <c r="K115" s="47">
        <f t="shared" si="133"/>
        <v>169.05714285714285</v>
      </c>
      <c r="L115" s="48"/>
      <c r="M115" s="30">
        <f t="shared" si="122"/>
        <v>28.971428571428575</v>
      </c>
      <c r="N115" s="31">
        <f t="shared" si="78"/>
        <v>140.08571428571429</v>
      </c>
      <c r="O115" s="55">
        <f t="shared" si="124"/>
        <v>0.1713706270069292</v>
      </c>
      <c r="P115" s="55">
        <f t="shared" si="125"/>
        <v>0.82862937299307082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45">
        <f t="shared" ref="D116:K116" si="134">SUM(D239)/35</f>
        <v>35.114285714285714</v>
      </c>
      <c r="E116" s="46">
        <f t="shared" si="134"/>
        <v>13.542857142857143</v>
      </c>
      <c r="F116" s="45">
        <f t="shared" si="134"/>
        <v>63.542857142857144</v>
      </c>
      <c r="G116" s="45">
        <f t="shared" si="134"/>
        <v>0.91428571428571426</v>
      </c>
      <c r="H116" s="46">
        <f t="shared" si="134"/>
        <v>5.4</v>
      </c>
      <c r="I116" s="46">
        <f t="shared" si="134"/>
        <v>9.6285714285714281</v>
      </c>
      <c r="J116" s="45">
        <f t="shared" si="134"/>
        <v>22.085714285714285</v>
      </c>
      <c r="K116" s="47">
        <f t="shared" si="134"/>
        <v>150.22857142857143</v>
      </c>
      <c r="L116" s="48"/>
      <c r="M116" s="30">
        <f t="shared" si="122"/>
        <v>28.571428571428569</v>
      </c>
      <c r="N116" s="31">
        <f t="shared" si="78"/>
        <v>121.65714285714286</v>
      </c>
      <c r="O116" s="55">
        <f t="shared" si="124"/>
        <v>0.1901863826550019</v>
      </c>
      <c r="P116" s="55">
        <f t="shared" si="125"/>
        <v>0.80981361734499813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45">
        <f t="shared" ref="D117:K117" si="135">SUM(D240)/35</f>
        <v>26.857142857142858</v>
      </c>
      <c r="E117" s="46">
        <f t="shared" si="135"/>
        <v>10.857142857142858</v>
      </c>
      <c r="F117" s="45">
        <f t="shared" si="135"/>
        <v>51.828571428571429</v>
      </c>
      <c r="G117" s="45">
        <f t="shared" si="135"/>
        <v>1.0857142857142856</v>
      </c>
      <c r="H117" s="46">
        <f t="shared" si="135"/>
        <v>5.4857142857142858</v>
      </c>
      <c r="I117" s="46">
        <f t="shared" si="135"/>
        <v>8.1999999999999993</v>
      </c>
      <c r="J117" s="45">
        <f t="shared" si="135"/>
        <v>14.942857142857143</v>
      </c>
      <c r="K117" s="47">
        <f t="shared" si="135"/>
        <v>119.25714285714285</v>
      </c>
      <c r="L117" s="48"/>
      <c r="M117" s="30">
        <f t="shared" si="122"/>
        <v>24.542857142857141</v>
      </c>
      <c r="N117" s="31">
        <f t="shared" si="78"/>
        <v>94.714285714285722</v>
      </c>
      <c r="O117" s="55">
        <f t="shared" si="124"/>
        <v>0.20579779587925251</v>
      </c>
      <c r="P117" s="55">
        <f t="shared" si="125"/>
        <v>0.7942022041207476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45">
        <f t="shared" ref="D118:K118" si="136">SUM(D241)/35</f>
        <v>15.771428571428572</v>
      </c>
      <c r="E118" s="46">
        <f t="shared" si="136"/>
        <v>7.0571428571428569</v>
      </c>
      <c r="F118" s="45">
        <f t="shared" si="136"/>
        <v>37.74285714285714</v>
      </c>
      <c r="G118" s="45">
        <f t="shared" si="136"/>
        <v>0.8</v>
      </c>
      <c r="H118" s="46">
        <f t="shared" si="136"/>
        <v>3.9142857142857141</v>
      </c>
      <c r="I118" s="46">
        <f t="shared" si="136"/>
        <v>5.6</v>
      </c>
      <c r="J118" s="45">
        <f t="shared" si="136"/>
        <v>10.685714285714285</v>
      </c>
      <c r="K118" s="47">
        <f t="shared" si="136"/>
        <v>81.571428571428569</v>
      </c>
      <c r="L118" s="48"/>
      <c r="M118" s="30">
        <f t="shared" si="122"/>
        <v>16.571428571428569</v>
      </c>
      <c r="N118" s="31">
        <f t="shared" si="78"/>
        <v>65</v>
      </c>
      <c r="O118" s="55">
        <f t="shared" si="124"/>
        <v>0.20315236427320488</v>
      </c>
      <c r="P118" s="55">
        <f t="shared" si="125"/>
        <v>0.79684763572679507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45">
        <f t="shared" ref="D119:K119" si="137">SUM(D242)/35</f>
        <v>9.7714285714285722</v>
      </c>
      <c r="E119" s="46">
        <f t="shared" si="137"/>
        <v>1.0857142857142856</v>
      </c>
      <c r="F119" s="45">
        <f t="shared" si="137"/>
        <v>24.942857142857143</v>
      </c>
      <c r="G119" s="45">
        <f t="shared" si="137"/>
        <v>0.34285714285714286</v>
      </c>
      <c r="H119" s="46">
        <f t="shared" si="137"/>
        <v>7.0857142857142854</v>
      </c>
      <c r="I119" s="46">
        <f t="shared" si="137"/>
        <v>2.3714285714285714</v>
      </c>
      <c r="J119" s="45">
        <f t="shared" si="137"/>
        <v>6.9142857142857146</v>
      </c>
      <c r="K119" s="47">
        <f t="shared" si="137"/>
        <v>52.514285714285712</v>
      </c>
      <c r="L119" s="48"/>
      <c r="M119" s="30">
        <f t="shared" si="122"/>
        <v>10.542857142857143</v>
      </c>
      <c r="N119" s="31">
        <f t="shared" si="78"/>
        <v>41.971428571428575</v>
      </c>
      <c r="O119" s="55">
        <f t="shared" si="124"/>
        <v>0.20076169749727965</v>
      </c>
      <c r="P119" s="55">
        <f t="shared" si="125"/>
        <v>0.79923830250272043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45">
        <f t="shared" ref="D120:K120" si="138">SUM(D243)/35</f>
        <v>4.5714285714285712</v>
      </c>
      <c r="E120" s="46">
        <f t="shared" si="138"/>
        <v>0.62857142857142856</v>
      </c>
      <c r="F120" s="45">
        <f t="shared" si="138"/>
        <v>8.9428571428571431</v>
      </c>
      <c r="G120" s="45">
        <f t="shared" si="138"/>
        <v>0.11428571428571428</v>
      </c>
      <c r="H120" s="46">
        <f t="shared" si="138"/>
        <v>3.1714285714285713</v>
      </c>
      <c r="I120" s="46">
        <f t="shared" si="138"/>
        <v>1</v>
      </c>
      <c r="J120" s="45">
        <f t="shared" si="138"/>
        <v>2.3714285714285714</v>
      </c>
      <c r="K120" s="47">
        <f t="shared" si="138"/>
        <v>20.8</v>
      </c>
      <c r="L120" s="48"/>
      <c r="M120" s="30">
        <f t="shared" si="122"/>
        <v>4.8</v>
      </c>
      <c r="N120" s="31">
        <f t="shared" si="78"/>
        <v>16</v>
      </c>
      <c r="O120" s="55">
        <f t="shared" si="124"/>
        <v>0.23076923076923075</v>
      </c>
      <c r="P120" s="55">
        <f t="shared" si="125"/>
        <v>0.76923076923076916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45">
        <f t="shared" ref="D121:K121" si="139">SUM(D244)/35</f>
        <v>1.4</v>
      </c>
      <c r="E121" s="46">
        <f t="shared" si="139"/>
        <v>0</v>
      </c>
      <c r="F121" s="45">
        <f t="shared" si="139"/>
        <v>1.7714285714285714</v>
      </c>
      <c r="G121" s="31">
        <f t="shared" si="139"/>
        <v>0</v>
      </c>
      <c r="H121" s="46">
        <f t="shared" si="139"/>
        <v>1.6857142857142857</v>
      </c>
      <c r="I121" s="46">
        <f t="shared" si="139"/>
        <v>0</v>
      </c>
      <c r="J121" s="45">
        <f t="shared" si="139"/>
        <v>0.65714285714285714</v>
      </c>
      <c r="K121" s="47">
        <f t="shared" si="139"/>
        <v>5.5142857142857142</v>
      </c>
      <c r="L121" s="48"/>
      <c r="M121" s="30">
        <f t="shared" si="122"/>
        <v>1.6857142857142857</v>
      </c>
      <c r="N121" s="31">
        <f t="shared" si="78"/>
        <v>3.8285714285714283</v>
      </c>
      <c r="O121" s="55">
        <f t="shared" si="124"/>
        <v>0.30569948186528501</v>
      </c>
      <c r="P121" s="55">
        <f t="shared" si="125"/>
        <v>0.69430051813471494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45">
        <f t="shared" ref="D122:K122" si="140">SUM(D245)/35</f>
        <v>315.39999999999998</v>
      </c>
      <c r="E122" s="46">
        <f t="shared" si="140"/>
        <v>92.371428571428567</v>
      </c>
      <c r="F122" s="45">
        <f t="shared" si="140"/>
        <v>960.6</v>
      </c>
      <c r="G122" s="45">
        <f t="shared" si="140"/>
        <v>16.971428571428572</v>
      </c>
      <c r="H122" s="46">
        <f t="shared" si="140"/>
        <v>73.257142857142853</v>
      </c>
      <c r="I122" s="46">
        <f t="shared" si="140"/>
        <v>73.428571428571431</v>
      </c>
      <c r="J122" s="45">
        <f t="shared" si="140"/>
        <v>273.82857142857142</v>
      </c>
      <c r="K122" s="47">
        <f t="shared" si="140"/>
        <v>1805.8571428571429</v>
      </c>
      <c r="L122" s="48"/>
      <c r="M122" s="46">
        <f>SUM(M106:M121)</f>
        <v>239.05714285714285</v>
      </c>
      <c r="N122" s="45">
        <f t="shared" si="78"/>
        <v>1566.8</v>
      </c>
      <c r="O122" s="57">
        <f t="shared" si="124"/>
        <v>0.13237876750257099</v>
      </c>
      <c r="P122" s="57">
        <f t="shared" si="125"/>
        <v>0.86762123249742895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hidden="1" customHeight="1" thickBot="1" x14ac:dyDescent="0.25"/>
    <row r="125" spans="1:17" ht="12.75" hidden="1" customHeight="1" thickBot="1" x14ac:dyDescent="0.25">
      <c r="A125" s="240" t="s">
        <v>1</v>
      </c>
      <c r="B125" s="241"/>
      <c r="C125" s="242"/>
      <c r="D125" s="246"/>
      <c r="E125" s="246"/>
      <c r="F125" s="246"/>
      <c r="G125" s="246"/>
      <c r="H125" s="246"/>
      <c r="I125" s="246"/>
      <c r="J125" s="246"/>
      <c r="K125" s="247"/>
      <c r="M125"/>
      <c r="O125" s="2" t="s">
        <v>47</v>
      </c>
      <c r="P125" s="2" t="s">
        <v>48</v>
      </c>
      <c r="Q125" s="2" t="s">
        <v>46</v>
      </c>
    </row>
    <row r="126" spans="1:17" ht="12.75" hidden="1" customHeight="1" thickBot="1" x14ac:dyDescent="0.25">
      <c r="A126" s="243"/>
      <c r="B126" s="244"/>
      <c r="C126" s="245"/>
      <c r="D126" s="2" t="s">
        <v>3</v>
      </c>
      <c r="E126" s="2" t="s">
        <v>4</v>
      </c>
      <c r="F126" s="2" t="s">
        <v>5</v>
      </c>
      <c r="G126" s="2" t="s">
        <v>6</v>
      </c>
      <c r="H126" s="2" t="s">
        <v>7</v>
      </c>
      <c r="I126" s="2" t="s">
        <v>8</v>
      </c>
      <c r="J126" s="2" t="s">
        <v>9</v>
      </c>
      <c r="K126" s="2" t="s">
        <v>10</v>
      </c>
      <c r="M126"/>
    </row>
    <row r="127" spans="1:17" ht="12.75" hidden="1" customHeight="1" thickBot="1" x14ac:dyDescent="0.25">
      <c r="A127" s="228" t="s">
        <v>44</v>
      </c>
      <c r="B127" s="228" t="s">
        <v>12</v>
      </c>
      <c r="C127" s="2" t="s">
        <v>14</v>
      </c>
      <c r="D127" s="4"/>
      <c r="E127" s="4"/>
      <c r="F127" s="5">
        <v>22</v>
      </c>
      <c r="G127" s="4"/>
      <c r="H127" s="4"/>
      <c r="I127" s="4"/>
      <c r="J127" s="4"/>
      <c r="K127" s="5">
        <v>22</v>
      </c>
      <c r="M127"/>
    </row>
    <row r="128" spans="1:17" ht="12.75" hidden="1" customHeight="1" thickBot="1" x14ac:dyDescent="0.25">
      <c r="A128" s="229"/>
      <c r="B128" s="229"/>
      <c r="C128" s="2" t="s">
        <v>15</v>
      </c>
      <c r="D128" s="5">
        <v>179</v>
      </c>
      <c r="E128" s="5">
        <v>32</v>
      </c>
      <c r="F128" s="5">
        <v>1352</v>
      </c>
      <c r="G128" s="5">
        <v>21</v>
      </c>
      <c r="H128" s="5">
        <v>42</v>
      </c>
      <c r="I128" s="5">
        <v>28</v>
      </c>
      <c r="J128" s="5">
        <v>292</v>
      </c>
      <c r="K128" s="5">
        <v>1946</v>
      </c>
      <c r="M128"/>
    </row>
    <row r="129" spans="1:13" ht="12.75" hidden="1" customHeight="1" thickBot="1" x14ac:dyDescent="0.25">
      <c r="A129" s="229"/>
      <c r="B129" s="229"/>
      <c r="C129" s="2" t="s">
        <v>16</v>
      </c>
      <c r="D129" s="5">
        <v>273</v>
      </c>
      <c r="E129" s="5">
        <v>56</v>
      </c>
      <c r="F129" s="5">
        <v>1482</v>
      </c>
      <c r="G129" s="5">
        <v>25</v>
      </c>
      <c r="H129" s="5">
        <v>49</v>
      </c>
      <c r="I129" s="5">
        <v>38</v>
      </c>
      <c r="J129" s="5">
        <v>352</v>
      </c>
      <c r="K129" s="5">
        <v>2275</v>
      </c>
      <c r="M129"/>
    </row>
    <row r="130" spans="1:13" ht="12.75" hidden="1" customHeight="1" thickBot="1" x14ac:dyDescent="0.25">
      <c r="A130" s="229"/>
      <c r="B130" s="229"/>
      <c r="C130" s="2" t="s">
        <v>17</v>
      </c>
      <c r="D130" s="5">
        <v>362</v>
      </c>
      <c r="E130" s="5">
        <v>78</v>
      </c>
      <c r="F130" s="5">
        <v>1424</v>
      </c>
      <c r="G130" s="5">
        <v>29</v>
      </c>
      <c r="H130" s="5">
        <v>67</v>
      </c>
      <c r="I130" s="5">
        <v>73</v>
      </c>
      <c r="J130" s="5">
        <v>453</v>
      </c>
      <c r="K130" s="5">
        <v>2486</v>
      </c>
      <c r="M130"/>
    </row>
    <row r="131" spans="1:13" ht="12.75" hidden="1" customHeight="1" thickBot="1" x14ac:dyDescent="0.25">
      <c r="A131" s="229"/>
      <c r="B131" s="229"/>
      <c r="C131" s="2" t="s">
        <v>18</v>
      </c>
      <c r="D131" s="5">
        <v>349</v>
      </c>
      <c r="E131" s="5">
        <v>94</v>
      </c>
      <c r="F131" s="5">
        <v>1249</v>
      </c>
      <c r="G131" s="5">
        <v>44</v>
      </c>
      <c r="H131" s="5">
        <v>66</v>
      </c>
      <c r="I131" s="5">
        <v>56</v>
      </c>
      <c r="J131" s="5">
        <v>363</v>
      </c>
      <c r="K131" s="5">
        <v>2221</v>
      </c>
      <c r="M131"/>
    </row>
    <row r="132" spans="1:13" ht="12.75" hidden="1" customHeight="1" thickBot="1" x14ac:dyDescent="0.25">
      <c r="A132" s="229"/>
      <c r="B132" s="229"/>
      <c r="C132" s="2" t="s">
        <v>19</v>
      </c>
      <c r="D132" s="5">
        <v>281</v>
      </c>
      <c r="E132" s="5">
        <v>117</v>
      </c>
      <c r="F132" s="5">
        <v>1135</v>
      </c>
      <c r="G132" s="5">
        <v>47</v>
      </c>
      <c r="H132" s="5">
        <v>110</v>
      </c>
      <c r="I132" s="5">
        <v>52</v>
      </c>
      <c r="J132" s="5">
        <v>380</v>
      </c>
      <c r="K132" s="5">
        <v>2122</v>
      </c>
      <c r="M132"/>
    </row>
    <row r="133" spans="1:13" ht="12.75" hidden="1" customHeight="1" thickBot="1" x14ac:dyDescent="0.25">
      <c r="A133" s="229"/>
      <c r="B133" s="229"/>
      <c r="C133" s="2" t="s">
        <v>20</v>
      </c>
      <c r="D133" s="5">
        <v>268</v>
      </c>
      <c r="E133" s="5">
        <v>63</v>
      </c>
      <c r="F133" s="5">
        <v>1178</v>
      </c>
      <c r="G133" s="5">
        <v>34</v>
      </c>
      <c r="H133" s="5">
        <v>205</v>
      </c>
      <c r="I133" s="5">
        <v>66</v>
      </c>
      <c r="J133" s="5">
        <v>289</v>
      </c>
      <c r="K133" s="5">
        <v>2103</v>
      </c>
      <c r="M133"/>
    </row>
    <row r="134" spans="1:13" ht="12.75" hidden="1" customHeight="1" thickBot="1" x14ac:dyDescent="0.25">
      <c r="A134" s="229"/>
      <c r="B134" s="229"/>
      <c r="C134" s="2" t="s">
        <v>21</v>
      </c>
      <c r="D134" s="5">
        <v>402</v>
      </c>
      <c r="E134" s="5">
        <v>72</v>
      </c>
      <c r="F134" s="5">
        <v>1534</v>
      </c>
      <c r="G134" s="5">
        <v>42</v>
      </c>
      <c r="H134" s="5">
        <v>208</v>
      </c>
      <c r="I134" s="5">
        <v>80</v>
      </c>
      <c r="J134" s="5">
        <v>419</v>
      </c>
      <c r="K134" s="5">
        <v>2757</v>
      </c>
      <c r="M134"/>
    </row>
    <row r="135" spans="1:13" ht="12.75" hidden="1" customHeight="1" thickBot="1" x14ac:dyDescent="0.25">
      <c r="A135" s="229"/>
      <c r="B135" s="229"/>
      <c r="C135" s="2" t="s">
        <v>22</v>
      </c>
      <c r="D135" s="5">
        <v>854</v>
      </c>
      <c r="E135" s="5">
        <v>165</v>
      </c>
      <c r="F135" s="5">
        <v>2223</v>
      </c>
      <c r="G135" s="5">
        <v>83</v>
      </c>
      <c r="H135" s="5">
        <v>219</v>
      </c>
      <c r="I135" s="5">
        <v>185</v>
      </c>
      <c r="J135" s="5">
        <v>667</v>
      </c>
      <c r="K135" s="5">
        <v>4396</v>
      </c>
      <c r="M135"/>
    </row>
    <row r="136" spans="1:13" ht="12.75" hidden="1" customHeight="1" thickBot="1" x14ac:dyDescent="0.25">
      <c r="A136" s="229"/>
      <c r="B136" s="229"/>
      <c r="C136" s="2" t="s">
        <v>23</v>
      </c>
      <c r="D136" s="5">
        <v>999</v>
      </c>
      <c r="E136" s="5">
        <v>237</v>
      </c>
      <c r="F136" s="5">
        <v>1999</v>
      </c>
      <c r="G136" s="5">
        <v>36</v>
      </c>
      <c r="H136" s="5">
        <v>158</v>
      </c>
      <c r="I136" s="5">
        <v>232</v>
      </c>
      <c r="J136" s="5">
        <v>673</v>
      </c>
      <c r="K136" s="5">
        <v>4335</v>
      </c>
      <c r="M136"/>
    </row>
    <row r="137" spans="1:13" ht="12.75" hidden="1" customHeight="1" thickBot="1" x14ac:dyDescent="0.25">
      <c r="A137" s="229"/>
      <c r="B137" s="229"/>
      <c r="C137" s="2" t="s">
        <v>24</v>
      </c>
      <c r="D137" s="5">
        <v>865</v>
      </c>
      <c r="E137" s="5">
        <v>261</v>
      </c>
      <c r="F137" s="5">
        <v>1718</v>
      </c>
      <c r="G137" s="5">
        <v>47</v>
      </c>
      <c r="H137" s="5">
        <v>141</v>
      </c>
      <c r="I137" s="5">
        <v>262</v>
      </c>
      <c r="J137" s="5">
        <v>541</v>
      </c>
      <c r="K137" s="5">
        <v>3835</v>
      </c>
      <c r="M137"/>
    </row>
    <row r="138" spans="1:13" ht="12.75" hidden="1" customHeight="1" thickBot="1" x14ac:dyDescent="0.25">
      <c r="A138" s="229"/>
      <c r="B138" s="229"/>
      <c r="C138" s="2" t="s">
        <v>25</v>
      </c>
      <c r="D138" s="5">
        <v>700</v>
      </c>
      <c r="E138" s="5">
        <v>196</v>
      </c>
      <c r="F138" s="5">
        <v>1747</v>
      </c>
      <c r="G138" s="5">
        <v>31</v>
      </c>
      <c r="H138" s="5">
        <v>106</v>
      </c>
      <c r="I138" s="5">
        <v>218</v>
      </c>
      <c r="J138" s="5">
        <v>420</v>
      </c>
      <c r="K138" s="5">
        <v>3418</v>
      </c>
      <c r="M138"/>
    </row>
    <row r="139" spans="1:13" ht="12.75" hidden="1" customHeight="1" thickBot="1" x14ac:dyDescent="0.25">
      <c r="A139" s="229"/>
      <c r="B139" s="229"/>
      <c r="C139" s="2" t="s">
        <v>26</v>
      </c>
      <c r="D139" s="5">
        <v>543</v>
      </c>
      <c r="E139" s="5">
        <v>116</v>
      </c>
      <c r="F139" s="5">
        <v>1259</v>
      </c>
      <c r="G139" s="5">
        <v>22</v>
      </c>
      <c r="H139" s="5">
        <v>144</v>
      </c>
      <c r="I139" s="5">
        <v>162</v>
      </c>
      <c r="J139" s="5">
        <v>340</v>
      </c>
      <c r="K139" s="5">
        <v>2586</v>
      </c>
      <c r="M139"/>
    </row>
    <row r="140" spans="1:13" ht="12.75" hidden="1" customHeight="1" thickBot="1" x14ac:dyDescent="0.25">
      <c r="A140" s="229"/>
      <c r="B140" s="229"/>
      <c r="C140" s="2" t="s">
        <v>27</v>
      </c>
      <c r="D140" s="5">
        <v>314</v>
      </c>
      <c r="E140" s="5">
        <v>35</v>
      </c>
      <c r="F140" s="5">
        <v>711</v>
      </c>
      <c r="G140" s="5">
        <v>10</v>
      </c>
      <c r="H140" s="5">
        <v>183</v>
      </c>
      <c r="I140" s="5">
        <v>99</v>
      </c>
      <c r="J140" s="5">
        <v>228</v>
      </c>
      <c r="K140" s="5">
        <v>1580</v>
      </c>
      <c r="M140"/>
    </row>
    <row r="141" spans="1:13" ht="12.75" hidden="1" customHeight="1" thickBot="1" x14ac:dyDescent="0.25">
      <c r="A141" s="229"/>
      <c r="B141" s="229"/>
      <c r="C141" s="2" t="s">
        <v>28</v>
      </c>
      <c r="D141" s="5">
        <v>108</v>
      </c>
      <c r="E141" s="5">
        <v>9</v>
      </c>
      <c r="F141" s="5">
        <v>208</v>
      </c>
      <c r="G141" s="5">
        <v>1</v>
      </c>
      <c r="H141" s="5">
        <v>98</v>
      </c>
      <c r="I141" s="5">
        <v>28</v>
      </c>
      <c r="J141" s="5">
        <v>54</v>
      </c>
      <c r="K141" s="5">
        <v>506</v>
      </c>
      <c r="M141"/>
    </row>
    <row r="142" spans="1:13" ht="12.75" hidden="1" customHeight="1" thickBot="1" x14ac:dyDescent="0.25">
      <c r="A142" s="229"/>
      <c r="B142" s="229"/>
      <c r="C142" s="2" t="s">
        <v>29</v>
      </c>
      <c r="D142" s="5">
        <v>22</v>
      </c>
      <c r="E142" s="4"/>
      <c r="F142" s="5">
        <v>56</v>
      </c>
      <c r="G142" s="5">
        <v>1</v>
      </c>
      <c r="H142" s="5">
        <v>36</v>
      </c>
      <c r="I142" s="4"/>
      <c r="J142" s="5">
        <v>22</v>
      </c>
      <c r="K142" s="5">
        <v>137</v>
      </c>
      <c r="M142"/>
    </row>
    <row r="143" spans="1:13" ht="12.75" hidden="1" customHeight="1" thickBot="1" x14ac:dyDescent="0.25">
      <c r="A143" s="229"/>
      <c r="B143" s="230"/>
      <c r="C143" s="2" t="s">
        <v>10</v>
      </c>
      <c r="D143" s="5">
        <v>6519</v>
      </c>
      <c r="E143" s="5">
        <v>1531</v>
      </c>
      <c r="F143" s="5">
        <v>19297</v>
      </c>
      <c r="G143" s="5">
        <v>473</v>
      </c>
      <c r="H143" s="5">
        <v>1832</v>
      </c>
      <c r="I143" s="5">
        <v>1579</v>
      </c>
      <c r="J143" s="5">
        <v>5493</v>
      </c>
      <c r="K143" s="5">
        <v>36725</v>
      </c>
      <c r="M143"/>
    </row>
    <row r="144" spans="1:13" ht="12.75" hidden="1" customHeight="1" thickBot="1" x14ac:dyDescent="0.25">
      <c r="A144" s="229"/>
      <c r="B144" s="228" t="s">
        <v>31</v>
      </c>
      <c r="C144" s="2" t="s">
        <v>14</v>
      </c>
      <c r="D144" s="5">
        <v>2</v>
      </c>
      <c r="E144" s="4"/>
      <c r="F144" s="5">
        <v>21</v>
      </c>
      <c r="G144" s="5">
        <v>1</v>
      </c>
      <c r="H144" s="4"/>
      <c r="I144" s="4"/>
      <c r="J144" s="5">
        <v>9</v>
      </c>
      <c r="K144" s="5">
        <v>33</v>
      </c>
      <c r="M144"/>
    </row>
    <row r="145" spans="1:17" ht="12.75" hidden="1" customHeight="1" thickBot="1" x14ac:dyDescent="0.25">
      <c r="A145" s="229"/>
      <c r="B145" s="229"/>
      <c r="C145" s="2" t="s">
        <v>15</v>
      </c>
      <c r="D145" s="5">
        <v>227</v>
      </c>
      <c r="E145" s="5">
        <v>32</v>
      </c>
      <c r="F145" s="5">
        <v>1232</v>
      </c>
      <c r="G145" s="5">
        <v>22</v>
      </c>
      <c r="H145" s="5">
        <v>48</v>
      </c>
      <c r="I145" s="5">
        <v>28</v>
      </c>
      <c r="J145" s="5">
        <v>229</v>
      </c>
      <c r="K145" s="5">
        <v>1818</v>
      </c>
      <c r="M145"/>
    </row>
    <row r="146" spans="1:17" ht="12.75" hidden="1" customHeight="1" thickBot="1" x14ac:dyDescent="0.25">
      <c r="A146" s="229"/>
      <c r="B146" s="229"/>
      <c r="C146" s="2" t="s">
        <v>16</v>
      </c>
      <c r="D146" s="5">
        <v>262</v>
      </c>
      <c r="E146" s="5">
        <v>34</v>
      </c>
      <c r="F146" s="5">
        <v>1271</v>
      </c>
      <c r="G146" s="5">
        <v>17</v>
      </c>
      <c r="H146" s="5">
        <v>62</v>
      </c>
      <c r="I146" s="5">
        <v>40</v>
      </c>
      <c r="J146" s="5">
        <v>288</v>
      </c>
      <c r="K146" s="5">
        <v>1974</v>
      </c>
      <c r="M146"/>
    </row>
    <row r="147" spans="1:17" ht="12.75" hidden="1" customHeight="1" thickBot="1" x14ac:dyDescent="0.25">
      <c r="A147" s="229"/>
      <c r="B147" s="229"/>
      <c r="C147" s="2" t="s">
        <v>17</v>
      </c>
      <c r="D147" s="5">
        <v>299</v>
      </c>
      <c r="E147" s="5">
        <v>60</v>
      </c>
      <c r="F147" s="5">
        <v>1430</v>
      </c>
      <c r="G147" s="5">
        <v>22</v>
      </c>
      <c r="H147" s="5">
        <v>87</v>
      </c>
      <c r="I147" s="5">
        <v>60</v>
      </c>
      <c r="J147" s="5">
        <v>324</v>
      </c>
      <c r="K147" s="5">
        <v>2282</v>
      </c>
      <c r="M147"/>
    </row>
    <row r="148" spans="1:17" ht="12.75" hidden="1" customHeight="1" thickBot="1" x14ac:dyDescent="0.25">
      <c r="A148" s="229"/>
      <c r="B148" s="229"/>
      <c r="C148" s="2" t="s">
        <v>18</v>
      </c>
      <c r="D148" s="5">
        <v>286</v>
      </c>
      <c r="E148" s="5">
        <v>64</v>
      </c>
      <c r="F148" s="5">
        <v>1326</v>
      </c>
      <c r="G148" s="5">
        <v>34</v>
      </c>
      <c r="H148" s="5">
        <v>62</v>
      </c>
      <c r="I148" s="5">
        <v>62</v>
      </c>
      <c r="J148" s="5">
        <v>337</v>
      </c>
      <c r="K148" s="5">
        <v>2171</v>
      </c>
      <c r="M148"/>
    </row>
    <row r="149" spans="1:17" ht="12.75" hidden="1" customHeight="1" thickBot="1" x14ac:dyDescent="0.25">
      <c r="A149" s="229"/>
      <c r="B149" s="229"/>
      <c r="C149" s="2" t="s">
        <v>19</v>
      </c>
      <c r="D149" s="5">
        <v>248</v>
      </c>
      <c r="E149" s="5">
        <v>61</v>
      </c>
      <c r="F149" s="5">
        <v>1198</v>
      </c>
      <c r="G149" s="5">
        <v>41</v>
      </c>
      <c r="H149" s="5">
        <v>53</v>
      </c>
      <c r="I149" s="5">
        <v>48</v>
      </c>
      <c r="J149" s="5">
        <v>285</v>
      </c>
      <c r="K149" s="5">
        <v>1934</v>
      </c>
      <c r="M149"/>
    </row>
    <row r="150" spans="1:17" ht="12.75" hidden="1" customHeight="1" thickBot="1" x14ac:dyDescent="0.25">
      <c r="A150" s="229"/>
      <c r="B150" s="229"/>
      <c r="C150" s="2" t="s">
        <v>20</v>
      </c>
      <c r="D150" s="5">
        <v>290</v>
      </c>
      <c r="E150" s="5">
        <v>73</v>
      </c>
      <c r="F150" s="5">
        <v>1018</v>
      </c>
      <c r="G150" s="5">
        <v>25</v>
      </c>
      <c r="H150" s="5">
        <v>112</v>
      </c>
      <c r="I150" s="5">
        <v>60</v>
      </c>
      <c r="J150" s="5">
        <v>292</v>
      </c>
      <c r="K150" s="5">
        <v>1870</v>
      </c>
      <c r="M150"/>
    </row>
    <row r="151" spans="1:17" ht="12.75" hidden="1" customHeight="1" thickBot="1" x14ac:dyDescent="0.25">
      <c r="A151" s="229"/>
      <c r="B151" s="229"/>
      <c r="C151" s="2" t="s">
        <v>21</v>
      </c>
      <c r="D151" s="5">
        <v>393</v>
      </c>
      <c r="E151" s="5">
        <v>88</v>
      </c>
      <c r="F151" s="5">
        <v>1313</v>
      </c>
      <c r="G151" s="5">
        <v>36</v>
      </c>
      <c r="H151" s="5">
        <v>174</v>
      </c>
      <c r="I151" s="5">
        <v>91</v>
      </c>
      <c r="J151" s="5">
        <v>350</v>
      </c>
      <c r="K151" s="5">
        <v>2445</v>
      </c>
      <c r="M151"/>
    </row>
    <row r="152" spans="1:17" ht="12.75" hidden="1" customHeight="1" thickBot="1" x14ac:dyDescent="0.25">
      <c r="A152" s="229"/>
      <c r="B152" s="229"/>
      <c r="C152" s="2" t="s">
        <v>22</v>
      </c>
      <c r="D152" s="5">
        <v>748</v>
      </c>
      <c r="E152" s="5">
        <v>181</v>
      </c>
      <c r="F152" s="5">
        <v>2362</v>
      </c>
      <c r="G152" s="5">
        <v>69</v>
      </c>
      <c r="H152" s="5">
        <v>144</v>
      </c>
      <c r="I152" s="5">
        <v>164</v>
      </c>
      <c r="J152" s="5">
        <v>616</v>
      </c>
      <c r="K152" s="5">
        <v>4284</v>
      </c>
      <c r="M152"/>
    </row>
    <row r="153" spans="1:17" ht="12.75" hidden="1" customHeight="1" thickBot="1" x14ac:dyDescent="0.25">
      <c r="A153" s="229"/>
      <c r="B153" s="229"/>
      <c r="C153" s="2" t="s">
        <v>23</v>
      </c>
      <c r="D153" s="5">
        <v>992</v>
      </c>
      <c r="E153" s="5">
        <v>271</v>
      </c>
      <c r="F153" s="5">
        <v>2128</v>
      </c>
      <c r="G153" s="5">
        <v>24</v>
      </c>
      <c r="H153" s="5">
        <v>188</v>
      </c>
      <c r="I153" s="5">
        <v>277</v>
      </c>
      <c r="J153" s="5">
        <v>724</v>
      </c>
      <c r="K153" s="5">
        <v>4604</v>
      </c>
      <c r="M153"/>
    </row>
    <row r="154" spans="1:17" ht="12.75" hidden="1" customHeight="1" thickBot="1" x14ac:dyDescent="0.25">
      <c r="A154" s="229"/>
      <c r="B154" s="229"/>
      <c r="C154" s="2" t="s">
        <v>24</v>
      </c>
      <c r="D154" s="5">
        <v>878</v>
      </c>
      <c r="E154" s="5">
        <v>290</v>
      </c>
      <c r="F154" s="5">
        <v>1508</v>
      </c>
      <c r="G154" s="5">
        <v>36</v>
      </c>
      <c r="H154" s="5">
        <v>184</v>
      </c>
      <c r="I154" s="5">
        <v>271</v>
      </c>
      <c r="J154" s="5">
        <v>535</v>
      </c>
      <c r="K154" s="5">
        <v>3702</v>
      </c>
      <c r="M154"/>
    </row>
    <row r="155" spans="1:17" ht="12.75" hidden="1" customHeight="1" thickBot="1" x14ac:dyDescent="0.25">
      <c r="A155" s="229"/>
      <c r="B155" s="229"/>
      <c r="C155" s="2" t="s">
        <v>25</v>
      </c>
      <c r="D155" s="5">
        <v>698</v>
      </c>
      <c r="E155" s="5">
        <v>277</v>
      </c>
      <c r="F155" s="5">
        <v>1524</v>
      </c>
      <c r="G155" s="5">
        <v>28</v>
      </c>
      <c r="H155" s="5">
        <v>186</v>
      </c>
      <c r="I155" s="5">
        <v>229</v>
      </c>
      <c r="J155" s="5">
        <v>484</v>
      </c>
      <c r="K155" s="5">
        <v>3426</v>
      </c>
      <c r="M155"/>
    </row>
    <row r="156" spans="1:17" ht="12.75" hidden="1" customHeight="1" thickBot="1" x14ac:dyDescent="0.25">
      <c r="A156" s="229"/>
      <c r="B156" s="229"/>
      <c r="C156" s="2" t="s">
        <v>26</v>
      </c>
      <c r="D156" s="5">
        <v>513</v>
      </c>
      <c r="E156" s="5">
        <v>120</v>
      </c>
      <c r="F156" s="5">
        <v>1084</v>
      </c>
      <c r="G156" s="5">
        <v>17</v>
      </c>
      <c r="H156" s="5">
        <v>176</v>
      </c>
      <c r="I156" s="5">
        <v>168</v>
      </c>
      <c r="J156" s="5">
        <v>321</v>
      </c>
      <c r="K156" s="5">
        <v>2399</v>
      </c>
      <c r="M156"/>
    </row>
    <row r="157" spans="1:17" ht="12.75" hidden="1" customHeight="1" thickBot="1" x14ac:dyDescent="0.25">
      <c r="A157" s="229"/>
      <c r="B157" s="229"/>
      <c r="C157" s="2" t="s">
        <v>27</v>
      </c>
      <c r="D157" s="5">
        <v>328</v>
      </c>
      <c r="E157" s="5">
        <v>30</v>
      </c>
      <c r="F157" s="5">
        <v>695</v>
      </c>
      <c r="G157" s="5">
        <v>13</v>
      </c>
      <c r="H157" s="5">
        <v>180</v>
      </c>
      <c r="I157" s="5">
        <v>78</v>
      </c>
      <c r="J157" s="5">
        <v>205</v>
      </c>
      <c r="K157" s="5">
        <v>1529</v>
      </c>
      <c r="M157"/>
    </row>
    <row r="158" spans="1:17" ht="12.75" hidden="1" customHeight="1" thickBot="1" x14ac:dyDescent="0.25">
      <c r="A158" s="229"/>
      <c r="B158" s="229"/>
      <c r="C158" s="2" t="s">
        <v>28</v>
      </c>
      <c r="D158" s="5">
        <v>144</v>
      </c>
      <c r="E158" s="5">
        <v>29</v>
      </c>
      <c r="F158" s="5">
        <v>205</v>
      </c>
      <c r="G158" s="5">
        <v>2</v>
      </c>
      <c r="H158" s="5">
        <v>123</v>
      </c>
      <c r="I158" s="5">
        <v>45</v>
      </c>
      <c r="J158" s="5">
        <v>79</v>
      </c>
      <c r="K158" s="5">
        <v>627</v>
      </c>
      <c r="M158"/>
    </row>
    <row r="159" spans="1:17" ht="12.75" hidden="1" customHeight="1" thickBot="1" x14ac:dyDescent="0.25">
      <c r="A159" s="229"/>
      <c r="B159" s="229"/>
      <c r="C159" s="2" t="s">
        <v>29</v>
      </c>
      <c r="D159" s="5">
        <v>31</v>
      </c>
      <c r="E159" s="4"/>
      <c r="F159" s="5">
        <v>34</v>
      </c>
      <c r="G159" s="4"/>
      <c r="H159" s="5">
        <v>42</v>
      </c>
      <c r="I159" s="4"/>
      <c r="J159" s="5">
        <v>15</v>
      </c>
      <c r="K159" s="5">
        <v>122</v>
      </c>
      <c r="M159"/>
    </row>
    <row r="160" spans="1:17" ht="12.75" hidden="1" customHeight="1" thickBot="1" x14ac:dyDescent="0.25">
      <c r="A160" s="229"/>
      <c r="B160" s="230"/>
      <c r="C160" s="2" t="s">
        <v>10</v>
      </c>
      <c r="D160" s="5">
        <v>6339</v>
      </c>
      <c r="E160" s="5">
        <v>1610</v>
      </c>
      <c r="F160" s="5">
        <v>18349</v>
      </c>
      <c r="G160" s="5">
        <v>387</v>
      </c>
      <c r="H160" s="5">
        <v>1821</v>
      </c>
      <c r="I160" s="5">
        <v>1621</v>
      </c>
      <c r="J160" s="5">
        <v>5093</v>
      </c>
      <c r="K160" s="5">
        <v>35220</v>
      </c>
      <c r="M160"/>
      <c r="O160" s="55">
        <f>SUM(M160/K160)</f>
        <v>0</v>
      </c>
      <c r="P160" s="55">
        <f>SUM(N160/K160)</f>
        <v>0</v>
      </c>
      <c r="Q160" s="2" t="s">
        <v>14</v>
      </c>
    </row>
    <row r="161" spans="1:17" ht="12.75" hidden="1" customHeight="1" thickBot="1" x14ac:dyDescent="0.25">
      <c r="A161" s="229"/>
      <c r="B161" s="228" t="s">
        <v>32</v>
      </c>
      <c r="C161" s="2" t="s">
        <v>14</v>
      </c>
      <c r="D161" s="5">
        <v>3</v>
      </c>
      <c r="E161" s="4"/>
      <c r="F161" s="5">
        <v>57</v>
      </c>
      <c r="G161" s="4"/>
      <c r="H161" s="4"/>
      <c r="I161" s="4"/>
      <c r="J161" s="5">
        <v>13</v>
      </c>
      <c r="K161" s="5">
        <v>73</v>
      </c>
      <c r="M161"/>
      <c r="O161" s="55">
        <f t="shared" ref="O161:O176" si="141">SUM(M161/K161)</f>
        <v>0</v>
      </c>
      <c r="P161" s="55">
        <f t="shared" ref="P161:P176" si="142">SUM(N161/K161)</f>
        <v>0</v>
      </c>
      <c r="Q161" s="2" t="s">
        <v>15</v>
      </c>
    </row>
    <row r="162" spans="1:17" ht="12.75" hidden="1" customHeight="1" thickBot="1" x14ac:dyDescent="0.25">
      <c r="A162" s="229"/>
      <c r="B162" s="229"/>
      <c r="C162" s="2" t="s">
        <v>15</v>
      </c>
      <c r="D162" s="5">
        <v>198</v>
      </c>
      <c r="E162" s="5">
        <v>35</v>
      </c>
      <c r="F162" s="5">
        <v>1257</v>
      </c>
      <c r="G162" s="5">
        <v>45</v>
      </c>
      <c r="H162" s="5">
        <v>130</v>
      </c>
      <c r="I162" s="5">
        <v>33</v>
      </c>
      <c r="J162" s="5">
        <v>263</v>
      </c>
      <c r="K162" s="5">
        <v>1961</v>
      </c>
      <c r="M162"/>
      <c r="O162" s="55">
        <f t="shared" si="141"/>
        <v>0</v>
      </c>
      <c r="P162" s="55">
        <f t="shared" si="142"/>
        <v>0</v>
      </c>
      <c r="Q162" s="2" t="s">
        <v>16</v>
      </c>
    </row>
    <row r="163" spans="1:17" ht="12.75" hidden="1" customHeight="1" thickBot="1" x14ac:dyDescent="0.25">
      <c r="A163" s="229"/>
      <c r="B163" s="229"/>
      <c r="C163" s="2" t="s">
        <v>16</v>
      </c>
      <c r="D163" s="5">
        <v>224</v>
      </c>
      <c r="E163" s="5">
        <v>53</v>
      </c>
      <c r="F163" s="5">
        <v>1509</v>
      </c>
      <c r="G163" s="5">
        <v>49</v>
      </c>
      <c r="H163" s="5">
        <v>78</v>
      </c>
      <c r="I163" s="5">
        <v>45</v>
      </c>
      <c r="J163" s="5">
        <v>298</v>
      </c>
      <c r="K163" s="5">
        <v>2256</v>
      </c>
      <c r="M163"/>
      <c r="O163" s="55">
        <f t="shared" si="141"/>
        <v>0</v>
      </c>
      <c r="P163" s="55">
        <f t="shared" si="142"/>
        <v>0</v>
      </c>
      <c r="Q163" s="2" t="s">
        <v>17</v>
      </c>
    </row>
    <row r="164" spans="1:17" ht="12.75" hidden="1" customHeight="1" thickBot="1" x14ac:dyDescent="0.25">
      <c r="A164" s="229"/>
      <c r="B164" s="229"/>
      <c r="C164" s="2" t="s">
        <v>17</v>
      </c>
      <c r="D164" s="5">
        <v>339</v>
      </c>
      <c r="E164" s="5">
        <v>52</v>
      </c>
      <c r="F164" s="5">
        <v>1493</v>
      </c>
      <c r="G164" s="5">
        <v>20</v>
      </c>
      <c r="H164" s="5">
        <v>85</v>
      </c>
      <c r="I164" s="5">
        <v>50</v>
      </c>
      <c r="J164" s="5">
        <v>399</v>
      </c>
      <c r="K164" s="5">
        <v>2439</v>
      </c>
      <c r="M164"/>
      <c r="O164" s="55">
        <f t="shared" si="141"/>
        <v>0</v>
      </c>
      <c r="P164" s="55">
        <f t="shared" si="142"/>
        <v>0</v>
      </c>
      <c r="Q164" s="2" t="s">
        <v>18</v>
      </c>
    </row>
    <row r="165" spans="1:17" ht="12.75" hidden="1" customHeight="1" thickBot="1" x14ac:dyDescent="0.25">
      <c r="A165" s="229"/>
      <c r="B165" s="229"/>
      <c r="C165" s="2" t="s">
        <v>18</v>
      </c>
      <c r="D165" s="5">
        <v>321</v>
      </c>
      <c r="E165" s="5">
        <v>69</v>
      </c>
      <c r="F165" s="5">
        <v>1276</v>
      </c>
      <c r="G165" s="5">
        <v>52</v>
      </c>
      <c r="H165" s="5">
        <v>120</v>
      </c>
      <c r="I165" s="5">
        <v>46</v>
      </c>
      <c r="J165" s="5">
        <v>351</v>
      </c>
      <c r="K165" s="5">
        <v>2235</v>
      </c>
      <c r="M165"/>
      <c r="O165" s="55">
        <f t="shared" si="141"/>
        <v>0</v>
      </c>
      <c r="P165" s="55">
        <f t="shared" si="142"/>
        <v>0</v>
      </c>
      <c r="Q165" s="2" t="s">
        <v>19</v>
      </c>
    </row>
    <row r="166" spans="1:17" ht="12.75" hidden="1" customHeight="1" thickBot="1" x14ac:dyDescent="0.25">
      <c r="A166" s="229"/>
      <c r="B166" s="229"/>
      <c r="C166" s="2" t="s">
        <v>19</v>
      </c>
      <c r="D166" s="5">
        <v>295</v>
      </c>
      <c r="E166" s="5">
        <v>84</v>
      </c>
      <c r="F166" s="5">
        <v>1304</v>
      </c>
      <c r="G166" s="5">
        <v>64</v>
      </c>
      <c r="H166" s="5">
        <v>93</v>
      </c>
      <c r="I166" s="5">
        <v>64</v>
      </c>
      <c r="J166" s="5">
        <v>332</v>
      </c>
      <c r="K166" s="5">
        <v>2236</v>
      </c>
      <c r="M166"/>
      <c r="O166" s="55">
        <f t="shared" si="141"/>
        <v>0</v>
      </c>
      <c r="P166" s="55">
        <f t="shared" si="142"/>
        <v>0</v>
      </c>
      <c r="Q166" s="2" t="s">
        <v>20</v>
      </c>
    </row>
    <row r="167" spans="1:17" ht="12.75" hidden="1" customHeight="1" thickBot="1" x14ac:dyDescent="0.25">
      <c r="A167" s="229"/>
      <c r="B167" s="229"/>
      <c r="C167" s="2" t="s">
        <v>20</v>
      </c>
      <c r="D167" s="5">
        <v>312</v>
      </c>
      <c r="E167" s="5">
        <v>43</v>
      </c>
      <c r="F167" s="5">
        <v>1470</v>
      </c>
      <c r="G167" s="5">
        <v>43</v>
      </c>
      <c r="H167" s="5">
        <v>91</v>
      </c>
      <c r="I167" s="5">
        <v>42</v>
      </c>
      <c r="J167" s="5">
        <v>317</v>
      </c>
      <c r="K167" s="5">
        <v>2318</v>
      </c>
      <c r="M167"/>
      <c r="O167" s="55">
        <f t="shared" si="141"/>
        <v>0</v>
      </c>
      <c r="P167" s="55">
        <f t="shared" si="142"/>
        <v>0</v>
      </c>
      <c r="Q167" s="2" t="s">
        <v>21</v>
      </c>
    </row>
    <row r="168" spans="1:17" ht="12.75" hidden="1" customHeight="1" thickBot="1" x14ac:dyDescent="0.25">
      <c r="A168" s="229"/>
      <c r="B168" s="229"/>
      <c r="C168" s="2" t="s">
        <v>21</v>
      </c>
      <c r="D168" s="5">
        <v>485</v>
      </c>
      <c r="E168" s="5">
        <v>65</v>
      </c>
      <c r="F168" s="5">
        <v>1916</v>
      </c>
      <c r="G168" s="5">
        <v>50</v>
      </c>
      <c r="H168" s="5">
        <v>181</v>
      </c>
      <c r="I168" s="5">
        <v>78</v>
      </c>
      <c r="J168" s="5">
        <v>491</v>
      </c>
      <c r="K168" s="5">
        <v>3266</v>
      </c>
      <c r="M168"/>
      <c r="O168" s="55">
        <f t="shared" si="141"/>
        <v>0</v>
      </c>
      <c r="P168" s="55">
        <f t="shared" si="142"/>
        <v>0</v>
      </c>
      <c r="Q168" s="2" t="s">
        <v>22</v>
      </c>
    </row>
    <row r="169" spans="1:17" ht="12.75" hidden="1" customHeight="1" thickBot="1" x14ac:dyDescent="0.25">
      <c r="A169" s="229"/>
      <c r="B169" s="229"/>
      <c r="C169" s="2" t="s">
        <v>22</v>
      </c>
      <c r="D169" s="5">
        <v>908</v>
      </c>
      <c r="E169" s="5">
        <v>170</v>
      </c>
      <c r="F169" s="5">
        <v>3039</v>
      </c>
      <c r="G169" s="5">
        <v>51</v>
      </c>
      <c r="H169" s="5">
        <v>291</v>
      </c>
      <c r="I169" s="5">
        <v>179</v>
      </c>
      <c r="J169" s="5">
        <v>891</v>
      </c>
      <c r="K169" s="5">
        <v>5529</v>
      </c>
      <c r="M169"/>
      <c r="O169" s="55">
        <f t="shared" si="141"/>
        <v>0</v>
      </c>
      <c r="P169" s="55">
        <f t="shared" si="142"/>
        <v>0</v>
      </c>
      <c r="Q169" s="2" t="s">
        <v>23</v>
      </c>
    </row>
    <row r="170" spans="1:17" ht="12.75" hidden="1" customHeight="1" thickBot="1" x14ac:dyDescent="0.25">
      <c r="A170" s="229"/>
      <c r="B170" s="229"/>
      <c r="C170" s="2" t="s">
        <v>23</v>
      </c>
      <c r="D170" s="5">
        <v>1329</v>
      </c>
      <c r="E170" s="5">
        <v>398</v>
      </c>
      <c r="F170" s="5">
        <v>2674</v>
      </c>
      <c r="G170" s="5">
        <v>50</v>
      </c>
      <c r="H170" s="5">
        <v>247</v>
      </c>
      <c r="I170" s="5">
        <v>346</v>
      </c>
      <c r="J170" s="5">
        <v>910</v>
      </c>
      <c r="K170" s="5">
        <v>5954</v>
      </c>
      <c r="M170"/>
      <c r="O170" s="55">
        <f t="shared" si="141"/>
        <v>0</v>
      </c>
      <c r="P170" s="55">
        <f t="shared" si="142"/>
        <v>0</v>
      </c>
      <c r="Q170" s="2" t="s">
        <v>24</v>
      </c>
    </row>
    <row r="171" spans="1:17" ht="12.75" hidden="1" customHeight="1" thickBot="1" x14ac:dyDescent="0.25">
      <c r="A171" s="229"/>
      <c r="B171" s="229"/>
      <c r="C171" s="2" t="s">
        <v>24</v>
      </c>
      <c r="D171" s="5">
        <v>996</v>
      </c>
      <c r="E171" s="5">
        <v>358</v>
      </c>
      <c r="F171" s="5">
        <v>1811</v>
      </c>
      <c r="G171" s="5">
        <v>39</v>
      </c>
      <c r="H171" s="5">
        <v>180</v>
      </c>
      <c r="I171" s="5">
        <v>331</v>
      </c>
      <c r="J171" s="5">
        <v>694</v>
      </c>
      <c r="K171" s="5">
        <v>4409</v>
      </c>
      <c r="M171"/>
      <c r="O171" s="55">
        <f t="shared" si="141"/>
        <v>0</v>
      </c>
      <c r="P171" s="55">
        <f t="shared" si="142"/>
        <v>0</v>
      </c>
      <c r="Q171" s="2" t="s">
        <v>25</v>
      </c>
    </row>
    <row r="172" spans="1:17" ht="12.75" hidden="1" customHeight="1" thickBot="1" x14ac:dyDescent="0.25">
      <c r="A172" s="229"/>
      <c r="B172" s="229"/>
      <c r="C172" s="2" t="s">
        <v>25</v>
      </c>
      <c r="D172" s="5">
        <v>830</v>
      </c>
      <c r="E172" s="5">
        <v>297</v>
      </c>
      <c r="F172" s="5">
        <v>1711</v>
      </c>
      <c r="G172" s="5">
        <v>51</v>
      </c>
      <c r="H172" s="5">
        <v>121</v>
      </c>
      <c r="I172" s="5">
        <v>252</v>
      </c>
      <c r="J172" s="5">
        <v>497</v>
      </c>
      <c r="K172" s="5">
        <v>3759</v>
      </c>
      <c r="M172"/>
      <c r="O172" s="55">
        <f t="shared" si="141"/>
        <v>0</v>
      </c>
      <c r="P172" s="55">
        <f t="shared" si="142"/>
        <v>0</v>
      </c>
      <c r="Q172" s="2" t="s">
        <v>26</v>
      </c>
    </row>
    <row r="173" spans="1:17" ht="12.75" hidden="1" customHeight="1" thickBot="1" x14ac:dyDescent="0.25">
      <c r="A173" s="229"/>
      <c r="B173" s="229"/>
      <c r="C173" s="2" t="s">
        <v>26</v>
      </c>
      <c r="D173" s="5">
        <v>574</v>
      </c>
      <c r="E173" s="5">
        <v>161</v>
      </c>
      <c r="F173" s="5">
        <v>1333</v>
      </c>
      <c r="G173" s="5">
        <v>22</v>
      </c>
      <c r="H173" s="5">
        <v>105</v>
      </c>
      <c r="I173" s="5">
        <v>167</v>
      </c>
      <c r="J173" s="5">
        <v>388</v>
      </c>
      <c r="K173" s="5">
        <v>2750</v>
      </c>
      <c r="M173"/>
      <c r="O173" s="55">
        <f t="shared" si="141"/>
        <v>0</v>
      </c>
      <c r="P173" s="55">
        <f t="shared" si="142"/>
        <v>0</v>
      </c>
      <c r="Q173" s="2" t="s">
        <v>27</v>
      </c>
    </row>
    <row r="174" spans="1:17" ht="12.75" hidden="1" customHeight="1" thickBot="1" x14ac:dyDescent="0.25">
      <c r="A174" s="229"/>
      <c r="B174" s="229"/>
      <c r="C174" s="2" t="s">
        <v>27</v>
      </c>
      <c r="D174" s="5">
        <v>350</v>
      </c>
      <c r="E174" s="5">
        <v>54</v>
      </c>
      <c r="F174" s="5">
        <v>760</v>
      </c>
      <c r="G174" s="5">
        <v>14</v>
      </c>
      <c r="H174" s="5">
        <v>205</v>
      </c>
      <c r="I174" s="5">
        <v>100</v>
      </c>
      <c r="J174" s="5">
        <v>221</v>
      </c>
      <c r="K174" s="5">
        <v>1704</v>
      </c>
      <c r="M174"/>
      <c r="O174" s="55">
        <f t="shared" si="141"/>
        <v>0</v>
      </c>
      <c r="P174" s="55">
        <f t="shared" si="142"/>
        <v>0</v>
      </c>
      <c r="Q174" s="2" t="s">
        <v>28</v>
      </c>
    </row>
    <row r="175" spans="1:17" ht="12.75" hidden="1" customHeight="1" thickBot="1" x14ac:dyDescent="0.25">
      <c r="A175" s="229"/>
      <c r="B175" s="229"/>
      <c r="C175" s="2" t="s">
        <v>28</v>
      </c>
      <c r="D175" s="5">
        <v>130</v>
      </c>
      <c r="E175" s="5">
        <v>23</v>
      </c>
      <c r="F175" s="5">
        <v>240</v>
      </c>
      <c r="G175" s="5">
        <v>3</v>
      </c>
      <c r="H175" s="5">
        <v>115</v>
      </c>
      <c r="I175" s="5">
        <v>30</v>
      </c>
      <c r="J175" s="5">
        <v>77</v>
      </c>
      <c r="K175" s="5">
        <v>618</v>
      </c>
      <c r="M175"/>
      <c r="O175" s="55">
        <f t="shared" si="141"/>
        <v>0</v>
      </c>
      <c r="P175" s="55">
        <f t="shared" si="142"/>
        <v>0</v>
      </c>
      <c r="Q175" s="2" t="s">
        <v>29</v>
      </c>
    </row>
    <row r="176" spans="1:17" ht="12.75" hidden="1" customHeight="1" thickBot="1" x14ac:dyDescent="0.25">
      <c r="A176" s="229"/>
      <c r="B176" s="229"/>
      <c r="C176" s="2" t="s">
        <v>29</v>
      </c>
      <c r="D176" s="5">
        <v>37</v>
      </c>
      <c r="E176" s="4"/>
      <c r="F176" s="5">
        <v>52</v>
      </c>
      <c r="G176" s="4"/>
      <c r="H176" s="5">
        <v>56</v>
      </c>
      <c r="I176" s="4"/>
      <c r="J176" s="5">
        <v>19</v>
      </c>
      <c r="K176" s="5">
        <v>164</v>
      </c>
      <c r="M176"/>
      <c r="O176" s="57">
        <f t="shared" si="141"/>
        <v>0</v>
      </c>
      <c r="P176" s="57">
        <f t="shared" si="142"/>
        <v>0</v>
      </c>
      <c r="Q176" s="58" t="s">
        <v>10</v>
      </c>
    </row>
    <row r="177" spans="1:13" ht="12.75" hidden="1" customHeight="1" thickBot="1" x14ac:dyDescent="0.25">
      <c r="A177" s="229"/>
      <c r="B177" s="230"/>
      <c r="C177" s="2" t="s">
        <v>10</v>
      </c>
      <c r="D177" s="5">
        <v>7331</v>
      </c>
      <c r="E177" s="5">
        <v>1862</v>
      </c>
      <c r="F177" s="5">
        <v>21902</v>
      </c>
      <c r="G177" s="5">
        <v>553</v>
      </c>
      <c r="H177" s="5">
        <v>2098</v>
      </c>
      <c r="I177" s="5">
        <v>1763</v>
      </c>
      <c r="J177" s="5">
        <v>6161</v>
      </c>
      <c r="K177" s="5">
        <v>41671</v>
      </c>
      <c r="M177"/>
    </row>
    <row r="178" spans="1:13" ht="12.75" hidden="1" customHeight="1" thickBot="1" x14ac:dyDescent="0.25">
      <c r="A178" s="229"/>
      <c r="B178" s="228" t="s">
        <v>33</v>
      </c>
      <c r="C178" s="2" t="s">
        <v>14</v>
      </c>
      <c r="D178" s="4"/>
      <c r="E178" s="4"/>
      <c r="F178" s="5">
        <v>18</v>
      </c>
      <c r="G178" s="4"/>
      <c r="H178" s="4"/>
      <c r="I178" s="4"/>
      <c r="J178" s="5">
        <v>6</v>
      </c>
      <c r="K178" s="5">
        <v>24</v>
      </c>
      <c r="M178"/>
    </row>
    <row r="179" spans="1:13" ht="13.5" hidden="1" thickBot="1" x14ac:dyDescent="0.25">
      <c r="A179" s="229"/>
      <c r="B179" s="229"/>
      <c r="C179" s="2" t="s">
        <v>15</v>
      </c>
      <c r="D179" s="5">
        <v>204</v>
      </c>
      <c r="E179" s="5">
        <v>29</v>
      </c>
      <c r="F179" s="5">
        <v>1140</v>
      </c>
      <c r="G179" s="5">
        <v>10</v>
      </c>
      <c r="H179" s="5">
        <v>65</v>
      </c>
      <c r="I179" s="5">
        <v>35</v>
      </c>
      <c r="J179" s="5">
        <v>229</v>
      </c>
      <c r="K179" s="5">
        <v>1712</v>
      </c>
      <c r="M179"/>
    </row>
    <row r="180" spans="1:13" ht="13.5" hidden="1" thickBot="1" x14ac:dyDescent="0.25">
      <c r="A180" s="229"/>
      <c r="B180" s="229"/>
      <c r="C180" s="2" t="s">
        <v>16</v>
      </c>
      <c r="D180" s="5">
        <v>236</v>
      </c>
      <c r="E180" s="5">
        <v>60</v>
      </c>
      <c r="F180" s="5">
        <v>1340</v>
      </c>
      <c r="G180" s="5">
        <v>21</v>
      </c>
      <c r="H180" s="5">
        <v>56</v>
      </c>
      <c r="I180" s="5">
        <v>30</v>
      </c>
      <c r="J180" s="5">
        <v>278</v>
      </c>
      <c r="K180" s="5">
        <v>2021</v>
      </c>
      <c r="M180"/>
    </row>
    <row r="181" spans="1:13" ht="13.5" hidden="1" thickBot="1" x14ac:dyDescent="0.25">
      <c r="A181" s="229"/>
      <c r="B181" s="229"/>
      <c r="C181" s="2" t="s">
        <v>17</v>
      </c>
      <c r="D181" s="5">
        <v>399</v>
      </c>
      <c r="E181" s="5">
        <v>71</v>
      </c>
      <c r="F181" s="5">
        <v>1633</v>
      </c>
      <c r="G181" s="5">
        <v>22</v>
      </c>
      <c r="H181" s="5">
        <v>129</v>
      </c>
      <c r="I181" s="5">
        <v>56</v>
      </c>
      <c r="J181" s="5">
        <v>426</v>
      </c>
      <c r="K181" s="5">
        <v>2736</v>
      </c>
      <c r="M181"/>
    </row>
    <row r="182" spans="1:13" ht="13.5" hidden="1" thickBot="1" x14ac:dyDescent="0.25">
      <c r="A182" s="229"/>
      <c r="B182" s="229"/>
      <c r="C182" s="2" t="s">
        <v>18</v>
      </c>
      <c r="D182" s="5">
        <v>378</v>
      </c>
      <c r="E182" s="5">
        <v>64</v>
      </c>
      <c r="F182" s="5">
        <v>1404</v>
      </c>
      <c r="G182" s="5">
        <v>35</v>
      </c>
      <c r="H182" s="5">
        <v>100</v>
      </c>
      <c r="I182" s="5">
        <v>61</v>
      </c>
      <c r="J182" s="5">
        <v>391</v>
      </c>
      <c r="K182" s="5">
        <v>2433</v>
      </c>
      <c r="M182"/>
    </row>
    <row r="183" spans="1:13" ht="13.5" hidden="1" thickBot="1" x14ac:dyDescent="0.25">
      <c r="A183" s="229"/>
      <c r="B183" s="229"/>
      <c r="C183" s="2" t="s">
        <v>19</v>
      </c>
      <c r="D183" s="5">
        <v>325</v>
      </c>
      <c r="E183" s="5">
        <v>64</v>
      </c>
      <c r="F183" s="5">
        <v>1205</v>
      </c>
      <c r="G183" s="5">
        <v>42</v>
      </c>
      <c r="H183" s="5">
        <v>106</v>
      </c>
      <c r="I183" s="5">
        <v>77</v>
      </c>
      <c r="J183" s="5">
        <v>320</v>
      </c>
      <c r="K183" s="5">
        <v>2139</v>
      </c>
      <c r="M183"/>
    </row>
    <row r="184" spans="1:13" ht="13.5" hidden="1" thickBot="1" x14ac:dyDescent="0.25">
      <c r="A184" s="229"/>
      <c r="B184" s="229"/>
      <c r="C184" s="2" t="s">
        <v>20</v>
      </c>
      <c r="D184" s="5">
        <v>342</v>
      </c>
      <c r="E184" s="5">
        <v>47</v>
      </c>
      <c r="F184" s="5">
        <v>1162</v>
      </c>
      <c r="G184" s="5">
        <v>30</v>
      </c>
      <c r="H184" s="5">
        <v>229</v>
      </c>
      <c r="I184" s="5">
        <v>73</v>
      </c>
      <c r="J184" s="5">
        <v>309</v>
      </c>
      <c r="K184" s="5">
        <v>2192</v>
      </c>
      <c r="M184"/>
    </row>
    <row r="185" spans="1:13" ht="13.5" hidden="1" thickBot="1" x14ac:dyDescent="0.25">
      <c r="A185" s="229"/>
      <c r="B185" s="229"/>
      <c r="C185" s="2" t="s">
        <v>21</v>
      </c>
      <c r="D185" s="5">
        <v>502</v>
      </c>
      <c r="E185" s="5">
        <v>106</v>
      </c>
      <c r="F185" s="5">
        <v>1626</v>
      </c>
      <c r="G185" s="5">
        <v>59</v>
      </c>
      <c r="H185" s="5">
        <v>216</v>
      </c>
      <c r="I185" s="5">
        <v>111</v>
      </c>
      <c r="J185" s="5">
        <v>413</v>
      </c>
      <c r="K185" s="5">
        <v>3034</v>
      </c>
      <c r="M185"/>
    </row>
    <row r="186" spans="1:13" ht="13.5" hidden="1" thickBot="1" x14ac:dyDescent="0.25">
      <c r="A186" s="229"/>
      <c r="B186" s="229"/>
      <c r="C186" s="2" t="s">
        <v>22</v>
      </c>
      <c r="D186" s="5">
        <v>861</v>
      </c>
      <c r="E186" s="5">
        <v>204</v>
      </c>
      <c r="F186" s="5">
        <v>2421</v>
      </c>
      <c r="G186" s="5">
        <v>56</v>
      </c>
      <c r="H186" s="5">
        <v>328</v>
      </c>
      <c r="I186" s="5">
        <v>225</v>
      </c>
      <c r="J186" s="5">
        <v>717</v>
      </c>
      <c r="K186" s="5">
        <v>4812</v>
      </c>
      <c r="M186"/>
    </row>
    <row r="187" spans="1:13" ht="13.5" hidden="1" thickBot="1" x14ac:dyDescent="0.25">
      <c r="A187" s="229"/>
      <c r="B187" s="229"/>
      <c r="C187" s="2" t="s">
        <v>23</v>
      </c>
      <c r="D187" s="5">
        <v>1235</v>
      </c>
      <c r="E187" s="5">
        <v>370</v>
      </c>
      <c r="F187" s="5">
        <v>2352</v>
      </c>
      <c r="G187" s="5">
        <v>44</v>
      </c>
      <c r="H187" s="5">
        <v>299</v>
      </c>
      <c r="I187" s="5">
        <v>358</v>
      </c>
      <c r="J187" s="5">
        <v>909</v>
      </c>
      <c r="K187" s="5">
        <v>5567</v>
      </c>
      <c r="M187"/>
    </row>
    <row r="188" spans="1:13" ht="13.5" hidden="1" thickBot="1" x14ac:dyDescent="0.25">
      <c r="A188" s="229"/>
      <c r="B188" s="229"/>
      <c r="C188" s="2" t="s">
        <v>24</v>
      </c>
      <c r="D188" s="5">
        <v>1245</v>
      </c>
      <c r="E188" s="5">
        <v>391</v>
      </c>
      <c r="F188" s="5">
        <v>1982</v>
      </c>
      <c r="G188" s="5">
        <v>37</v>
      </c>
      <c r="H188" s="5">
        <v>256</v>
      </c>
      <c r="I188" s="5">
        <v>389</v>
      </c>
      <c r="J188" s="5">
        <v>676</v>
      </c>
      <c r="K188" s="5">
        <v>4976</v>
      </c>
      <c r="M188"/>
    </row>
    <row r="189" spans="1:13" ht="13.5" hidden="1" thickBot="1" x14ac:dyDescent="0.25">
      <c r="A189" s="229"/>
      <c r="B189" s="229"/>
      <c r="C189" s="2" t="s">
        <v>25</v>
      </c>
      <c r="D189" s="5">
        <v>988</v>
      </c>
      <c r="E189" s="5">
        <v>322</v>
      </c>
      <c r="F189" s="5">
        <v>1748</v>
      </c>
      <c r="G189" s="5">
        <v>52</v>
      </c>
      <c r="H189" s="5">
        <v>190</v>
      </c>
      <c r="I189" s="5">
        <v>335</v>
      </c>
      <c r="J189" s="5">
        <v>577</v>
      </c>
      <c r="K189" s="5">
        <v>4212</v>
      </c>
      <c r="M189"/>
    </row>
    <row r="190" spans="1:13" ht="13.5" hidden="1" thickBot="1" x14ac:dyDescent="0.25">
      <c r="A190" s="229"/>
      <c r="B190" s="229"/>
      <c r="C190" s="2" t="s">
        <v>26</v>
      </c>
      <c r="D190" s="5">
        <v>706</v>
      </c>
      <c r="E190" s="5">
        <v>260</v>
      </c>
      <c r="F190" s="5">
        <v>1219</v>
      </c>
      <c r="G190" s="5">
        <v>35</v>
      </c>
      <c r="H190" s="5">
        <v>181</v>
      </c>
      <c r="I190" s="5">
        <v>232</v>
      </c>
      <c r="J190" s="5">
        <v>410</v>
      </c>
      <c r="K190" s="5">
        <v>3044</v>
      </c>
      <c r="M190"/>
    </row>
    <row r="191" spans="1:13" ht="13.5" hidden="1" thickBot="1" x14ac:dyDescent="0.25">
      <c r="A191" s="229"/>
      <c r="B191" s="229"/>
      <c r="C191" s="2" t="s">
        <v>27</v>
      </c>
      <c r="D191" s="5">
        <v>426</v>
      </c>
      <c r="E191" s="5">
        <v>48</v>
      </c>
      <c r="F191" s="5">
        <v>842</v>
      </c>
      <c r="G191" s="5">
        <v>20</v>
      </c>
      <c r="H191" s="5">
        <v>237</v>
      </c>
      <c r="I191" s="5">
        <v>110</v>
      </c>
      <c r="J191" s="5">
        <v>229</v>
      </c>
      <c r="K191" s="5">
        <v>1912</v>
      </c>
      <c r="M191"/>
    </row>
    <row r="192" spans="1:13" ht="13.5" hidden="1" thickBot="1" x14ac:dyDescent="0.25">
      <c r="A192" s="229"/>
      <c r="B192" s="229"/>
      <c r="C192" s="2" t="s">
        <v>28</v>
      </c>
      <c r="D192" s="5">
        <v>154</v>
      </c>
      <c r="E192" s="5">
        <v>9</v>
      </c>
      <c r="F192" s="5">
        <v>244</v>
      </c>
      <c r="G192" s="5">
        <v>5</v>
      </c>
      <c r="H192" s="5">
        <v>141</v>
      </c>
      <c r="I192" s="5">
        <v>35</v>
      </c>
      <c r="J192" s="5">
        <v>88</v>
      </c>
      <c r="K192" s="5">
        <v>676</v>
      </c>
      <c r="M192"/>
    </row>
    <row r="193" spans="1:13" ht="13.5" hidden="1" thickBot="1" x14ac:dyDescent="0.25">
      <c r="A193" s="229"/>
      <c r="B193" s="229"/>
      <c r="C193" s="2" t="s">
        <v>29</v>
      </c>
      <c r="D193" s="5">
        <v>46</v>
      </c>
      <c r="E193" s="5">
        <v>1</v>
      </c>
      <c r="F193" s="5">
        <v>53</v>
      </c>
      <c r="G193" s="5">
        <v>1</v>
      </c>
      <c r="H193" s="5">
        <v>54</v>
      </c>
      <c r="I193" s="4"/>
      <c r="J193" s="5">
        <v>28</v>
      </c>
      <c r="K193" s="5">
        <v>183</v>
      </c>
      <c r="M193"/>
    </row>
    <row r="194" spans="1:13" ht="13.5" hidden="1" thickBot="1" x14ac:dyDescent="0.25">
      <c r="A194" s="229"/>
      <c r="B194" s="230"/>
      <c r="C194" s="2" t="s">
        <v>10</v>
      </c>
      <c r="D194" s="5">
        <v>8047</v>
      </c>
      <c r="E194" s="5">
        <v>2046</v>
      </c>
      <c r="F194" s="5">
        <v>20389</v>
      </c>
      <c r="G194" s="5">
        <v>469</v>
      </c>
      <c r="H194" s="5">
        <v>2587</v>
      </c>
      <c r="I194" s="5">
        <v>2127</v>
      </c>
      <c r="J194" s="5">
        <v>6006</v>
      </c>
      <c r="K194" s="5">
        <v>41673</v>
      </c>
      <c r="M194"/>
    </row>
    <row r="195" spans="1:13" ht="13.5" hidden="1" thickBot="1" x14ac:dyDescent="0.25">
      <c r="A195" s="229"/>
      <c r="B195" s="228" t="s">
        <v>34</v>
      </c>
      <c r="C195" s="2" t="s">
        <v>14</v>
      </c>
      <c r="D195" s="4"/>
      <c r="E195" s="4"/>
      <c r="F195" s="5">
        <v>11</v>
      </c>
      <c r="G195" s="4"/>
      <c r="H195" s="4"/>
      <c r="I195" s="4"/>
      <c r="J195" s="5">
        <v>3</v>
      </c>
      <c r="K195" s="5">
        <v>14</v>
      </c>
      <c r="M195"/>
    </row>
    <row r="196" spans="1:13" ht="13.5" hidden="1" thickBot="1" x14ac:dyDescent="0.25">
      <c r="A196" s="229"/>
      <c r="B196" s="229"/>
      <c r="C196" s="2" t="s">
        <v>15</v>
      </c>
      <c r="D196" s="5">
        <v>195</v>
      </c>
      <c r="E196" s="5">
        <v>37</v>
      </c>
      <c r="F196" s="5">
        <v>1147</v>
      </c>
      <c r="G196" s="5">
        <v>41</v>
      </c>
      <c r="H196" s="5">
        <v>78</v>
      </c>
      <c r="I196" s="5">
        <v>43</v>
      </c>
      <c r="J196" s="5">
        <v>242</v>
      </c>
      <c r="K196" s="5">
        <v>1783</v>
      </c>
      <c r="M196"/>
    </row>
    <row r="197" spans="1:13" ht="13.5" hidden="1" thickBot="1" x14ac:dyDescent="0.25">
      <c r="A197" s="229"/>
      <c r="B197" s="229"/>
      <c r="C197" s="2" t="s">
        <v>16</v>
      </c>
      <c r="D197" s="5">
        <v>242</v>
      </c>
      <c r="E197" s="5">
        <v>64</v>
      </c>
      <c r="F197" s="5">
        <v>1406</v>
      </c>
      <c r="G197" s="5">
        <v>21</v>
      </c>
      <c r="H197" s="5">
        <v>62</v>
      </c>
      <c r="I197" s="5">
        <v>38</v>
      </c>
      <c r="J197" s="5">
        <v>274</v>
      </c>
      <c r="K197" s="5">
        <v>2107</v>
      </c>
      <c r="M197"/>
    </row>
    <row r="198" spans="1:13" ht="13.5" hidden="1" thickBot="1" x14ac:dyDescent="0.25">
      <c r="A198" s="229"/>
      <c r="B198" s="229"/>
      <c r="C198" s="2" t="s">
        <v>17</v>
      </c>
      <c r="D198" s="5">
        <v>357</v>
      </c>
      <c r="E198" s="5">
        <v>81</v>
      </c>
      <c r="F198" s="5">
        <v>1540</v>
      </c>
      <c r="G198" s="5">
        <v>36</v>
      </c>
      <c r="H198" s="5">
        <v>139</v>
      </c>
      <c r="I198" s="5">
        <v>57</v>
      </c>
      <c r="J198" s="5">
        <v>333</v>
      </c>
      <c r="K198" s="5">
        <v>2543</v>
      </c>
      <c r="M198"/>
    </row>
    <row r="199" spans="1:13" ht="13.5" hidden="1" thickBot="1" x14ac:dyDescent="0.25">
      <c r="A199" s="229"/>
      <c r="B199" s="229"/>
      <c r="C199" s="2" t="s">
        <v>18</v>
      </c>
      <c r="D199" s="5">
        <v>317</v>
      </c>
      <c r="E199" s="5">
        <v>90</v>
      </c>
      <c r="F199" s="5">
        <v>1321</v>
      </c>
      <c r="G199" s="5">
        <v>48</v>
      </c>
      <c r="H199" s="5">
        <v>71</v>
      </c>
      <c r="I199" s="5">
        <v>64</v>
      </c>
      <c r="J199" s="5">
        <v>336</v>
      </c>
      <c r="K199" s="5">
        <v>2247</v>
      </c>
      <c r="M199"/>
    </row>
    <row r="200" spans="1:13" ht="13.5" hidden="1" thickBot="1" x14ac:dyDescent="0.25">
      <c r="A200" s="229"/>
      <c r="B200" s="229"/>
      <c r="C200" s="2" t="s">
        <v>19</v>
      </c>
      <c r="D200" s="5">
        <v>327</v>
      </c>
      <c r="E200" s="5">
        <v>73</v>
      </c>
      <c r="F200" s="5">
        <v>1113</v>
      </c>
      <c r="G200" s="5">
        <v>48</v>
      </c>
      <c r="H200" s="5">
        <v>84</v>
      </c>
      <c r="I200" s="5">
        <v>60</v>
      </c>
      <c r="J200" s="5">
        <v>283</v>
      </c>
      <c r="K200" s="5">
        <v>1988</v>
      </c>
      <c r="M200"/>
    </row>
    <row r="201" spans="1:13" ht="13.5" hidden="1" thickBot="1" x14ac:dyDescent="0.25">
      <c r="A201" s="229"/>
      <c r="B201" s="229"/>
      <c r="C201" s="2" t="s">
        <v>20</v>
      </c>
      <c r="D201" s="5">
        <v>368</v>
      </c>
      <c r="E201" s="5">
        <v>81</v>
      </c>
      <c r="F201" s="5">
        <v>1205</v>
      </c>
      <c r="G201" s="5">
        <v>44</v>
      </c>
      <c r="H201" s="5">
        <v>136</v>
      </c>
      <c r="I201" s="5">
        <v>67</v>
      </c>
      <c r="J201" s="5">
        <v>290</v>
      </c>
      <c r="K201" s="5">
        <v>2191</v>
      </c>
      <c r="M201"/>
    </row>
    <row r="202" spans="1:13" ht="13.5" hidden="1" thickBot="1" x14ac:dyDescent="0.25">
      <c r="A202" s="229"/>
      <c r="B202" s="229"/>
      <c r="C202" s="2" t="s">
        <v>21</v>
      </c>
      <c r="D202" s="5">
        <v>614</v>
      </c>
      <c r="E202" s="5">
        <v>111</v>
      </c>
      <c r="F202" s="5">
        <v>1858</v>
      </c>
      <c r="G202" s="5">
        <v>51</v>
      </c>
      <c r="H202" s="5">
        <v>380</v>
      </c>
      <c r="I202" s="5">
        <v>121</v>
      </c>
      <c r="J202" s="5">
        <v>530</v>
      </c>
      <c r="K202" s="5">
        <v>3665</v>
      </c>
      <c r="M202"/>
    </row>
    <row r="203" spans="1:13" ht="13.5" hidden="1" thickBot="1" x14ac:dyDescent="0.25">
      <c r="A203" s="229"/>
      <c r="B203" s="229"/>
      <c r="C203" s="2" t="s">
        <v>22</v>
      </c>
      <c r="D203" s="5">
        <v>1449</v>
      </c>
      <c r="E203" s="5">
        <v>408</v>
      </c>
      <c r="F203" s="5">
        <v>2942</v>
      </c>
      <c r="G203" s="5">
        <v>58</v>
      </c>
      <c r="H203" s="5">
        <v>653</v>
      </c>
      <c r="I203" s="5">
        <v>331</v>
      </c>
      <c r="J203" s="5">
        <v>1026</v>
      </c>
      <c r="K203" s="5">
        <v>6867</v>
      </c>
      <c r="M203"/>
    </row>
    <row r="204" spans="1:13" ht="13.5" hidden="1" thickBot="1" x14ac:dyDescent="0.25">
      <c r="A204" s="229"/>
      <c r="B204" s="229"/>
      <c r="C204" s="2" t="s">
        <v>23</v>
      </c>
      <c r="D204" s="5">
        <v>2364</v>
      </c>
      <c r="E204" s="5">
        <v>954</v>
      </c>
      <c r="F204" s="5">
        <v>2746</v>
      </c>
      <c r="G204" s="5">
        <v>44</v>
      </c>
      <c r="H204" s="5">
        <v>767</v>
      </c>
      <c r="I204" s="5">
        <v>627</v>
      </c>
      <c r="J204" s="5">
        <v>1195</v>
      </c>
      <c r="K204" s="5">
        <v>8697</v>
      </c>
      <c r="M204"/>
    </row>
    <row r="205" spans="1:13" ht="13.5" hidden="1" thickBot="1" x14ac:dyDescent="0.25">
      <c r="A205" s="229"/>
      <c r="B205" s="229"/>
      <c r="C205" s="2" t="s">
        <v>24</v>
      </c>
      <c r="D205" s="5">
        <v>3094</v>
      </c>
      <c r="E205" s="5">
        <v>1370</v>
      </c>
      <c r="F205" s="5">
        <v>2509</v>
      </c>
      <c r="G205" s="5">
        <v>62</v>
      </c>
      <c r="H205" s="5">
        <v>973</v>
      </c>
      <c r="I205" s="5">
        <v>870</v>
      </c>
      <c r="J205" s="5">
        <v>1383</v>
      </c>
      <c r="K205" s="5">
        <v>10261</v>
      </c>
      <c r="M205"/>
    </row>
    <row r="206" spans="1:13" ht="13.5" hidden="1" thickBot="1" x14ac:dyDescent="0.25">
      <c r="A206" s="229"/>
      <c r="B206" s="229"/>
      <c r="C206" s="2" t="s">
        <v>25</v>
      </c>
      <c r="D206" s="5">
        <v>3053</v>
      </c>
      <c r="E206" s="5">
        <v>1324</v>
      </c>
      <c r="F206" s="5">
        <v>2620</v>
      </c>
      <c r="G206" s="5">
        <v>29</v>
      </c>
      <c r="H206" s="5">
        <v>796</v>
      </c>
      <c r="I206" s="5">
        <v>991</v>
      </c>
      <c r="J206" s="5">
        <v>1427</v>
      </c>
      <c r="K206" s="5">
        <v>10240</v>
      </c>
      <c r="M206"/>
    </row>
    <row r="207" spans="1:13" ht="13.5" hidden="1" thickBot="1" x14ac:dyDescent="0.25">
      <c r="A207" s="229"/>
      <c r="B207" s="229"/>
      <c r="C207" s="2" t="s">
        <v>26</v>
      </c>
      <c r="D207" s="5">
        <v>1962</v>
      </c>
      <c r="E207" s="5">
        <v>771</v>
      </c>
      <c r="F207" s="5">
        <v>1822</v>
      </c>
      <c r="G207" s="5">
        <v>24</v>
      </c>
      <c r="H207" s="5">
        <v>494</v>
      </c>
      <c r="I207" s="5">
        <v>664</v>
      </c>
      <c r="J207" s="5">
        <v>884</v>
      </c>
      <c r="K207" s="5">
        <v>6622</v>
      </c>
      <c r="M207"/>
    </row>
    <row r="208" spans="1:13" ht="13.5" hidden="1" thickBot="1" x14ac:dyDescent="0.25">
      <c r="A208" s="229"/>
      <c r="B208" s="229"/>
      <c r="C208" s="2" t="s">
        <v>27</v>
      </c>
      <c r="D208" s="5">
        <v>812</v>
      </c>
      <c r="E208" s="5">
        <v>193</v>
      </c>
      <c r="F208" s="5">
        <v>1092</v>
      </c>
      <c r="G208" s="5">
        <v>36</v>
      </c>
      <c r="H208" s="5">
        <v>490</v>
      </c>
      <c r="I208" s="5">
        <v>264</v>
      </c>
      <c r="J208" s="5">
        <v>526</v>
      </c>
      <c r="K208" s="5">
        <v>3413</v>
      </c>
      <c r="M208"/>
    </row>
    <row r="209" spans="1:13" ht="13.5" hidden="1" thickBot="1" x14ac:dyDescent="0.25">
      <c r="A209" s="229"/>
      <c r="B209" s="229"/>
      <c r="C209" s="2" t="s">
        <v>28</v>
      </c>
      <c r="D209" s="5">
        <v>371</v>
      </c>
      <c r="E209" s="5">
        <v>64</v>
      </c>
      <c r="F209" s="5">
        <v>379</v>
      </c>
      <c r="G209" s="5">
        <v>5</v>
      </c>
      <c r="H209" s="5">
        <v>277</v>
      </c>
      <c r="I209" s="5">
        <v>88</v>
      </c>
      <c r="J209" s="5">
        <v>170</v>
      </c>
      <c r="K209" s="5">
        <v>1354</v>
      </c>
      <c r="M209"/>
    </row>
    <row r="210" spans="1:13" ht="13.5" hidden="1" thickBot="1" x14ac:dyDescent="0.25">
      <c r="A210" s="229"/>
      <c r="B210" s="229"/>
      <c r="C210" s="2" t="s">
        <v>29</v>
      </c>
      <c r="D210" s="5">
        <v>89</v>
      </c>
      <c r="E210" s="4"/>
      <c r="F210" s="5">
        <v>81</v>
      </c>
      <c r="G210" s="5">
        <v>1</v>
      </c>
      <c r="H210" s="5">
        <v>125</v>
      </c>
      <c r="I210" s="4"/>
      <c r="J210" s="5">
        <v>46</v>
      </c>
      <c r="K210" s="5">
        <v>342</v>
      </c>
      <c r="M210"/>
    </row>
    <row r="211" spans="1:13" ht="13.5" hidden="1" thickBot="1" x14ac:dyDescent="0.25">
      <c r="A211" s="229"/>
      <c r="B211" s="230"/>
      <c r="C211" s="2" t="s">
        <v>10</v>
      </c>
      <c r="D211" s="5">
        <v>15614</v>
      </c>
      <c r="E211" s="5">
        <v>5621</v>
      </c>
      <c r="F211" s="5">
        <v>23792</v>
      </c>
      <c r="G211" s="5">
        <v>548</v>
      </c>
      <c r="H211" s="5">
        <v>5525</v>
      </c>
      <c r="I211" s="5">
        <v>4285</v>
      </c>
      <c r="J211" s="5">
        <v>8948</v>
      </c>
      <c r="K211" s="5">
        <v>64334</v>
      </c>
      <c r="M211"/>
    </row>
    <row r="212" spans="1:13" ht="13.5" hidden="1" thickBot="1" x14ac:dyDescent="0.25">
      <c r="A212" s="229"/>
      <c r="B212" s="228" t="s">
        <v>36</v>
      </c>
      <c r="C212" s="2" t="s">
        <v>14</v>
      </c>
      <c r="D212" s="5">
        <v>4</v>
      </c>
      <c r="E212" s="4"/>
      <c r="F212" s="5">
        <v>55</v>
      </c>
      <c r="G212" s="4"/>
      <c r="H212" s="4"/>
      <c r="I212" s="4"/>
      <c r="J212" s="5">
        <v>6</v>
      </c>
      <c r="K212" s="5">
        <v>65</v>
      </c>
      <c r="M212"/>
    </row>
    <row r="213" spans="1:13" ht="13.5" hidden="1" thickBot="1" x14ac:dyDescent="0.25">
      <c r="A213" s="229"/>
      <c r="B213" s="229"/>
      <c r="C213" s="2" t="s">
        <v>15</v>
      </c>
      <c r="D213" s="5">
        <v>184</v>
      </c>
      <c r="E213" s="5">
        <v>32</v>
      </c>
      <c r="F213" s="5">
        <v>1595</v>
      </c>
      <c r="G213" s="5">
        <v>52</v>
      </c>
      <c r="H213" s="5">
        <v>55</v>
      </c>
      <c r="I213" s="5">
        <v>12</v>
      </c>
      <c r="J213" s="5">
        <v>267</v>
      </c>
      <c r="K213" s="5">
        <v>2197</v>
      </c>
      <c r="M213"/>
    </row>
    <row r="214" spans="1:13" ht="13.5" hidden="1" thickBot="1" x14ac:dyDescent="0.25">
      <c r="A214" s="229"/>
      <c r="B214" s="229"/>
      <c r="C214" s="2" t="s">
        <v>16</v>
      </c>
      <c r="D214" s="5">
        <v>300</v>
      </c>
      <c r="E214" s="5">
        <v>69</v>
      </c>
      <c r="F214" s="5">
        <v>1386</v>
      </c>
      <c r="G214" s="5">
        <v>12</v>
      </c>
      <c r="H214" s="5">
        <v>39</v>
      </c>
      <c r="I214" s="5">
        <v>32</v>
      </c>
      <c r="J214" s="5">
        <v>315</v>
      </c>
      <c r="K214" s="5">
        <v>2153</v>
      </c>
      <c r="M214"/>
    </row>
    <row r="215" spans="1:13" ht="13.5" hidden="1" thickBot="1" x14ac:dyDescent="0.25">
      <c r="A215" s="229"/>
      <c r="B215" s="229"/>
      <c r="C215" s="2" t="s">
        <v>17</v>
      </c>
      <c r="D215" s="5">
        <v>435</v>
      </c>
      <c r="E215" s="5">
        <v>107</v>
      </c>
      <c r="F215" s="5">
        <v>1734</v>
      </c>
      <c r="G215" s="5">
        <v>43</v>
      </c>
      <c r="H215" s="5">
        <v>123</v>
      </c>
      <c r="I215" s="5">
        <v>85</v>
      </c>
      <c r="J215" s="5">
        <v>438</v>
      </c>
      <c r="K215" s="5">
        <v>2965</v>
      </c>
      <c r="M215"/>
    </row>
    <row r="216" spans="1:13" ht="13.5" hidden="1" thickBot="1" x14ac:dyDescent="0.25">
      <c r="A216" s="229"/>
      <c r="B216" s="229"/>
      <c r="C216" s="2" t="s">
        <v>18</v>
      </c>
      <c r="D216" s="5">
        <v>548</v>
      </c>
      <c r="E216" s="5">
        <v>150</v>
      </c>
      <c r="F216" s="5">
        <v>1788</v>
      </c>
      <c r="G216" s="5">
        <v>41</v>
      </c>
      <c r="H216" s="5">
        <v>227</v>
      </c>
      <c r="I216" s="5">
        <v>85</v>
      </c>
      <c r="J216" s="5">
        <v>412</v>
      </c>
      <c r="K216" s="5">
        <v>3251</v>
      </c>
      <c r="M216"/>
    </row>
    <row r="217" spans="1:13" ht="13.5" hidden="1" thickBot="1" x14ac:dyDescent="0.25">
      <c r="A217" s="229"/>
      <c r="B217" s="229"/>
      <c r="C217" s="2" t="s">
        <v>19</v>
      </c>
      <c r="D217" s="5">
        <v>512</v>
      </c>
      <c r="E217" s="5">
        <v>175</v>
      </c>
      <c r="F217" s="5">
        <v>1887</v>
      </c>
      <c r="G217" s="5">
        <v>42</v>
      </c>
      <c r="H217" s="5">
        <v>162</v>
      </c>
      <c r="I217" s="5">
        <v>116</v>
      </c>
      <c r="J217" s="5">
        <v>491</v>
      </c>
      <c r="K217" s="5">
        <v>3385</v>
      </c>
      <c r="M217"/>
    </row>
    <row r="218" spans="1:13" ht="13.5" hidden="1" thickBot="1" x14ac:dyDescent="0.25">
      <c r="A218" s="229"/>
      <c r="B218" s="229"/>
      <c r="C218" s="2" t="s">
        <v>20</v>
      </c>
      <c r="D218" s="5">
        <v>742</v>
      </c>
      <c r="E218" s="5">
        <v>223</v>
      </c>
      <c r="F218" s="5">
        <v>1816</v>
      </c>
      <c r="G218" s="5">
        <v>27</v>
      </c>
      <c r="H218" s="5">
        <v>288</v>
      </c>
      <c r="I218" s="5">
        <v>158</v>
      </c>
      <c r="J218" s="5">
        <v>527</v>
      </c>
      <c r="K218" s="5">
        <v>3781</v>
      </c>
      <c r="M218"/>
    </row>
    <row r="219" spans="1:13" ht="13.5" hidden="1" thickBot="1" x14ac:dyDescent="0.25">
      <c r="A219" s="229"/>
      <c r="B219" s="229"/>
      <c r="C219" s="2" t="s">
        <v>21</v>
      </c>
      <c r="D219" s="5">
        <v>1080</v>
      </c>
      <c r="E219" s="5">
        <v>352</v>
      </c>
      <c r="F219" s="5">
        <v>2196</v>
      </c>
      <c r="G219" s="5">
        <v>65</v>
      </c>
      <c r="H219" s="5">
        <v>573</v>
      </c>
      <c r="I219" s="5">
        <v>264</v>
      </c>
      <c r="J219" s="5">
        <v>778</v>
      </c>
      <c r="K219" s="5">
        <v>5308</v>
      </c>
      <c r="M219"/>
    </row>
    <row r="220" spans="1:13" ht="13.5" hidden="1" thickBot="1" x14ac:dyDescent="0.25">
      <c r="A220" s="229"/>
      <c r="B220" s="229"/>
      <c r="C220" s="2" t="s">
        <v>22</v>
      </c>
      <c r="D220" s="5">
        <v>1867</v>
      </c>
      <c r="E220" s="5">
        <v>755</v>
      </c>
      <c r="F220" s="5">
        <v>3140</v>
      </c>
      <c r="G220" s="5">
        <v>44</v>
      </c>
      <c r="H220" s="5">
        <v>800</v>
      </c>
      <c r="I220" s="5">
        <v>445</v>
      </c>
      <c r="J220" s="5">
        <v>1266</v>
      </c>
      <c r="K220" s="5">
        <v>8317</v>
      </c>
      <c r="M220"/>
    </row>
    <row r="221" spans="1:13" ht="13.5" hidden="1" thickBot="1" x14ac:dyDescent="0.25">
      <c r="A221" s="229"/>
      <c r="B221" s="229"/>
      <c r="C221" s="2" t="s">
        <v>23</v>
      </c>
      <c r="D221" s="5">
        <v>2865</v>
      </c>
      <c r="E221" s="5">
        <v>1691</v>
      </c>
      <c r="F221" s="5">
        <v>2917</v>
      </c>
      <c r="G221" s="5">
        <v>29</v>
      </c>
      <c r="H221" s="5">
        <v>1186</v>
      </c>
      <c r="I221" s="5">
        <v>781</v>
      </c>
      <c r="J221" s="5">
        <v>1385</v>
      </c>
      <c r="K221" s="5">
        <v>10854</v>
      </c>
      <c r="M221"/>
    </row>
    <row r="222" spans="1:13" ht="13.5" hidden="1" thickBot="1" x14ac:dyDescent="0.25">
      <c r="A222" s="229"/>
      <c r="B222" s="229"/>
      <c r="C222" s="2" t="s">
        <v>24</v>
      </c>
      <c r="D222" s="5">
        <v>4031</v>
      </c>
      <c r="E222" s="5">
        <v>2553</v>
      </c>
      <c r="F222" s="5">
        <v>2754</v>
      </c>
      <c r="G222" s="5">
        <v>32</v>
      </c>
      <c r="H222" s="5">
        <v>1320</v>
      </c>
      <c r="I222" s="5">
        <v>1285</v>
      </c>
      <c r="J222" s="5">
        <v>1519</v>
      </c>
      <c r="K222" s="5">
        <v>13494</v>
      </c>
      <c r="M222"/>
    </row>
    <row r="223" spans="1:13" ht="13.5" hidden="1" thickBot="1" x14ac:dyDescent="0.25">
      <c r="A223" s="229"/>
      <c r="B223" s="229"/>
      <c r="C223" s="2" t="s">
        <v>25</v>
      </c>
      <c r="D223" s="5">
        <v>4071</v>
      </c>
      <c r="E223" s="5">
        <v>2878</v>
      </c>
      <c r="F223" s="5">
        <v>2854</v>
      </c>
      <c r="G223" s="5">
        <v>36</v>
      </c>
      <c r="H223" s="5">
        <v>1207</v>
      </c>
      <c r="I223" s="5">
        <v>1347</v>
      </c>
      <c r="J223" s="5">
        <v>1530</v>
      </c>
      <c r="K223" s="5">
        <v>13923</v>
      </c>
      <c r="M223"/>
    </row>
    <row r="224" spans="1:13" ht="13.5" hidden="1" thickBot="1" x14ac:dyDescent="0.25">
      <c r="A224" s="229"/>
      <c r="B224" s="229"/>
      <c r="C224" s="2" t="s">
        <v>26</v>
      </c>
      <c r="D224" s="5">
        <v>2637</v>
      </c>
      <c r="E224" s="5">
        <v>1836</v>
      </c>
      <c r="F224" s="5">
        <v>1877</v>
      </c>
      <c r="G224" s="5">
        <v>21</v>
      </c>
      <c r="H224" s="5">
        <v>875</v>
      </c>
      <c r="I224" s="5">
        <v>1007</v>
      </c>
      <c r="J224" s="5">
        <v>1135</v>
      </c>
      <c r="K224" s="5">
        <v>9388</v>
      </c>
      <c r="M224"/>
    </row>
    <row r="225" spans="1:13" ht="13.5" hidden="1" thickBot="1" x14ac:dyDescent="0.25">
      <c r="A225" s="229"/>
      <c r="B225" s="229"/>
      <c r="C225" s="2" t="s">
        <v>27</v>
      </c>
      <c r="D225" s="5">
        <v>1283</v>
      </c>
      <c r="E225" s="5">
        <v>396</v>
      </c>
      <c r="F225" s="5">
        <v>1206</v>
      </c>
      <c r="G225" s="5">
        <v>60</v>
      </c>
      <c r="H225" s="5">
        <v>726</v>
      </c>
      <c r="I225" s="5">
        <v>382</v>
      </c>
      <c r="J225" s="5">
        <v>603</v>
      </c>
      <c r="K225" s="5">
        <v>4656</v>
      </c>
      <c r="M225"/>
    </row>
    <row r="226" spans="1:13" ht="13.5" hidden="1" thickBot="1" x14ac:dyDescent="0.25">
      <c r="A226" s="229"/>
      <c r="B226" s="229"/>
      <c r="C226" s="2" t="s">
        <v>28</v>
      </c>
      <c r="D226" s="5">
        <v>438</v>
      </c>
      <c r="E226" s="5">
        <v>88</v>
      </c>
      <c r="F226" s="5">
        <v>431</v>
      </c>
      <c r="G226" s="5">
        <v>6</v>
      </c>
      <c r="H226" s="5">
        <v>334</v>
      </c>
      <c r="I226" s="5">
        <v>112</v>
      </c>
      <c r="J226" s="5">
        <v>237</v>
      </c>
      <c r="K226" s="5">
        <v>1646</v>
      </c>
      <c r="M226"/>
    </row>
    <row r="227" spans="1:13" ht="13.5" hidden="1" thickBot="1" x14ac:dyDescent="0.25">
      <c r="A227" s="229"/>
      <c r="B227" s="229"/>
      <c r="C227" s="2" t="s">
        <v>29</v>
      </c>
      <c r="D227" s="5">
        <v>102</v>
      </c>
      <c r="E227" s="4"/>
      <c r="F227" s="5">
        <v>100</v>
      </c>
      <c r="G227" s="5">
        <v>1</v>
      </c>
      <c r="H227" s="5">
        <v>174</v>
      </c>
      <c r="I227" s="4"/>
      <c r="J227" s="5">
        <v>67</v>
      </c>
      <c r="K227" s="5">
        <v>444</v>
      </c>
      <c r="M227"/>
    </row>
    <row r="228" spans="1:13" ht="13.5" hidden="1" thickBot="1" x14ac:dyDescent="0.25">
      <c r="A228" s="229"/>
      <c r="B228" s="230"/>
      <c r="C228" s="2" t="s">
        <v>10</v>
      </c>
      <c r="D228" s="5">
        <v>21102</v>
      </c>
      <c r="E228" s="5">
        <v>11305</v>
      </c>
      <c r="F228" s="5">
        <v>27737</v>
      </c>
      <c r="G228" s="5">
        <v>511</v>
      </c>
      <c r="H228" s="5">
        <v>8094</v>
      </c>
      <c r="I228" s="5">
        <v>6111</v>
      </c>
      <c r="J228" s="5">
        <v>10979</v>
      </c>
      <c r="K228" s="5">
        <v>85839</v>
      </c>
      <c r="M228"/>
    </row>
    <row r="229" spans="1:13" ht="13.5" hidden="1" thickBot="1" x14ac:dyDescent="0.25">
      <c r="A229" s="229"/>
      <c r="B229" s="228" t="s">
        <v>37</v>
      </c>
      <c r="C229" s="2" t="s">
        <v>14</v>
      </c>
      <c r="D229" s="5">
        <v>9</v>
      </c>
      <c r="E229" s="4"/>
      <c r="F229" s="5">
        <v>76</v>
      </c>
      <c r="G229" s="4"/>
      <c r="H229" s="4"/>
      <c r="I229" s="4"/>
      <c r="J229" s="5">
        <v>11</v>
      </c>
      <c r="K229" s="5">
        <v>96</v>
      </c>
      <c r="M229"/>
    </row>
    <row r="230" spans="1:13" ht="13.5" hidden="1" thickBot="1" x14ac:dyDescent="0.25">
      <c r="A230" s="229"/>
      <c r="B230" s="229"/>
      <c r="C230" s="2" t="s">
        <v>15</v>
      </c>
      <c r="D230" s="5">
        <v>360</v>
      </c>
      <c r="E230" s="5">
        <v>52</v>
      </c>
      <c r="F230" s="5">
        <v>2460</v>
      </c>
      <c r="G230" s="5">
        <v>64</v>
      </c>
      <c r="H230" s="5">
        <v>103</v>
      </c>
      <c r="I230" s="5">
        <v>53</v>
      </c>
      <c r="J230" s="5">
        <v>473</v>
      </c>
      <c r="K230" s="5">
        <v>3565</v>
      </c>
      <c r="M230"/>
    </row>
    <row r="231" spans="1:13" ht="13.5" hidden="1" thickBot="1" x14ac:dyDescent="0.25">
      <c r="A231" s="229"/>
      <c r="B231" s="229"/>
      <c r="C231" s="2" t="s">
        <v>16</v>
      </c>
      <c r="D231" s="5">
        <v>542</v>
      </c>
      <c r="E231" s="5">
        <v>125</v>
      </c>
      <c r="F231" s="5">
        <v>2597</v>
      </c>
      <c r="G231" s="5">
        <v>49</v>
      </c>
      <c r="H231" s="5">
        <v>197</v>
      </c>
      <c r="I231" s="5">
        <v>65</v>
      </c>
      <c r="J231" s="5">
        <v>639</v>
      </c>
      <c r="K231" s="5">
        <v>4214</v>
      </c>
      <c r="M231"/>
    </row>
    <row r="232" spans="1:13" ht="13.5" hidden="1" thickBot="1" x14ac:dyDescent="0.25">
      <c r="A232" s="229"/>
      <c r="B232" s="229"/>
      <c r="C232" s="2" t="s">
        <v>17</v>
      </c>
      <c r="D232" s="5">
        <v>847</v>
      </c>
      <c r="E232" s="5">
        <v>209</v>
      </c>
      <c r="F232" s="5">
        <v>3393</v>
      </c>
      <c r="G232" s="5">
        <v>38</v>
      </c>
      <c r="H232" s="5">
        <v>206</v>
      </c>
      <c r="I232" s="5">
        <v>142</v>
      </c>
      <c r="J232" s="5">
        <v>926</v>
      </c>
      <c r="K232" s="5">
        <v>5761</v>
      </c>
      <c r="M232"/>
    </row>
    <row r="233" spans="1:13" ht="13.5" hidden="1" thickBot="1" x14ac:dyDescent="0.25">
      <c r="A233" s="229"/>
      <c r="B233" s="229"/>
      <c r="C233" s="2" t="s">
        <v>18</v>
      </c>
      <c r="D233" s="5">
        <v>998</v>
      </c>
      <c r="E233" s="5">
        <v>242</v>
      </c>
      <c r="F233" s="5">
        <v>3528</v>
      </c>
      <c r="G233" s="5">
        <v>40</v>
      </c>
      <c r="H233" s="5">
        <v>190</v>
      </c>
      <c r="I233" s="5">
        <v>139</v>
      </c>
      <c r="J233" s="5">
        <v>1101</v>
      </c>
      <c r="K233" s="5">
        <v>6238</v>
      </c>
      <c r="M233"/>
    </row>
    <row r="234" spans="1:13" ht="13.5" hidden="1" thickBot="1" x14ac:dyDescent="0.25">
      <c r="A234" s="229"/>
      <c r="B234" s="229"/>
      <c r="C234" s="2" t="s">
        <v>19</v>
      </c>
      <c r="D234" s="5">
        <v>991</v>
      </c>
      <c r="E234" s="5">
        <v>233</v>
      </c>
      <c r="F234" s="5">
        <v>3596</v>
      </c>
      <c r="G234" s="5">
        <v>62</v>
      </c>
      <c r="H234" s="5">
        <v>159</v>
      </c>
      <c r="I234" s="5">
        <v>183</v>
      </c>
      <c r="J234" s="5">
        <v>995</v>
      </c>
      <c r="K234" s="5">
        <v>6219</v>
      </c>
      <c r="M234"/>
    </row>
    <row r="235" spans="1:13" ht="13.5" hidden="1" thickBot="1" x14ac:dyDescent="0.25">
      <c r="A235" s="229"/>
      <c r="B235" s="229"/>
      <c r="C235" s="2" t="s">
        <v>20</v>
      </c>
      <c r="D235" s="5">
        <v>826</v>
      </c>
      <c r="E235" s="5">
        <v>244</v>
      </c>
      <c r="F235" s="5">
        <v>3028</v>
      </c>
      <c r="G235" s="5">
        <v>48</v>
      </c>
      <c r="H235" s="5">
        <v>161</v>
      </c>
      <c r="I235" s="5">
        <v>189</v>
      </c>
      <c r="J235" s="5">
        <v>862</v>
      </c>
      <c r="K235" s="5">
        <v>5358</v>
      </c>
      <c r="M235"/>
    </row>
    <row r="236" spans="1:13" ht="13.5" hidden="1" thickBot="1" x14ac:dyDescent="0.25">
      <c r="A236" s="229"/>
      <c r="B236" s="229"/>
      <c r="C236" s="2" t="s">
        <v>21</v>
      </c>
      <c r="D236" s="5">
        <v>760</v>
      </c>
      <c r="E236" s="5">
        <v>203</v>
      </c>
      <c r="F236" s="5">
        <v>2657</v>
      </c>
      <c r="G236" s="5">
        <v>81</v>
      </c>
      <c r="H236" s="5">
        <v>196</v>
      </c>
      <c r="I236" s="5">
        <v>178</v>
      </c>
      <c r="J236" s="5">
        <v>771</v>
      </c>
      <c r="K236" s="5">
        <v>4846</v>
      </c>
      <c r="M236"/>
    </row>
    <row r="237" spans="1:13" ht="13.5" hidden="1" thickBot="1" x14ac:dyDescent="0.25">
      <c r="A237" s="229"/>
      <c r="B237" s="229"/>
      <c r="C237" s="2" t="s">
        <v>22</v>
      </c>
      <c r="D237" s="5">
        <v>1133</v>
      </c>
      <c r="E237" s="5">
        <v>340</v>
      </c>
      <c r="F237" s="5">
        <v>2989</v>
      </c>
      <c r="G237" s="5">
        <v>53</v>
      </c>
      <c r="H237" s="5">
        <v>224</v>
      </c>
      <c r="I237" s="5">
        <v>285</v>
      </c>
      <c r="J237" s="5">
        <v>921</v>
      </c>
      <c r="K237" s="5">
        <v>5945</v>
      </c>
      <c r="M237"/>
    </row>
    <row r="238" spans="1:13" ht="13.5" hidden="1" thickBot="1" x14ac:dyDescent="0.25">
      <c r="A238" s="229"/>
      <c r="B238" s="229"/>
      <c r="C238" s="2" t="s">
        <v>23</v>
      </c>
      <c r="D238" s="5">
        <v>1301</v>
      </c>
      <c r="E238" s="5">
        <v>424</v>
      </c>
      <c r="F238" s="5">
        <v>2690</v>
      </c>
      <c r="G238" s="5">
        <v>45</v>
      </c>
      <c r="H238" s="5">
        <v>192</v>
      </c>
      <c r="I238" s="5">
        <v>398</v>
      </c>
      <c r="J238" s="5">
        <v>867</v>
      </c>
      <c r="K238" s="5">
        <v>5917</v>
      </c>
      <c r="M238"/>
    </row>
    <row r="239" spans="1:13" ht="13.5" hidden="1" thickBot="1" x14ac:dyDescent="0.25">
      <c r="A239" s="229"/>
      <c r="B239" s="229"/>
      <c r="C239" s="2" t="s">
        <v>24</v>
      </c>
      <c r="D239" s="5">
        <v>1229</v>
      </c>
      <c r="E239" s="5">
        <v>474</v>
      </c>
      <c r="F239" s="5">
        <v>2224</v>
      </c>
      <c r="G239" s="5">
        <v>32</v>
      </c>
      <c r="H239" s="5">
        <v>189</v>
      </c>
      <c r="I239" s="5">
        <v>337</v>
      </c>
      <c r="J239" s="5">
        <v>773</v>
      </c>
      <c r="K239" s="5">
        <v>5258</v>
      </c>
      <c r="M239"/>
    </row>
    <row r="240" spans="1:13" ht="13.5" hidden="1" thickBot="1" x14ac:dyDescent="0.25">
      <c r="A240" s="229"/>
      <c r="B240" s="229"/>
      <c r="C240" s="2" t="s">
        <v>25</v>
      </c>
      <c r="D240" s="5">
        <v>940</v>
      </c>
      <c r="E240" s="5">
        <v>380</v>
      </c>
      <c r="F240" s="5">
        <v>1814</v>
      </c>
      <c r="G240" s="5">
        <v>38</v>
      </c>
      <c r="H240" s="5">
        <v>192</v>
      </c>
      <c r="I240" s="5">
        <v>287</v>
      </c>
      <c r="J240" s="5">
        <v>523</v>
      </c>
      <c r="K240" s="5">
        <v>4174</v>
      </c>
      <c r="M240"/>
    </row>
    <row r="241" spans="1:17" ht="13.5" hidden="1" thickBot="1" x14ac:dyDescent="0.25">
      <c r="A241" s="229"/>
      <c r="B241" s="229"/>
      <c r="C241" s="2" t="s">
        <v>26</v>
      </c>
      <c r="D241" s="5">
        <v>552</v>
      </c>
      <c r="E241" s="5">
        <v>247</v>
      </c>
      <c r="F241" s="5">
        <v>1321</v>
      </c>
      <c r="G241" s="5">
        <v>28</v>
      </c>
      <c r="H241" s="5">
        <v>137</v>
      </c>
      <c r="I241" s="5">
        <v>196</v>
      </c>
      <c r="J241" s="5">
        <v>374</v>
      </c>
      <c r="K241" s="5">
        <v>2855</v>
      </c>
      <c r="M241"/>
    </row>
    <row r="242" spans="1:17" ht="13.5" hidden="1" thickBot="1" x14ac:dyDescent="0.25">
      <c r="A242" s="229"/>
      <c r="B242" s="229"/>
      <c r="C242" s="2" t="s">
        <v>27</v>
      </c>
      <c r="D242" s="5">
        <v>342</v>
      </c>
      <c r="E242" s="5">
        <v>38</v>
      </c>
      <c r="F242" s="5">
        <v>873</v>
      </c>
      <c r="G242" s="5">
        <v>12</v>
      </c>
      <c r="H242" s="5">
        <v>248</v>
      </c>
      <c r="I242" s="5">
        <v>83</v>
      </c>
      <c r="J242" s="5">
        <v>242</v>
      </c>
      <c r="K242" s="5">
        <v>1838</v>
      </c>
      <c r="M242"/>
    </row>
    <row r="243" spans="1:17" ht="13.5" hidden="1" thickBot="1" x14ac:dyDescent="0.25">
      <c r="A243" s="229"/>
      <c r="B243" s="229"/>
      <c r="C243" s="2" t="s">
        <v>28</v>
      </c>
      <c r="D243" s="5">
        <v>160</v>
      </c>
      <c r="E243" s="5">
        <v>22</v>
      </c>
      <c r="F243" s="5">
        <v>313</v>
      </c>
      <c r="G243" s="5">
        <v>4</v>
      </c>
      <c r="H243" s="5">
        <v>111</v>
      </c>
      <c r="I243" s="5">
        <v>35</v>
      </c>
      <c r="J243" s="5">
        <v>83</v>
      </c>
      <c r="K243" s="5">
        <v>728</v>
      </c>
      <c r="M243"/>
    </row>
    <row r="244" spans="1:17" ht="13.5" hidden="1" thickBot="1" x14ac:dyDescent="0.25">
      <c r="A244" s="229"/>
      <c r="B244" s="229"/>
      <c r="C244" s="2" t="s">
        <v>29</v>
      </c>
      <c r="D244" s="5">
        <v>49</v>
      </c>
      <c r="E244" s="4"/>
      <c r="F244" s="5">
        <v>62</v>
      </c>
      <c r="G244" s="4"/>
      <c r="H244" s="5">
        <v>59</v>
      </c>
      <c r="I244" s="4"/>
      <c r="J244" s="5">
        <v>23</v>
      </c>
      <c r="K244" s="5">
        <v>193</v>
      </c>
      <c r="M244"/>
    </row>
    <row r="245" spans="1:17" ht="13.5" hidden="1" thickBot="1" x14ac:dyDescent="0.25">
      <c r="A245" s="229"/>
      <c r="B245" s="230"/>
      <c r="C245" s="2" t="s">
        <v>10</v>
      </c>
      <c r="D245" s="5">
        <v>11039</v>
      </c>
      <c r="E245" s="5">
        <v>3233</v>
      </c>
      <c r="F245" s="5">
        <v>33621</v>
      </c>
      <c r="G245" s="5">
        <v>594</v>
      </c>
      <c r="H245" s="5">
        <v>2564</v>
      </c>
      <c r="I245" s="5">
        <v>2570</v>
      </c>
      <c r="J245" s="5">
        <v>9584</v>
      </c>
      <c r="K245" s="5">
        <v>63205</v>
      </c>
      <c r="M245"/>
    </row>
    <row r="246" spans="1:17" hidden="1" x14ac:dyDescent="0.2">
      <c r="A246" s="237">
        <v>42248</v>
      </c>
      <c r="B246" s="238"/>
      <c r="C246" s="238"/>
      <c r="D246" s="238"/>
      <c r="E246" s="239" t="s">
        <v>38</v>
      </c>
      <c r="F246" s="238"/>
      <c r="G246" s="238"/>
      <c r="H246" s="238"/>
      <c r="I246" s="238"/>
      <c r="J246" s="238"/>
      <c r="K246" s="238"/>
      <c r="M246"/>
    </row>
    <row r="247" spans="1:17" ht="12.75" hidden="1" customHeight="1" x14ac:dyDescent="0.2"/>
    <row r="248" spans="1:17" ht="12.75" hidden="1" customHeight="1" x14ac:dyDescent="0.2"/>
    <row r="249" spans="1:17" ht="12.75" hidden="1" customHeight="1" x14ac:dyDescent="0.2"/>
    <row r="250" spans="1:17" ht="12.75" customHeight="1" thickBot="1" x14ac:dyDescent="0.25"/>
    <row r="251" spans="1:17" ht="12.75" customHeight="1" thickBot="1" x14ac:dyDescent="0.25">
      <c r="D251" s="2" t="s">
        <v>3</v>
      </c>
      <c r="E251" s="15" t="s">
        <v>4</v>
      </c>
      <c r="F251" s="2" t="s">
        <v>5</v>
      </c>
      <c r="G251" s="2" t="s">
        <v>6</v>
      </c>
      <c r="H251" s="15" t="s">
        <v>7</v>
      </c>
      <c r="I251" s="15" t="s">
        <v>8</v>
      </c>
      <c r="J251" s="2" t="s">
        <v>9</v>
      </c>
      <c r="K251" s="20" t="s">
        <v>10</v>
      </c>
      <c r="M251" s="15" t="s">
        <v>49</v>
      </c>
      <c r="N251" s="2" t="s">
        <v>41</v>
      </c>
      <c r="O251" s="2" t="s">
        <v>47</v>
      </c>
      <c r="P251" s="2" t="s">
        <v>48</v>
      </c>
      <c r="Q251" s="2" t="s">
        <v>46</v>
      </c>
    </row>
    <row r="252" spans="1:17" ht="13.5" thickBot="1" x14ac:dyDescent="0.25">
      <c r="A252" s="251" t="s">
        <v>50</v>
      </c>
      <c r="B252" s="228" t="s">
        <v>45</v>
      </c>
      <c r="C252" s="2" t="s">
        <v>14</v>
      </c>
      <c r="D252" s="29">
        <f t="shared" ref="D252:J252" si="143">SUM(D4+D21+D38+D55+D72+D89+D106)/7</f>
        <v>7.3709483793517397E-2</v>
      </c>
      <c r="E252" s="52">
        <f t="shared" si="143"/>
        <v>0</v>
      </c>
      <c r="F252" s="29">
        <f t="shared" si="143"/>
        <v>1.0663865546218487</v>
      </c>
      <c r="G252" s="29">
        <f t="shared" si="143"/>
        <v>4.2016806722689074E-3</v>
      </c>
      <c r="H252" s="52">
        <f t="shared" si="143"/>
        <v>0</v>
      </c>
      <c r="I252" s="52">
        <f t="shared" si="143"/>
        <v>0</v>
      </c>
      <c r="J252" s="29">
        <f t="shared" si="143"/>
        <v>0.19699879951980792</v>
      </c>
      <c r="K252" s="54">
        <f>SUM(K4+K21+K38+K55+K72+K89+K106)/7</f>
        <v>1.341296518607443</v>
      </c>
      <c r="M252" s="30">
        <f t="shared" ref="M252:M267" si="144">SUM(E252+H252+I252)</f>
        <v>0</v>
      </c>
      <c r="N252" s="31">
        <f t="shared" ref="N252:N268" si="145">SUM(D252+F252+G252+J252)</f>
        <v>1.341296518607443</v>
      </c>
      <c r="O252" s="55">
        <f>SUM(M252/K252)</f>
        <v>0</v>
      </c>
      <c r="P252" s="55">
        <f>SUM(N252/K252)</f>
        <v>1</v>
      </c>
      <c r="Q252" s="2" t="s">
        <v>14</v>
      </c>
    </row>
    <row r="253" spans="1:17" ht="13.5" thickBot="1" x14ac:dyDescent="0.25">
      <c r="A253" s="252"/>
      <c r="B253" s="229"/>
      <c r="C253" s="2" t="s">
        <v>15</v>
      </c>
      <c r="D253" s="29">
        <f t="shared" ref="D253:K267" si="146">SUM(D5+D22+D39+D56+D73+D90+D107)/7</f>
        <v>6.3630252100840341</v>
      </c>
      <c r="E253" s="52">
        <f t="shared" si="146"/>
        <v>1.0240096038415367</v>
      </c>
      <c r="F253" s="29">
        <f t="shared" si="146"/>
        <v>41.873469387755101</v>
      </c>
      <c r="G253" s="29">
        <f t="shared" si="146"/>
        <v>1.0459783913565426</v>
      </c>
      <c r="H253" s="52">
        <f t="shared" si="146"/>
        <v>2.1373349339735896</v>
      </c>
      <c r="I253" s="52">
        <f t="shared" si="146"/>
        <v>0.95366146458583423</v>
      </c>
      <c r="J253" s="29">
        <f t="shared" si="146"/>
        <v>8.205402160864347</v>
      </c>
      <c r="K253" s="54">
        <f t="shared" si="146"/>
        <v>61.602881152460995</v>
      </c>
      <c r="M253" s="30">
        <f t="shared" si="144"/>
        <v>4.1150060024009605</v>
      </c>
      <c r="N253" s="31">
        <f t="shared" si="145"/>
        <v>57.48787515006002</v>
      </c>
      <c r="O253" s="55">
        <f t="shared" ref="O253:O268" si="147">SUM(M253/K253)</f>
        <v>6.6798921177350951E-2</v>
      </c>
      <c r="P253" s="55">
        <f t="shared" ref="P253:P268" si="148">SUM(N253/K253)</f>
        <v>0.9332010788226488</v>
      </c>
      <c r="Q253" s="2" t="s">
        <v>15</v>
      </c>
    </row>
    <row r="254" spans="1:17" ht="13.5" thickBot="1" x14ac:dyDescent="0.25">
      <c r="A254" s="252"/>
      <c r="B254" s="229"/>
      <c r="C254" s="2" t="s">
        <v>16</v>
      </c>
      <c r="D254" s="29">
        <f t="shared" si="146"/>
        <v>8.5499399759903962</v>
      </c>
      <c r="E254" s="52">
        <f t="shared" si="146"/>
        <v>1.8924369747899159</v>
      </c>
      <c r="F254" s="29">
        <f t="shared" si="146"/>
        <v>45.191716686674674</v>
      </c>
      <c r="G254" s="29">
        <f t="shared" si="146"/>
        <v>0.79687875150060017</v>
      </c>
      <c r="H254" s="52">
        <f t="shared" si="146"/>
        <v>2.2296518607442977</v>
      </c>
      <c r="I254" s="52">
        <f t="shared" si="146"/>
        <v>1.1848739495798317</v>
      </c>
      <c r="J254" s="29">
        <f t="shared" si="146"/>
        <v>10.05234093637455</v>
      </c>
      <c r="K254" s="54">
        <f t="shared" si="146"/>
        <v>69.897839135654266</v>
      </c>
      <c r="M254" s="30">
        <f t="shared" si="144"/>
        <v>5.3069627851140453</v>
      </c>
      <c r="N254" s="31">
        <f t="shared" si="145"/>
        <v>64.590876350540228</v>
      </c>
      <c r="O254" s="55">
        <f t="shared" si="147"/>
        <v>7.5924561484862998E-2</v>
      </c>
      <c r="P254" s="55">
        <f t="shared" si="148"/>
        <v>0.92407543851513707</v>
      </c>
      <c r="Q254" s="2" t="s">
        <v>16</v>
      </c>
    </row>
    <row r="255" spans="1:17" ht="13.5" thickBot="1" x14ac:dyDescent="0.25">
      <c r="A255" s="252"/>
      <c r="B255" s="229"/>
      <c r="C255" s="2" t="s">
        <v>17</v>
      </c>
      <c r="D255" s="29">
        <f t="shared" si="146"/>
        <v>12.479351740696279</v>
      </c>
      <c r="E255" s="52">
        <f t="shared" si="146"/>
        <v>2.7022809123649458</v>
      </c>
      <c r="F255" s="29">
        <f t="shared" si="146"/>
        <v>51.963025210084027</v>
      </c>
      <c r="G255" s="29">
        <f t="shared" si="146"/>
        <v>0.86326530612244901</v>
      </c>
      <c r="H255" s="52">
        <f t="shared" si="146"/>
        <v>3.4307322929171669</v>
      </c>
      <c r="I255" s="52">
        <f t="shared" si="146"/>
        <v>2.150660264105642</v>
      </c>
      <c r="J255" s="29">
        <f t="shared" si="146"/>
        <v>13.558583433373348</v>
      </c>
      <c r="K255" s="54">
        <f t="shared" si="146"/>
        <v>87.151980792316934</v>
      </c>
      <c r="M255" s="30">
        <f t="shared" si="144"/>
        <v>8.2836734693877556</v>
      </c>
      <c r="N255" s="31">
        <f t="shared" si="145"/>
        <v>78.864225690276086</v>
      </c>
      <c r="O255" s="55">
        <f t="shared" si="147"/>
        <v>9.5048596647823072E-2</v>
      </c>
      <c r="P255" s="55">
        <f t="shared" si="148"/>
        <v>0.90490456984803869</v>
      </c>
      <c r="Q255" s="2" t="s">
        <v>17</v>
      </c>
    </row>
    <row r="256" spans="1:17" ht="13.5" thickBot="1" x14ac:dyDescent="0.25">
      <c r="A256" s="252"/>
      <c r="B256" s="229"/>
      <c r="C256" s="2" t="s">
        <v>18</v>
      </c>
      <c r="D256" s="29">
        <f t="shared" si="146"/>
        <v>13.125210084033613</v>
      </c>
      <c r="E256" s="52">
        <f t="shared" si="146"/>
        <v>3.1740696278511402</v>
      </c>
      <c r="F256" s="29">
        <f t="shared" si="146"/>
        <v>48.847899159663868</v>
      </c>
      <c r="G256" s="29">
        <f t="shared" si="146"/>
        <v>1.2093637454981994</v>
      </c>
      <c r="H256" s="52">
        <f t="shared" si="146"/>
        <v>3.427611044417767</v>
      </c>
      <c r="I256" s="52">
        <f t="shared" si="146"/>
        <v>2.108043217286915</v>
      </c>
      <c r="J256" s="29">
        <f t="shared" si="146"/>
        <v>13.516686674669867</v>
      </c>
      <c r="K256" s="54">
        <f t="shared" si="146"/>
        <v>85.408883553421362</v>
      </c>
      <c r="M256" s="30">
        <f t="shared" si="144"/>
        <v>8.7097238895558213</v>
      </c>
      <c r="N256" s="31">
        <f t="shared" si="145"/>
        <v>76.699159663865544</v>
      </c>
      <c r="O256" s="55">
        <f t="shared" si="147"/>
        <v>0.10197679125624072</v>
      </c>
      <c r="P256" s="55">
        <f t="shared" si="148"/>
        <v>0.89802320874375929</v>
      </c>
      <c r="Q256" s="2" t="s">
        <v>18</v>
      </c>
    </row>
    <row r="257" spans="1:17" ht="13.5" thickBot="1" x14ac:dyDescent="0.25">
      <c r="A257" s="252"/>
      <c r="B257" s="229"/>
      <c r="C257" s="2" t="s">
        <v>19</v>
      </c>
      <c r="D257" s="29">
        <f t="shared" si="146"/>
        <v>12.222689075630251</v>
      </c>
      <c r="E257" s="52">
        <f t="shared" si="146"/>
        <v>3.3152460984393763</v>
      </c>
      <c r="F257" s="29">
        <f t="shared" si="146"/>
        <v>46.965786314525815</v>
      </c>
      <c r="G257" s="29">
        <f t="shared" si="146"/>
        <v>1.4228091236494598</v>
      </c>
      <c r="H257" s="52">
        <f t="shared" si="146"/>
        <v>3.1501800720288111</v>
      </c>
      <c r="I257" s="52">
        <f t="shared" si="146"/>
        <v>2.4609843937575029</v>
      </c>
      <c r="J257" s="29">
        <f t="shared" si="146"/>
        <v>12.675750300120047</v>
      </c>
      <c r="K257" s="54">
        <f t="shared" si="146"/>
        <v>82.213445378151263</v>
      </c>
      <c r="M257" s="30">
        <f t="shared" si="144"/>
        <v>8.9264105642256908</v>
      </c>
      <c r="N257" s="31">
        <f t="shared" si="145"/>
        <v>73.287034813925573</v>
      </c>
      <c r="O257" s="55">
        <f t="shared" si="147"/>
        <v>0.10857604280136325</v>
      </c>
      <c r="P257" s="55">
        <f t="shared" si="148"/>
        <v>0.89142395719863676</v>
      </c>
      <c r="Q257" s="2" t="s">
        <v>19</v>
      </c>
    </row>
    <row r="258" spans="1:17" ht="13.5" thickBot="1" x14ac:dyDescent="0.25">
      <c r="A258" s="252"/>
      <c r="B258" s="229"/>
      <c r="C258" s="2" t="s">
        <v>20</v>
      </c>
      <c r="D258" s="29">
        <f t="shared" si="146"/>
        <v>12.91596638655462</v>
      </c>
      <c r="E258" s="52">
        <f t="shared" si="146"/>
        <v>3.1755102040816325</v>
      </c>
      <c r="F258" s="29">
        <f t="shared" si="146"/>
        <v>44.659543817527023</v>
      </c>
      <c r="G258" s="29">
        <f t="shared" si="146"/>
        <v>1.0315726290516205</v>
      </c>
      <c r="H258" s="52">
        <f t="shared" si="146"/>
        <v>5.0258103241296519</v>
      </c>
      <c r="I258" s="52">
        <f t="shared" si="146"/>
        <v>2.6885954381752701</v>
      </c>
      <c r="J258" s="29">
        <f t="shared" si="146"/>
        <v>11.849339735894358</v>
      </c>
      <c r="K258" s="54">
        <f t="shared" si="146"/>
        <v>81.346338535414162</v>
      </c>
      <c r="M258" s="30">
        <f t="shared" si="144"/>
        <v>10.889915966386553</v>
      </c>
      <c r="N258" s="31">
        <f t="shared" si="145"/>
        <v>70.456422569027623</v>
      </c>
      <c r="O258" s="55">
        <f t="shared" si="147"/>
        <v>0.13387100344590955</v>
      </c>
      <c r="P258" s="55">
        <f t="shared" si="148"/>
        <v>0.86612899655409059</v>
      </c>
      <c r="Q258" s="2" t="s">
        <v>20</v>
      </c>
    </row>
    <row r="259" spans="1:17" ht="13.5" thickBot="1" x14ac:dyDescent="0.25">
      <c r="A259" s="252"/>
      <c r="B259" s="229"/>
      <c r="C259" s="2" t="s">
        <v>21</v>
      </c>
      <c r="D259" s="29">
        <f t="shared" si="146"/>
        <v>17.385234093637454</v>
      </c>
      <c r="E259" s="52">
        <f t="shared" si="146"/>
        <v>4.08859543817527</v>
      </c>
      <c r="F259" s="29">
        <f t="shared" si="146"/>
        <v>53.811164465786312</v>
      </c>
      <c r="G259" s="29">
        <f t="shared" si="146"/>
        <v>1.5767106842737098</v>
      </c>
      <c r="H259" s="52">
        <f t="shared" si="146"/>
        <v>7.9152460984393755</v>
      </c>
      <c r="I259" s="52">
        <f t="shared" si="146"/>
        <v>3.7878751500600241</v>
      </c>
      <c r="J259" s="29">
        <f t="shared" si="146"/>
        <v>15.406602641056422</v>
      </c>
      <c r="K259" s="54">
        <f t="shared" si="146"/>
        <v>103.97551020408163</v>
      </c>
      <c r="M259" s="30">
        <f t="shared" si="144"/>
        <v>15.79171668667467</v>
      </c>
      <c r="N259" s="31">
        <f t="shared" si="145"/>
        <v>88.1797118847539</v>
      </c>
      <c r="O259" s="55">
        <f t="shared" si="147"/>
        <v>0.15187919401096389</v>
      </c>
      <c r="P259" s="55">
        <f t="shared" si="148"/>
        <v>0.84808155027733001</v>
      </c>
      <c r="Q259" s="2" t="s">
        <v>21</v>
      </c>
    </row>
    <row r="260" spans="1:17" ht="13.5" thickBot="1" x14ac:dyDescent="0.25">
      <c r="A260" s="252"/>
      <c r="B260" s="229"/>
      <c r="C260" s="2" t="s">
        <v>22</v>
      </c>
      <c r="D260" s="29">
        <f t="shared" si="146"/>
        <v>32.110684273709481</v>
      </c>
      <c r="E260" s="52">
        <f t="shared" si="146"/>
        <v>9.1150060024009623</v>
      </c>
      <c r="F260" s="29">
        <f t="shared" si="146"/>
        <v>78.574909963985604</v>
      </c>
      <c r="G260" s="29">
        <f t="shared" si="146"/>
        <v>1.7080432172869144</v>
      </c>
      <c r="H260" s="52">
        <f t="shared" si="146"/>
        <v>10.896638655462185</v>
      </c>
      <c r="I260" s="52">
        <f t="shared" si="146"/>
        <v>7.4459783913565429</v>
      </c>
      <c r="J260" s="29">
        <f t="shared" si="146"/>
        <v>25.068307322929172</v>
      </c>
      <c r="K260" s="54">
        <f t="shared" si="146"/>
        <v>164.91956782713083</v>
      </c>
      <c r="M260" s="30">
        <f t="shared" si="144"/>
        <v>27.457623049219691</v>
      </c>
      <c r="N260" s="31">
        <f t="shared" si="145"/>
        <v>137.46194477791119</v>
      </c>
      <c r="O260" s="55">
        <f t="shared" si="147"/>
        <v>0.16649099564704686</v>
      </c>
      <c r="P260" s="55">
        <f t="shared" si="148"/>
        <v>0.83350900435295339</v>
      </c>
      <c r="Q260" s="2" t="s">
        <v>22</v>
      </c>
    </row>
    <row r="261" spans="1:17" ht="13.5" thickBot="1" x14ac:dyDescent="0.25">
      <c r="A261" s="252"/>
      <c r="B261" s="229"/>
      <c r="C261" s="2" t="s">
        <v>23</v>
      </c>
      <c r="D261" s="29">
        <f t="shared" si="146"/>
        <v>45.483913565426171</v>
      </c>
      <c r="E261" s="52">
        <f t="shared" si="146"/>
        <v>17.795678271308525</v>
      </c>
      <c r="F261" s="29">
        <f t="shared" si="146"/>
        <v>71.94849939975991</v>
      </c>
      <c r="G261" s="29">
        <f t="shared" si="146"/>
        <v>1.117406962785114</v>
      </c>
      <c r="H261" s="52">
        <f t="shared" si="146"/>
        <v>12.437454981992797</v>
      </c>
      <c r="I261" s="52">
        <f t="shared" si="146"/>
        <v>12.383553421368546</v>
      </c>
      <c r="J261" s="29">
        <f t="shared" si="146"/>
        <v>27.363625450180074</v>
      </c>
      <c r="K261" s="54">
        <f t="shared" si="146"/>
        <v>188.53433373349341</v>
      </c>
      <c r="M261" s="30">
        <f t="shared" si="144"/>
        <v>42.616686674669864</v>
      </c>
      <c r="N261" s="31">
        <f t="shared" si="145"/>
        <v>145.91344537815127</v>
      </c>
      <c r="O261" s="55">
        <f t="shared" si="147"/>
        <v>0.22604204672296749</v>
      </c>
      <c r="P261" s="55">
        <f t="shared" si="148"/>
        <v>0.77393566725310747</v>
      </c>
      <c r="Q261" s="2" t="s">
        <v>23</v>
      </c>
    </row>
    <row r="262" spans="1:17" ht="13.5" thickBot="1" x14ac:dyDescent="0.25">
      <c r="A262" s="252"/>
      <c r="B262" s="229"/>
      <c r="C262" s="2" t="s">
        <v>24</v>
      </c>
      <c r="D262" s="29">
        <f t="shared" si="146"/>
        <v>50.568427370948378</v>
      </c>
      <c r="E262" s="52">
        <f t="shared" si="146"/>
        <v>23.319207683073234</v>
      </c>
      <c r="F262" s="29">
        <f t="shared" si="146"/>
        <v>59.595438175270104</v>
      </c>
      <c r="G262" s="29">
        <f t="shared" si="146"/>
        <v>1.1732292917166869</v>
      </c>
      <c r="H262" s="52">
        <f t="shared" si="146"/>
        <v>13.275750300120048</v>
      </c>
      <c r="I262" s="52">
        <f t="shared" si="146"/>
        <v>15.349699879951983</v>
      </c>
      <c r="J262" s="29">
        <f t="shared" si="146"/>
        <v>25.112845138055224</v>
      </c>
      <c r="K262" s="54">
        <f t="shared" si="146"/>
        <v>188.39459783913568</v>
      </c>
      <c r="M262" s="30">
        <f t="shared" si="144"/>
        <v>51.944657863145267</v>
      </c>
      <c r="N262" s="31">
        <f t="shared" si="145"/>
        <v>136.44993997599039</v>
      </c>
      <c r="O262" s="55">
        <f t="shared" si="147"/>
        <v>0.2757226505374597</v>
      </c>
      <c r="P262" s="55">
        <f t="shared" si="148"/>
        <v>0.72427734946254019</v>
      </c>
      <c r="Q262" s="2" t="s">
        <v>24</v>
      </c>
    </row>
    <row r="263" spans="1:17" ht="13.5" thickBot="1" x14ac:dyDescent="0.25">
      <c r="A263" s="252"/>
      <c r="B263" s="229"/>
      <c r="C263" s="2" t="s">
        <v>25</v>
      </c>
      <c r="D263" s="29">
        <f t="shared" si="146"/>
        <v>46.208643457382948</v>
      </c>
      <c r="E263" s="52">
        <f t="shared" si="146"/>
        <v>23.215966386554623</v>
      </c>
      <c r="F263" s="29">
        <f t="shared" si="146"/>
        <v>57.609003601440577</v>
      </c>
      <c r="G263" s="29">
        <f t="shared" si="146"/>
        <v>1.0887154861944777</v>
      </c>
      <c r="H263" s="52">
        <f t="shared" si="146"/>
        <v>11.455462184873948</v>
      </c>
      <c r="I263" s="52">
        <f t="shared" si="146"/>
        <v>14.988355342136854</v>
      </c>
      <c r="J263" s="29">
        <f t="shared" si="146"/>
        <v>22.386074429771906</v>
      </c>
      <c r="K263" s="54">
        <f t="shared" si="146"/>
        <v>176.95222088835536</v>
      </c>
      <c r="M263" s="30">
        <f t="shared" si="144"/>
        <v>49.659783913565427</v>
      </c>
      <c r="N263" s="31">
        <f t="shared" si="145"/>
        <v>127.29243697478991</v>
      </c>
      <c r="O263" s="55">
        <f t="shared" si="147"/>
        <v>0.28063950632694984</v>
      </c>
      <c r="P263" s="55">
        <f t="shared" si="148"/>
        <v>0.71936049367304999</v>
      </c>
      <c r="Q263" s="2" t="s">
        <v>25</v>
      </c>
    </row>
    <row r="264" spans="1:17" ht="13.5" thickBot="1" x14ac:dyDescent="0.25">
      <c r="A264" s="252"/>
      <c r="B264" s="229"/>
      <c r="C264" s="2" t="s">
        <v>26</v>
      </c>
      <c r="D264" s="29">
        <f t="shared" si="146"/>
        <v>30.685954381752698</v>
      </c>
      <c r="E264" s="52">
        <f t="shared" si="146"/>
        <v>14.358943577430974</v>
      </c>
      <c r="F264" s="29">
        <f t="shared" si="146"/>
        <v>40.75066026410564</v>
      </c>
      <c r="G264" s="29">
        <f t="shared" si="146"/>
        <v>0.69447779111644647</v>
      </c>
      <c r="H264" s="52">
        <f t="shared" si="146"/>
        <v>8.6588235294117641</v>
      </c>
      <c r="I264" s="52">
        <f t="shared" si="146"/>
        <v>10.635534213685474</v>
      </c>
      <c r="J264" s="29">
        <f t="shared" si="146"/>
        <v>15.801800720288115</v>
      </c>
      <c r="K264" s="54">
        <f t="shared" si="146"/>
        <v>121.59435774309725</v>
      </c>
      <c r="M264" s="30">
        <f t="shared" si="144"/>
        <v>33.653301320528215</v>
      </c>
      <c r="N264" s="31">
        <f t="shared" si="145"/>
        <v>87.932893157262896</v>
      </c>
      <c r="O264" s="55">
        <f t="shared" si="147"/>
        <v>0.27676696472734708</v>
      </c>
      <c r="P264" s="55">
        <f t="shared" si="148"/>
        <v>0.72316590004156445</v>
      </c>
      <c r="Q264" s="2" t="s">
        <v>26</v>
      </c>
    </row>
    <row r="265" spans="1:17" ht="13.5" thickBot="1" x14ac:dyDescent="0.25">
      <c r="A265" s="252"/>
      <c r="B265" s="229"/>
      <c r="C265" s="2" t="s">
        <v>27</v>
      </c>
      <c r="D265" s="29">
        <f t="shared" si="146"/>
        <v>15.811764705882354</v>
      </c>
      <c r="E265" s="52">
        <f t="shared" si="146"/>
        <v>3.2486194477791117</v>
      </c>
      <c r="F265" s="29">
        <f t="shared" si="146"/>
        <v>25.389195678271307</v>
      </c>
      <c r="G265" s="29">
        <f t="shared" si="146"/>
        <v>0.67623049219687881</v>
      </c>
      <c r="H265" s="52">
        <f t="shared" si="146"/>
        <v>9.304801920768309</v>
      </c>
      <c r="I265" s="52">
        <f t="shared" si="146"/>
        <v>4.5763505402160858</v>
      </c>
      <c r="J265" s="29">
        <f t="shared" si="146"/>
        <v>9.2519807923169264</v>
      </c>
      <c r="K265" s="54">
        <f t="shared" si="146"/>
        <v>68.258943577430969</v>
      </c>
      <c r="M265" s="30">
        <f t="shared" si="144"/>
        <v>17.129771908763505</v>
      </c>
      <c r="N265" s="31">
        <f t="shared" si="145"/>
        <v>51.129171668667468</v>
      </c>
      <c r="O265" s="55">
        <f t="shared" si="147"/>
        <v>0.25095278378183494</v>
      </c>
      <c r="P265" s="55">
        <f t="shared" si="148"/>
        <v>0.74904721621816506</v>
      </c>
      <c r="Q265" s="2" t="s">
        <v>27</v>
      </c>
    </row>
    <row r="266" spans="1:17" ht="13.5" thickBot="1" x14ac:dyDescent="0.25">
      <c r="A266" s="252"/>
      <c r="B266" s="229"/>
      <c r="C266" s="2" t="s">
        <v>28</v>
      </c>
      <c r="D266" s="29">
        <f t="shared" si="146"/>
        <v>6.1731092436974793</v>
      </c>
      <c r="E266" s="52">
        <f t="shared" si="146"/>
        <v>1.0004801920768307</v>
      </c>
      <c r="F266" s="29">
        <f t="shared" si="146"/>
        <v>8.2944777911164458</v>
      </c>
      <c r="G266" s="29">
        <f t="shared" si="146"/>
        <v>0.10648259303721488</v>
      </c>
      <c r="H266" s="52">
        <f t="shared" si="146"/>
        <v>4.9204081632653063</v>
      </c>
      <c r="I266" s="52">
        <f t="shared" si="146"/>
        <v>1.5312124849939974</v>
      </c>
      <c r="J266" s="29">
        <f t="shared" si="146"/>
        <v>3.2322929171668666</v>
      </c>
      <c r="K266" s="54">
        <f t="shared" si="146"/>
        <v>25.258463385354144</v>
      </c>
      <c r="M266" s="30">
        <f t="shared" si="144"/>
        <v>7.4521008403361346</v>
      </c>
      <c r="N266" s="31">
        <f t="shared" si="145"/>
        <v>17.806362545018008</v>
      </c>
      <c r="O266" s="55">
        <f t="shared" si="147"/>
        <v>0.2950338160577558</v>
      </c>
      <c r="P266" s="55">
        <f t="shared" si="148"/>
        <v>0.70496618394224408</v>
      </c>
      <c r="Q266" s="2" t="s">
        <v>28</v>
      </c>
    </row>
    <row r="267" spans="1:17" ht="13.5" thickBot="1" x14ac:dyDescent="0.25">
      <c r="A267" s="252"/>
      <c r="B267" s="229"/>
      <c r="C267" s="2" t="s">
        <v>29</v>
      </c>
      <c r="D267" s="29">
        <f t="shared" si="146"/>
        <v>1.5410564225690278</v>
      </c>
      <c r="E267" s="52">
        <f t="shared" si="146"/>
        <v>4.081632653061224E-3</v>
      </c>
      <c r="F267" s="29">
        <f t="shared" si="146"/>
        <v>1.7985594237695079</v>
      </c>
      <c r="G267" s="29">
        <f t="shared" si="146"/>
        <v>1.6446578631452581E-2</v>
      </c>
      <c r="H267" s="52">
        <f t="shared" si="146"/>
        <v>2.2379351740696278</v>
      </c>
      <c r="I267" s="52">
        <f t="shared" si="146"/>
        <v>0</v>
      </c>
      <c r="J267" s="29">
        <f t="shared" si="146"/>
        <v>0.90240096038415374</v>
      </c>
      <c r="K267" s="54">
        <f t="shared" si="146"/>
        <v>6.5004801920768305</v>
      </c>
      <c r="M267" s="30">
        <f t="shared" si="144"/>
        <v>2.2420168067226891</v>
      </c>
      <c r="N267" s="31">
        <f t="shared" si="145"/>
        <v>4.2584633853541423</v>
      </c>
      <c r="O267" s="55">
        <f t="shared" si="147"/>
        <v>0.34490018282886115</v>
      </c>
      <c r="P267" s="55">
        <f t="shared" si="148"/>
        <v>0.65509981717113897</v>
      </c>
      <c r="Q267" s="2" t="s">
        <v>29</v>
      </c>
    </row>
    <row r="268" spans="1:17" ht="13.5" thickBot="1" x14ac:dyDescent="0.25">
      <c r="A268" s="253"/>
      <c r="B268" s="230"/>
      <c r="C268" s="2" t="s">
        <v>10</v>
      </c>
      <c r="D268" s="50">
        <f t="shared" ref="D268:K268" si="149">SUM(D20+D37+D54+D71+D88+D105+D122)/7</f>
        <v>311.71092436974789</v>
      </c>
      <c r="E268" s="53">
        <f t="shared" si="149"/>
        <v>111.43013205282114</v>
      </c>
      <c r="F268" s="50">
        <f t="shared" si="149"/>
        <v>678.34381752701086</v>
      </c>
      <c r="G268" s="50">
        <f t="shared" si="149"/>
        <v>14.531812725090035</v>
      </c>
      <c r="H268" s="53">
        <f t="shared" si="149"/>
        <v>100.52424969987996</v>
      </c>
      <c r="I268" s="53">
        <f t="shared" si="149"/>
        <v>82.24537815126051</v>
      </c>
      <c r="J268" s="50">
        <f t="shared" si="149"/>
        <v>214.59327731092438</v>
      </c>
      <c r="K268" s="50">
        <f t="shared" si="149"/>
        <v>1513.4001200480193</v>
      </c>
      <c r="M268" s="17">
        <f>SUM(M252:M267)</f>
        <v>294.17935174069635</v>
      </c>
      <c r="N268" s="5">
        <f t="shared" si="145"/>
        <v>1219.1798319327731</v>
      </c>
      <c r="O268" s="57">
        <f t="shared" si="147"/>
        <v>0.19438306356904625</v>
      </c>
      <c r="P268" s="57">
        <f t="shared" si="148"/>
        <v>0.80558988715693325</v>
      </c>
      <c r="Q268" s="2" t="s">
        <v>10</v>
      </c>
    </row>
    <row r="383" spans="15:17" ht="12.75" customHeight="1" thickBot="1" x14ac:dyDescent="0.25"/>
    <row r="384" spans="15:17" ht="12.75" customHeight="1" thickBot="1" x14ac:dyDescent="0.25">
      <c r="O384" s="55">
        <v>8.8964927288280593E-2</v>
      </c>
      <c r="P384" s="55">
        <v>0.91103507271171946</v>
      </c>
      <c r="Q384" s="2" t="s">
        <v>14</v>
      </c>
    </row>
    <row r="385" spans="15:17" ht="12.75" customHeight="1" thickBot="1" x14ac:dyDescent="0.25">
      <c r="O385" s="55">
        <v>0.1646453269069573</v>
      </c>
      <c r="P385" s="55">
        <v>0.8353546730930429</v>
      </c>
      <c r="Q385" s="2" t="s">
        <v>15</v>
      </c>
    </row>
    <row r="386" spans="15:17" ht="12.75" customHeight="1" thickBot="1" x14ac:dyDescent="0.25">
      <c r="O386" s="55">
        <v>0.15237487457190291</v>
      </c>
      <c r="P386" s="55">
        <v>0.8476251254280972</v>
      </c>
      <c r="Q386" s="2" t="s">
        <v>16</v>
      </c>
    </row>
    <row r="387" spans="15:17" ht="12.75" customHeight="1" thickBot="1" x14ac:dyDescent="0.25">
      <c r="O387" s="55">
        <v>0.15912035843489722</v>
      </c>
      <c r="P387" s="55">
        <v>0.84087964156510286</v>
      </c>
      <c r="Q387" s="2" t="s">
        <v>17</v>
      </c>
    </row>
    <row r="388" spans="15:17" ht="12.75" customHeight="1" thickBot="1" x14ac:dyDescent="0.25">
      <c r="O388" s="55">
        <v>0.18409026771168718</v>
      </c>
      <c r="P388" s="55">
        <v>0.81590973228831287</v>
      </c>
      <c r="Q388" s="2" t="s">
        <v>18</v>
      </c>
    </row>
    <row r="389" spans="15:17" ht="12.75" customHeight="1" thickBot="1" x14ac:dyDescent="0.25">
      <c r="O389" s="55">
        <v>0.20843045402233648</v>
      </c>
      <c r="P389" s="55">
        <v>0.7915695459776636</v>
      </c>
      <c r="Q389" s="2" t="s">
        <v>19</v>
      </c>
    </row>
    <row r="390" spans="15:17" ht="12.75" customHeight="1" thickBot="1" x14ac:dyDescent="0.25">
      <c r="O390" s="55">
        <v>0.22453129907418018</v>
      </c>
      <c r="P390" s="55">
        <v>0.77546870092581988</v>
      </c>
      <c r="Q390" s="2" t="s">
        <v>20</v>
      </c>
    </row>
    <row r="391" spans="15:17" ht="12.75" customHeight="1" thickBot="1" x14ac:dyDescent="0.25">
      <c r="O391" s="55">
        <v>0.25203517241879247</v>
      </c>
      <c r="P391" s="55">
        <v>0.74796482758120764</v>
      </c>
      <c r="Q391" s="2" t="s">
        <v>21</v>
      </c>
    </row>
    <row r="392" spans="15:17" ht="12.75" customHeight="1" thickBot="1" x14ac:dyDescent="0.25">
      <c r="O392" s="55">
        <v>0.26156741666745353</v>
      </c>
      <c r="P392" s="55">
        <v>0.7384325833325468</v>
      </c>
      <c r="Q392" s="2" t="s">
        <v>22</v>
      </c>
    </row>
    <row r="393" spans="15:17" ht="12.75" customHeight="1" thickBot="1" x14ac:dyDescent="0.25">
      <c r="O393" s="55">
        <v>0.31470357397483584</v>
      </c>
      <c r="P393" s="55">
        <v>0.68529642602516416</v>
      </c>
      <c r="Q393" s="2" t="s">
        <v>23</v>
      </c>
    </row>
    <row r="394" spans="15:17" ht="12.75" customHeight="1" thickBot="1" x14ac:dyDescent="0.25">
      <c r="O394" s="55">
        <v>0.38430420578820468</v>
      </c>
      <c r="P394" s="55">
        <v>0.61569579421179554</v>
      </c>
      <c r="Q394" s="2" t="s">
        <v>24</v>
      </c>
    </row>
    <row r="395" spans="15:17" ht="12.75" customHeight="1" thickBot="1" x14ac:dyDescent="0.25">
      <c r="O395" s="55">
        <v>0.41632532492044066</v>
      </c>
      <c r="P395" s="55">
        <v>0.58367467507955928</v>
      </c>
      <c r="Q395" s="2" t="s">
        <v>25</v>
      </c>
    </row>
    <row r="396" spans="15:17" ht="12.75" customHeight="1" thickBot="1" x14ac:dyDescent="0.25">
      <c r="O396" s="55">
        <v>0.39568627754121244</v>
      </c>
      <c r="P396" s="55">
        <v>0.60431372245878756</v>
      </c>
      <c r="Q396" s="2" t="s">
        <v>26</v>
      </c>
    </row>
    <row r="397" spans="15:17" ht="12.75" customHeight="1" thickBot="1" x14ac:dyDescent="0.25">
      <c r="O397" s="55">
        <v>0.36049664044199414</v>
      </c>
      <c r="P397" s="55">
        <v>0.63950335955800586</v>
      </c>
      <c r="Q397" s="2" t="s">
        <v>27</v>
      </c>
    </row>
    <row r="398" spans="15:17" ht="12.75" customHeight="1" thickBot="1" x14ac:dyDescent="0.25">
      <c r="O398" s="55">
        <v>0.39177764333795367</v>
      </c>
      <c r="P398" s="55">
        <v>0.6082223566620466</v>
      </c>
      <c r="Q398" s="2" t="s">
        <v>28</v>
      </c>
    </row>
    <row r="399" spans="15:17" ht="12.75" customHeight="1" thickBot="1" x14ac:dyDescent="0.25">
      <c r="O399" s="55">
        <v>0.45974587304067077</v>
      </c>
      <c r="P399" s="55">
        <v>0.54025412695932928</v>
      </c>
      <c r="Q399" s="2" t="s">
        <v>29</v>
      </c>
    </row>
    <row r="400" spans="15:17" ht="12.75" customHeight="1" thickBot="1" x14ac:dyDescent="0.25">
      <c r="O400" s="57">
        <v>0.29385550291921042</v>
      </c>
      <c r="P400" s="57">
        <v>0.70614449708078975</v>
      </c>
      <c r="Q400" s="58" t="s">
        <v>10</v>
      </c>
    </row>
  </sheetData>
  <mergeCells count="28">
    <mergeCell ref="A123:D123"/>
    <mergeCell ref="E123:H123"/>
    <mergeCell ref="I123:K123"/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I246:K246"/>
    <mergeCell ref="B252:B268"/>
    <mergeCell ref="A252:A268"/>
    <mergeCell ref="A125:C126"/>
    <mergeCell ref="D125:K125"/>
    <mergeCell ref="A127:A245"/>
    <mergeCell ref="B127:B143"/>
    <mergeCell ref="B144:B160"/>
    <mergeCell ref="B161:B177"/>
    <mergeCell ref="B178:B194"/>
    <mergeCell ref="B195:B211"/>
    <mergeCell ref="B212:B228"/>
    <mergeCell ref="B229:B245"/>
    <mergeCell ref="A246:D246"/>
    <mergeCell ref="E246:H246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9"/>
  <sheetViews>
    <sheetView tabSelected="1" topLeftCell="A10" workbookViewId="0">
      <selection activeCell="J29" sqref="J29"/>
    </sheetView>
  </sheetViews>
  <sheetFormatPr defaultRowHeight="12" x14ac:dyDescent="0.2"/>
  <cols>
    <col min="1" max="1" width="0.85546875" style="156" customWidth="1"/>
    <col min="2" max="2" width="2.85546875" style="156" customWidth="1"/>
    <col min="3" max="3" width="4.42578125" style="156" customWidth="1"/>
    <col min="4" max="4" width="28.85546875" style="156" customWidth="1"/>
    <col min="5" max="5" width="12.7109375" style="156" customWidth="1"/>
    <col min="6" max="6" width="11" style="156" customWidth="1"/>
    <col min="7" max="7" width="10.7109375" style="156" customWidth="1"/>
    <col min="8" max="8" width="42.140625" style="156" bestFit="1" customWidth="1"/>
    <col min="9" max="9" width="16.140625" style="156" customWidth="1"/>
    <col min="10" max="10" width="13.5703125" style="156" customWidth="1"/>
    <col min="11" max="11" width="29.7109375" style="156" customWidth="1"/>
    <col min="12" max="12" width="3.28515625" style="156" customWidth="1"/>
    <col min="13" max="13" width="0.7109375" style="156" customWidth="1"/>
    <col min="14" max="16384" width="9.140625" style="156"/>
  </cols>
  <sheetData>
    <row r="1" spans="2:12" ht="3.75" customHeight="1" thickBot="1" x14ac:dyDescent="0.25"/>
    <row r="2" spans="2:12" x14ac:dyDescent="0.2">
      <c r="B2" s="157"/>
      <c r="C2" s="158"/>
      <c r="D2" s="158"/>
      <c r="E2" s="158"/>
      <c r="F2" s="158"/>
      <c r="G2" s="158"/>
      <c r="H2" s="158"/>
      <c r="I2" s="158"/>
      <c r="J2" s="158"/>
      <c r="K2" s="158"/>
      <c r="L2" s="159"/>
    </row>
    <row r="3" spans="2:12" ht="23.25" x14ac:dyDescent="0.35">
      <c r="B3" s="160"/>
      <c r="C3" s="161" t="s">
        <v>155</v>
      </c>
      <c r="D3" s="162"/>
      <c r="E3" s="162"/>
      <c r="F3" s="162"/>
      <c r="G3" s="162"/>
      <c r="H3" s="162"/>
      <c r="I3" s="162"/>
      <c r="J3" s="162"/>
      <c r="K3" s="162"/>
      <c r="L3" s="163"/>
    </row>
    <row r="4" spans="2:12" ht="15" x14ac:dyDescent="0.2">
      <c r="B4" s="160"/>
      <c r="C4" s="164" t="s">
        <v>178</v>
      </c>
      <c r="D4" s="162"/>
      <c r="E4" s="162"/>
      <c r="F4" s="162"/>
      <c r="G4" s="162"/>
      <c r="H4" s="162"/>
      <c r="I4" s="162"/>
      <c r="J4" s="162"/>
      <c r="K4" s="162"/>
      <c r="L4" s="163"/>
    </row>
    <row r="5" spans="2:12" x14ac:dyDescent="0.2">
      <c r="B5" s="160"/>
      <c r="C5" s="165"/>
      <c r="D5" s="162"/>
      <c r="E5" s="162"/>
      <c r="F5" s="162"/>
      <c r="G5" s="162"/>
      <c r="H5" s="162"/>
      <c r="I5" s="162"/>
      <c r="J5" s="162"/>
      <c r="K5" s="162"/>
      <c r="L5" s="163"/>
    </row>
    <row r="6" spans="2:12" ht="12.75" thickBot="1" x14ac:dyDescent="0.25">
      <c r="B6" s="166"/>
      <c r="C6" s="167"/>
      <c r="D6" s="167"/>
      <c r="E6" s="167"/>
      <c r="F6" s="167"/>
      <c r="G6" s="167"/>
      <c r="H6" s="167"/>
      <c r="I6" s="167"/>
      <c r="J6" s="167"/>
      <c r="K6" s="167"/>
      <c r="L6" s="168"/>
    </row>
    <row r="7" spans="2:12" ht="3.75" customHeight="1" thickBot="1" x14ac:dyDescent="0.25">
      <c r="B7" s="169"/>
      <c r="C7" s="170"/>
      <c r="D7" s="170"/>
      <c r="E7" s="170"/>
      <c r="F7" s="170"/>
      <c r="G7" s="170"/>
      <c r="H7" s="170"/>
      <c r="I7" s="170"/>
      <c r="J7" s="170"/>
      <c r="K7" s="170"/>
      <c r="L7" s="171"/>
    </row>
    <row r="8" spans="2:12" x14ac:dyDescent="0.2"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4"/>
    </row>
    <row r="9" spans="2:12" ht="15" x14ac:dyDescent="0.2">
      <c r="B9" s="175"/>
      <c r="C9" s="176" t="s">
        <v>180</v>
      </c>
      <c r="D9" s="177"/>
      <c r="E9" s="177"/>
      <c r="F9" s="177"/>
      <c r="G9" s="177"/>
      <c r="H9" s="177"/>
      <c r="I9" s="177"/>
      <c r="J9" s="177"/>
      <c r="K9" s="177"/>
      <c r="L9" s="178"/>
    </row>
    <row r="10" spans="2:12" ht="12.75" thickBot="1" x14ac:dyDescent="0.25">
      <c r="B10" s="175"/>
      <c r="C10" s="179"/>
      <c r="D10" s="179"/>
      <c r="E10" s="179"/>
      <c r="F10" s="179"/>
      <c r="G10" s="179"/>
      <c r="H10" s="179"/>
      <c r="I10" s="179"/>
      <c r="J10" s="179"/>
      <c r="K10" s="179"/>
      <c r="L10" s="178"/>
    </row>
    <row r="11" spans="2:12" ht="21" customHeight="1" thickBot="1" x14ac:dyDescent="0.25">
      <c r="B11" s="175"/>
      <c r="C11" s="180" t="s">
        <v>156</v>
      </c>
      <c r="D11" s="181" t="s">
        <v>174</v>
      </c>
      <c r="E11" s="179"/>
      <c r="F11" s="179"/>
      <c r="G11" s="179"/>
      <c r="H11" s="179"/>
      <c r="I11" s="179"/>
      <c r="J11" s="179"/>
      <c r="K11" s="182">
        <v>0</v>
      </c>
      <c r="L11" s="178"/>
    </row>
    <row r="12" spans="2:12" ht="21" customHeight="1" thickBot="1" x14ac:dyDescent="0.25">
      <c r="B12" s="175"/>
      <c r="C12" s="180"/>
      <c r="D12" s="181"/>
      <c r="E12" s="179"/>
      <c r="F12" s="179"/>
      <c r="G12" s="179"/>
      <c r="H12" s="179"/>
      <c r="I12" s="179"/>
      <c r="J12" s="179"/>
      <c r="K12" s="179"/>
      <c r="L12" s="178"/>
    </row>
    <row r="13" spans="2:12" ht="43.5" thickBot="1" x14ac:dyDescent="0.25">
      <c r="B13" s="175"/>
      <c r="C13" s="180"/>
      <c r="D13" s="183"/>
      <c r="E13" s="179"/>
      <c r="F13" s="179"/>
      <c r="G13" s="179"/>
      <c r="H13" s="226" t="s">
        <v>181</v>
      </c>
      <c r="I13" s="227" t="s">
        <v>182</v>
      </c>
      <c r="J13" s="222" t="s">
        <v>137</v>
      </c>
      <c r="K13" s="202" t="s">
        <v>133</v>
      </c>
      <c r="L13" s="178"/>
    </row>
    <row r="14" spans="2:12" ht="16.5" customHeight="1" thickBot="1" x14ac:dyDescent="0.25">
      <c r="B14" s="175"/>
      <c r="C14" s="209" t="s">
        <v>157</v>
      </c>
      <c r="D14" s="208" t="s">
        <v>158</v>
      </c>
      <c r="E14" s="208"/>
      <c r="F14" s="208"/>
      <c r="G14" s="208"/>
      <c r="H14" s="203" t="s">
        <v>11</v>
      </c>
      <c r="I14" s="204">
        <v>3</v>
      </c>
      <c r="J14" s="204">
        <v>2</v>
      </c>
      <c r="K14" s="205">
        <f>SUM(I14*I30)+(J14*I31)</f>
        <v>0</v>
      </c>
      <c r="L14" s="178"/>
    </row>
    <row r="15" spans="2:12" ht="16.5" customHeight="1" thickBot="1" x14ac:dyDescent="0.25">
      <c r="B15" s="175"/>
      <c r="C15" s="209"/>
      <c r="D15" s="208"/>
      <c r="E15" s="208"/>
      <c r="F15" s="208"/>
      <c r="G15" s="208"/>
      <c r="H15" s="203" t="s">
        <v>149</v>
      </c>
      <c r="I15" s="204">
        <v>2</v>
      </c>
      <c r="J15" s="204">
        <v>2</v>
      </c>
      <c r="K15" s="205">
        <f>SUM(I15*I30)+(J15*I31)</f>
        <v>0</v>
      </c>
      <c r="L15" s="178"/>
    </row>
    <row r="16" spans="2:12" ht="16.5" customHeight="1" thickBot="1" x14ac:dyDescent="0.25">
      <c r="B16" s="175"/>
      <c r="C16" s="209"/>
      <c r="D16" s="208"/>
      <c r="E16" s="208"/>
      <c r="F16" s="208"/>
      <c r="G16" s="208"/>
      <c r="H16" s="203" t="s">
        <v>44</v>
      </c>
      <c r="I16" s="204">
        <v>2</v>
      </c>
      <c r="J16" s="204">
        <v>2</v>
      </c>
      <c r="K16" s="205">
        <f>SUM(I16*I30)+(J16*I31)</f>
        <v>0</v>
      </c>
      <c r="L16" s="178"/>
    </row>
    <row r="17" spans="2:22" ht="16.5" customHeight="1" thickBot="1" x14ac:dyDescent="0.25">
      <c r="B17" s="175"/>
      <c r="C17" s="209"/>
      <c r="D17" s="208"/>
      <c r="E17" s="208"/>
      <c r="F17" s="208"/>
      <c r="G17" s="208"/>
      <c r="H17" s="203" t="s">
        <v>53</v>
      </c>
      <c r="I17" s="204">
        <v>2</v>
      </c>
      <c r="J17" s="204">
        <v>0</v>
      </c>
      <c r="K17" s="205">
        <f>SUM(I17*I30)+(J17*I31)</f>
        <v>0</v>
      </c>
      <c r="L17" s="178"/>
    </row>
    <row r="18" spans="2:22" ht="16.5" customHeight="1" thickBot="1" x14ac:dyDescent="0.25">
      <c r="B18" s="175"/>
      <c r="C18" s="209"/>
      <c r="D18" s="208"/>
      <c r="E18" s="208"/>
      <c r="F18" s="208"/>
      <c r="G18" s="208"/>
      <c r="H18" s="203" t="s">
        <v>60</v>
      </c>
      <c r="I18" s="204">
        <v>2</v>
      </c>
      <c r="J18" s="204">
        <v>1</v>
      </c>
      <c r="K18" s="205">
        <f>SUM(I18*I30)+(J18*I31)</f>
        <v>0</v>
      </c>
      <c r="L18" s="178"/>
    </row>
    <row r="19" spans="2:22" ht="16.5" customHeight="1" thickBot="1" x14ac:dyDescent="0.25">
      <c r="B19" s="175"/>
      <c r="C19" s="209"/>
      <c r="D19" s="208"/>
      <c r="E19" s="208"/>
      <c r="F19" s="208"/>
      <c r="G19" s="208"/>
      <c r="H19" s="203" t="s">
        <v>63</v>
      </c>
      <c r="I19" s="204">
        <v>1</v>
      </c>
      <c r="J19" s="204">
        <v>1</v>
      </c>
      <c r="K19" s="205">
        <f>SUM(I19*I30)+(J19*I31)</f>
        <v>0</v>
      </c>
      <c r="L19" s="178"/>
    </row>
    <row r="20" spans="2:22" ht="16.5" customHeight="1" thickBot="1" x14ac:dyDescent="0.25">
      <c r="B20" s="175"/>
      <c r="C20" s="209"/>
      <c r="D20" s="208"/>
      <c r="E20" s="208"/>
      <c r="F20" s="208"/>
      <c r="G20" s="208"/>
      <c r="H20" s="203" t="s">
        <v>67</v>
      </c>
      <c r="I20" s="204">
        <v>1</v>
      </c>
      <c r="J20" s="204">
        <v>1</v>
      </c>
      <c r="K20" s="205">
        <f>SUM(I20*I30)+(J20*I31)</f>
        <v>0</v>
      </c>
      <c r="L20" s="178"/>
    </row>
    <row r="21" spans="2:22" ht="16.5" customHeight="1" thickBot="1" x14ac:dyDescent="0.25">
      <c r="B21" s="175"/>
      <c r="C21" s="209"/>
      <c r="D21" s="208"/>
      <c r="E21" s="208"/>
      <c r="F21" s="208"/>
      <c r="G21" s="208"/>
      <c r="H21" s="203" t="s">
        <v>68</v>
      </c>
      <c r="I21" s="204">
        <v>2</v>
      </c>
      <c r="J21" s="204">
        <v>1</v>
      </c>
      <c r="K21" s="205">
        <f>SUM(I21*I30)+(J21*I31)</f>
        <v>0</v>
      </c>
      <c r="L21" s="178"/>
      <c r="S21" s="10"/>
      <c r="T21" s="10"/>
      <c r="U21" s="10"/>
      <c r="V21" s="147"/>
    </row>
    <row r="22" spans="2:22" ht="16.5" customHeight="1" thickBot="1" x14ac:dyDescent="0.25">
      <c r="B22" s="175"/>
      <c r="C22" s="209"/>
      <c r="D22" s="208"/>
      <c r="E22" s="208"/>
      <c r="F22" s="208"/>
      <c r="G22" s="208"/>
      <c r="H22" s="203" t="s">
        <v>71</v>
      </c>
      <c r="I22" s="204">
        <v>3</v>
      </c>
      <c r="J22" s="204">
        <v>2</v>
      </c>
      <c r="K22" s="205">
        <f>SUM(I22*I30)+(J22*I31)</f>
        <v>0</v>
      </c>
      <c r="L22" s="178"/>
      <c r="S22" s="10"/>
      <c r="T22" s="10"/>
      <c r="U22" s="146"/>
      <c r="V22" s="10"/>
    </row>
    <row r="23" spans="2:22" ht="16.5" customHeight="1" thickBot="1" x14ac:dyDescent="0.25">
      <c r="B23" s="175"/>
      <c r="C23" s="209"/>
      <c r="D23" s="208"/>
      <c r="E23" s="208"/>
      <c r="F23" s="208"/>
      <c r="G23" s="208"/>
      <c r="H23" s="203" t="s">
        <v>73</v>
      </c>
      <c r="I23" s="204">
        <v>3</v>
      </c>
      <c r="J23" s="204">
        <v>2</v>
      </c>
      <c r="K23" s="205">
        <f>SUM(I23*I30)+(J23*I31)</f>
        <v>0</v>
      </c>
      <c r="L23" s="178"/>
      <c r="S23" s="150"/>
      <c r="T23" s="150"/>
      <c r="U23" s="150"/>
      <c r="V23" s="150"/>
    </row>
    <row r="24" spans="2:22" ht="16.5" customHeight="1" thickBot="1" x14ac:dyDescent="0.25">
      <c r="B24" s="175"/>
      <c r="C24" s="209"/>
      <c r="D24" s="208"/>
      <c r="E24" s="208"/>
      <c r="F24" s="208"/>
      <c r="G24" s="208"/>
      <c r="H24" s="203" t="s">
        <v>79</v>
      </c>
      <c r="I24" s="204">
        <v>2</v>
      </c>
      <c r="J24" s="204">
        <v>2</v>
      </c>
      <c r="K24" s="205">
        <f>SUM(I24*I30)+(J24*I31)</f>
        <v>0</v>
      </c>
      <c r="L24" s="178"/>
      <c r="S24" s="150"/>
      <c r="T24" s="150"/>
      <c r="U24" s="150"/>
      <c r="V24" s="150"/>
    </row>
    <row r="25" spans="2:22" ht="16.5" customHeight="1" thickBot="1" x14ac:dyDescent="0.25">
      <c r="B25" s="175"/>
      <c r="C25" s="209"/>
      <c r="D25" s="208"/>
      <c r="E25" s="208"/>
      <c r="F25" s="208"/>
      <c r="G25" s="208"/>
      <c r="H25" s="203" t="s">
        <v>82</v>
      </c>
      <c r="I25" s="204">
        <v>2</v>
      </c>
      <c r="J25" s="204">
        <v>1</v>
      </c>
      <c r="K25" s="205">
        <f>SUM(I25*I30)+(J25*I31)</f>
        <v>0</v>
      </c>
      <c r="L25" s="178"/>
    </row>
    <row r="26" spans="2:22" ht="16.5" customHeight="1" thickBot="1" x14ac:dyDescent="0.25">
      <c r="B26" s="175"/>
      <c r="C26" s="209"/>
      <c r="D26" s="208"/>
      <c r="E26" s="208"/>
      <c r="F26" s="208"/>
      <c r="G26" s="208"/>
      <c r="H26" s="203" t="s">
        <v>85</v>
      </c>
      <c r="I26" s="204">
        <v>1</v>
      </c>
      <c r="J26" s="204">
        <v>1</v>
      </c>
      <c r="K26" s="205">
        <f>SUM(I26*I30)+(J26*I31)</f>
        <v>0</v>
      </c>
      <c r="L26" s="178"/>
    </row>
    <row r="27" spans="2:22" ht="16.5" customHeight="1" thickBot="1" x14ac:dyDescent="0.25">
      <c r="B27" s="175"/>
      <c r="C27" s="209"/>
      <c r="D27" s="208"/>
      <c r="E27" s="208"/>
      <c r="F27" s="208"/>
      <c r="G27" s="208"/>
      <c r="H27" s="203" t="s">
        <v>86</v>
      </c>
      <c r="I27" s="204">
        <v>1</v>
      </c>
      <c r="J27" s="204">
        <v>1</v>
      </c>
      <c r="K27" s="205">
        <f>SUM(I27*I30)+(J27*I31)</f>
        <v>0</v>
      </c>
      <c r="L27" s="178"/>
    </row>
    <row r="28" spans="2:22" ht="16.5" customHeight="1" thickBot="1" x14ac:dyDescent="0.25">
      <c r="B28" s="175"/>
      <c r="C28" s="209"/>
      <c r="D28" s="208"/>
      <c r="E28" s="208"/>
      <c r="F28" s="208"/>
      <c r="G28" s="208"/>
      <c r="H28" s="211" t="s">
        <v>172</v>
      </c>
      <c r="I28" s="206">
        <f>SUM(I14:I27)</f>
        <v>27</v>
      </c>
      <c r="J28" s="206">
        <f>SUM(J14:J27)</f>
        <v>19</v>
      </c>
      <c r="K28" s="187">
        <f>SUM(K14:K27)</f>
        <v>0</v>
      </c>
      <c r="L28" s="178"/>
    </row>
    <row r="29" spans="2:22" ht="16.5" customHeight="1" thickBot="1" x14ac:dyDescent="0.25">
      <c r="B29" s="175"/>
      <c r="C29" s="209"/>
      <c r="D29" s="208"/>
      <c r="E29" s="208"/>
      <c r="F29" s="208"/>
      <c r="G29" s="208"/>
      <c r="H29" s="207"/>
      <c r="I29" s="207"/>
      <c r="J29" s="207"/>
      <c r="K29" s="207"/>
      <c r="L29" s="178"/>
    </row>
    <row r="30" spans="2:22" ht="16.5" customHeight="1" thickBot="1" x14ac:dyDescent="0.25">
      <c r="B30" s="175"/>
      <c r="C30" s="209"/>
      <c r="D30" s="208"/>
      <c r="E30" s="208"/>
      <c r="F30" s="208"/>
      <c r="G30" s="208"/>
      <c r="H30" s="207" t="s">
        <v>134</v>
      </c>
      <c r="I30" s="182"/>
      <c r="J30" s="212" t="s">
        <v>138</v>
      </c>
      <c r="K30" s="213"/>
      <c r="L30" s="178"/>
    </row>
    <row r="31" spans="2:22" ht="16.5" customHeight="1" thickBot="1" x14ac:dyDescent="0.25">
      <c r="B31" s="175"/>
      <c r="C31" s="209"/>
      <c r="D31" s="208"/>
      <c r="E31" s="208"/>
      <c r="F31" s="208"/>
      <c r="G31" s="208"/>
      <c r="H31" s="207" t="s">
        <v>135</v>
      </c>
      <c r="I31" s="182"/>
      <c r="J31" s="214" t="s">
        <v>138</v>
      </c>
      <c r="K31" s="215"/>
      <c r="L31" s="178"/>
    </row>
    <row r="32" spans="2:22" ht="16.5" customHeight="1" x14ac:dyDescent="0.2">
      <c r="B32" s="175"/>
      <c r="C32" s="209"/>
      <c r="D32" s="208"/>
      <c r="E32" s="208"/>
      <c r="F32" s="208"/>
      <c r="G32" s="208"/>
      <c r="H32" s="207"/>
      <c r="I32" s="223"/>
      <c r="J32" s="217"/>
      <c r="K32" s="217"/>
      <c r="L32" s="178"/>
    </row>
    <row r="33" spans="2:12" ht="30.75" customHeight="1" x14ac:dyDescent="0.2">
      <c r="B33" s="175"/>
      <c r="C33" s="209"/>
      <c r="D33" s="208"/>
      <c r="E33" s="208"/>
      <c r="F33" s="208"/>
      <c r="G33" s="208"/>
      <c r="H33" s="329" t="s">
        <v>136</v>
      </c>
      <c r="I33" s="329"/>
      <c r="J33" s="329"/>
      <c r="K33" s="329"/>
      <c r="L33" s="178"/>
    </row>
    <row r="34" spans="2:12" ht="27.75" customHeight="1" x14ac:dyDescent="0.2">
      <c r="B34" s="175"/>
      <c r="C34" s="209"/>
      <c r="D34" s="208"/>
      <c r="E34" s="208"/>
      <c r="F34" s="208"/>
      <c r="G34" s="208"/>
      <c r="H34" s="330" t="s">
        <v>146</v>
      </c>
      <c r="I34" s="330"/>
      <c r="J34" s="330"/>
      <c r="K34" s="330"/>
      <c r="L34" s="178"/>
    </row>
    <row r="35" spans="2:12" ht="15" customHeight="1" x14ac:dyDescent="0.2">
      <c r="B35" s="175"/>
      <c r="C35" s="209"/>
      <c r="D35" s="208"/>
      <c r="E35" s="208"/>
      <c r="F35" s="208"/>
      <c r="G35" s="208"/>
      <c r="H35" s="225" t="s">
        <v>150</v>
      </c>
      <c r="I35" s="210"/>
      <c r="J35" s="216"/>
      <c r="K35" s="217"/>
      <c r="L35" s="178"/>
    </row>
    <row r="36" spans="2:12" ht="15" customHeight="1" thickBot="1" x14ac:dyDescent="0.25">
      <c r="B36" s="175"/>
      <c r="C36" s="209"/>
      <c r="D36" s="208"/>
      <c r="E36" s="208"/>
      <c r="F36" s="208"/>
      <c r="G36" s="208"/>
      <c r="H36" s="150"/>
      <c r="I36" s="210"/>
      <c r="J36" s="216"/>
      <c r="K36" s="217"/>
      <c r="L36" s="178"/>
    </row>
    <row r="37" spans="2:12" ht="15.75" thickBot="1" x14ac:dyDescent="0.25">
      <c r="B37" s="175"/>
      <c r="C37" s="209"/>
      <c r="D37" s="208"/>
      <c r="E37" s="208"/>
      <c r="F37" s="208"/>
      <c r="G37" s="208"/>
      <c r="H37" s="334" t="s">
        <v>175</v>
      </c>
      <c r="I37" s="335"/>
      <c r="J37" s="335"/>
      <c r="K37" s="336"/>
      <c r="L37" s="178"/>
    </row>
    <row r="38" spans="2:12" ht="16.5" customHeight="1" thickBot="1" x14ac:dyDescent="0.25">
      <c r="B38" s="175"/>
      <c r="C38" s="209" t="s">
        <v>169</v>
      </c>
      <c r="D38" s="208"/>
      <c r="E38" s="208"/>
      <c r="F38" s="208"/>
      <c r="G38" s="208"/>
      <c r="H38" s="331"/>
      <c r="I38" s="332"/>
      <c r="J38" s="333"/>
      <c r="K38" s="224"/>
      <c r="L38" s="178"/>
    </row>
    <row r="39" spans="2:12" ht="16.5" customHeight="1" thickBot="1" x14ac:dyDescent="0.25">
      <c r="B39" s="175"/>
      <c r="C39" s="337" t="s">
        <v>177</v>
      </c>
      <c r="D39" s="337"/>
      <c r="E39" s="337"/>
      <c r="F39" s="337"/>
      <c r="G39" s="338"/>
      <c r="H39" s="331"/>
      <c r="I39" s="332"/>
      <c r="J39" s="333"/>
      <c r="K39" s="224"/>
      <c r="L39" s="178"/>
    </row>
    <row r="40" spans="2:12" ht="16.5" customHeight="1" thickBot="1" x14ac:dyDescent="0.25">
      <c r="B40" s="175"/>
      <c r="C40" s="337"/>
      <c r="D40" s="337"/>
      <c r="E40" s="337"/>
      <c r="F40" s="337"/>
      <c r="G40" s="338"/>
      <c r="H40" s="331"/>
      <c r="I40" s="332"/>
      <c r="J40" s="333"/>
      <c r="K40" s="224"/>
      <c r="L40" s="178"/>
    </row>
    <row r="41" spans="2:12" ht="16.5" customHeight="1" thickBot="1" x14ac:dyDescent="0.25">
      <c r="B41" s="175"/>
      <c r="C41" s="337"/>
      <c r="D41" s="337"/>
      <c r="E41" s="337"/>
      <c r="F41" s="337"/>
      <c r="G41" s="338"/>
      <c r="H41" s="331"/>
      <c r="I41" s="332"/>
      <c r="J41" s="333"/>
      <c r="K41" s="224"/>
      <c r="L41" s="178"/>
    </row>
    <row r="42" spans="2:12" ht="16.5" customHeight="1" thickBot="1" x14ac:dyDescent="0.25">
      <c r="B42" s="175"/>
      <c r="C42" s="209"/>
      <c r="D42" s="208"/>
      <c r="E42" s="208"/>
      <c r="F42" s="208"/>
      <c r="G42" s="208"/>
      <c r="H42" s="331"/>
      <c r="I42" s="332"/>
      <c r="J42" s="333"/>
      <c r="K42" s="224"/>
      <c r="L42" s="178"/>
    </row>
    <row r="43" spans="2:12" ht="16.5" customHeight="1" thickBot="1" x14ac:dyDescent="0.25">
      <c r="B43" s="175"/>
      <c r="C43" s="209"/>
      <c r="D43" s="208"/>
      <c r="E43" s="208"/>
      <c r="F43" s="208"/>
      <c r="G43" s="208"/>
      <c r="H43" s="331"/>
      <c r="I43" s="332"/>
      <c r="J43" s="333"/>
      <c r="K43" s="224"/>
      <c r="L43" s="178"/>
    </row>
    <row r="44" spans="2:12" ht="16.5" customHeight="1" thickBot="1" x14ac:dyDescent="0.25">
      <c r="B44" s="175"/>
      <c r="C44" s="209"/>
      <c r="D44" s="208"/>
      <c r="E44" s="208"/>
      <c r="F44" s="208"/>
      <c r="G44" s="208"/>
      <c r="H44" s="185" t="s">
        <v>175</v>
      </c>
      <c r="I44" s="185"/>
      <c r="J44" s="186"/>
      <c r="K44" s="187">
        <f>SUM(K38:K43)</f>
        <v>0</v>
      </c>
      <c r="L44" s="178"/>
    </row>
    <row r="45" spans="2:12" ht="16.5" customHeight="1" thickBot="1" x14ac:dyDescent="0.25">
      <c r="B45" s="175"/>
      <c r="C45" s="209"/>
      <c r="D45" s="208"/>
      <c r="E45" s="208"/>
      <c r="F45" s="208"/>
      <c r="G45" s="208"/>
      <c r="H45" s="219"/>
      <c r="I45" s="220" t="s">
        <v>170</v>
      </c>
      <c r="J45" s="218" t="s">
        <v>173</v>
      </c>
      <c r="K45" s="221" t="s">
        <v>171</v>
      </c>
      <c r="L45" s="178"/>
    </row>
    <row r="46" spans="2:12" ht="16.5" customHeight="1" thickBot="1" x14ac:dyDescent="0.25">
      <c r="B46" s="175"/>
      <c r="C46" s="209"/>
      <c r="D46" s="208"/>
      <c r="E46" s="208"/>
      <c r="F46" s="208"/>
      <c r="G46" s="208"/>
      <c r="H46" s="182"/>
      <c r="I46" s="184"/>
      <c r="J46" s="182"/>
      <c r="K46" s="182">
        <f t="shared" ref="K46:K53" si="0">+J46*I46</f>
        <v>0</v>
      </c>
      <c r="L46" s="178"/>
    </row>
    <row r="47" spans="2:12" ht="16.5" customHeight="1" thickBot="1" x14ac:dyDescent="0.25">
      <c r="B47" s="175"/>
      <c r="C47" s="209"/>
      <c r="D47" s="208"/>
      <c r="E47" s="208"/>
      <c r="F47" s="208"/>
      <c r="G47" s="208"/>
      <c r="H47" s="182"/>
      <c r="I47" s="184"/>
      <c r="J47" s="182"/>
      <c r="K47" s="182">
        <f t="shared" si="0"/>
        <v>0</v>
      </c>
      <c r="L47" s="178"/>
    </row>
    <row r="48" spans="2:12" ht="16.5" customHeight="1" thickBot="1" x14ac:dyDescent="0.25">
      <c r="B48" s="175"/>
      <c r="C48" s="209"/>
      <c r="D48" s="208"/>
      <c r="E48" s="208"/>
      <c r="F48" s="208"/>
      <c r="G48" s="208"/>
      <c r="H48" s="182"/>
      <c r="I48" s="184"/>
      <c r="J48" s="182"/>
      <c r="K48" s="182">
        <f t="shared" si="0"/>
        <v>0</v>
      </c>
      <c r="L48" s="178"/>
    </row>
    <row r="49" spans="2:12" ht="16.5" customHeight="1" thickBot="1" x14ac:dyDescent="0.25">
      <c r="B49" s="175"/>
      <c r="C49" s="209"/>
      <c r="D49" s="208"/>
      <c r="E49" s="208"/>
      <c r="F49" s="208"/>
      <c r="G49" s="208"/>
      <c r="H49" s="182"/>
      <c r="I49" s="184"/>
      <c r="J49" s="182"/>
      <c r="K49" s="182">
        <f t="shared" si="0"/>
        <v>0</v>
      </c>
      <c r="L49" s="178"/>
    </row>
    <row r="50" spans="2:12" ht="16.5" customHeight="1" thickBot="1" x14ac:dyDescent="0.25">
      <c r="B50" s="175"/>
      <c r="C50" s="209"/>
      <c r="D50" s="208"/>
      <c r="E50" s="208"/>
      <c r="F50" s="208"/>
      <c r="G50" s="208"/>
      <c r="H50" s="182"/>
      <c r="I50" s="184"/>
      <c r="J50" s="182"/>
      <c r="K50" s="182">
        <f t="shared" si="0"/>
        <v>0</v>
      </c>
      <c r="L50" s="178"/>
    </row>
    <row r="51" spans="2:12" ht="16.5" customHeight="1" thickBot="1" x14ac:dyDescent="0.25">
      <c r="B51" s="175"/>
      <c r="C51" s="209"/>
      <c r="D51" s="208"/>
      <c r="E51" s="208"/>
      <c r="F51" s="208"/>
      <c r="G51" s="208"/>
      <c r="H51" s="182"/>
      <c r="I51" s="184"/>
      <c r="J51" s="182"/>
      <c r="K51" s="182">
        <f t="shared" si="0"/>
        <v>0</v>
      </c>
      <c r="L51" s="178"/>
    </row>
    <row r="52" spans="2:12" ht="16.5" customHeight="1" thickBot="1" x14ac:dyDescent="0.25">
      <c r="B52" s="175"/>
      <c r="C52" s="209"/>
      <c r="D52" s="208"/>
      <c r="E52" s="208"/>
      <c r="F52" s="208"/>
      <c r="G52" s="208"/>
      <c r="H52" s="182"/>
      <c r="I52" s="184"/>
      <c r="J52" s="182"/>
      <c r="K52" s="182">
        <f t="shared" si="0"/>
        <v>0</v>
      </c>
      <c r="L52" s="178"/>
    </row>
    <row r="53" spans="2:12" ht="16.5" customHeight="1" thickBot="1" x14ac:dyDescent="0.25">
      <c r="B53" s="175"/>
      <c r="C53" s="209"/>
      <c r="D53" s="208"/>
      <c r="E53" s="208"/>
      <c r="F53" s="208"/>
      <c r="G53" s="208"/>
      <c r="H53" s="182"/>
      <c r="I53" s="184"/>
      <c r="J53" s="182"/>
      <c r="K53" s="182">
        <f t="shared" si="0"/>
        <v>0</v>
      </c>
      <c r="L53" s="178"/>
    </row>
    <row r="54" spans="2:12" ht="24.75" customHeight="1" thickBot="1" x14ac:dyDescent="0.25">
      <c r="B54" s="188"/>
      <c r="C54" s="189"/>
      <c r="D54" s="189"/>
      <c r="E54" s="189"/>
      <c r="F54" s="189"/>
      <c r="G54" s="189"/>
      <c r="H54" s="185" t="s">
        <v>176</v>
      </c>
      <c r="I54" s="185"/>
      <c r="J54" s="186"/>
      <c r="K54" s="187">
        <f>SUM(K46:K53)*5</f>
        <v>0</v>
      </c>
      <c r="L54" s="190"/>
    </row>
    <row r="55" spans="2:12" ht="24" customHeight="1" thickBot="1" x14ac:dyDescent="0.25">
      <c r="B55" s="175"/>
      <c r="C55" s="195" t="s">
        <v>179</v>
      </c>
      <c r="D55" s="179"/>
      <c r="E55" s="179"/>
      <c r="F55" s="179"/>
      <c r="G55" s="179"/>
      <c r="H55" s="173"/>
      <c r="I55" s="173"/>
      <c r="J55" s="173"/>
      <c r="K55" s="194"/>
      <c r="L55" s="178"/>
    </row>
    <row r="56" spans="2:12" ht="25.5" customHeight="1" thickBot="1" x14ac:dyDescent="0.25">
      <c r="B56" s="188"/>
      <c r="C56" s="189"/>
      <c r="D56" s="189"/>
      <c r="E56" s="189"/>
      <c r="F56" s="189"/>
      <c r="G56" s="189"/>
      <c r="H56" s="179"/>
      <c r="I56" s="179"/>
      <c r="J56" s="196" t="s">
        <v>159</v>
      </c>
      <c r="K56" s="197">
        <f>+K54+K44+K28+K11</f>
        <v>0</v>
      </c>
      <c r="L56" s="190"/>
    </row>
    <row r="57" spans="2:12" ht="4.5" customHeight="1" thickBot="1" x14ac:dyDescent="0.25">
      <c r="B57" s="191"/>
      <c r="C57" s="192"/>
      <c r="D57" s="192"/>
      <c r="E57" s="192"/>
      <c r="F57" s="192"/>
      <c r="G57" s="192"/>
      <c r="H57" s="192"/>
      <c r="I57" s="192"/>
      <c r="J57" s="192"/>
      <c r="K57" s="192"/>
      <c r="L57" s="192"/>
    </row>
    <row r="58" spans="2:12" ht="12.75" thickBot="1" x14ac:dyDescent="0.25"/>
    <row r="59" spans="2:12" ht="4.5" customHeight="1" thickBot="1" x14ac:dyDescent="0.25">
      <c r="B59" s="191"/>
      <c r="C59" s="192"/>
      <c r="D59" s="192"/>
      <c r="E59" s="192"/>
      <c r="F59" s="192"/>
      <c r="G59" s="192"/>
      <c r="H59" s="192"/>
      <c r="I59" s="192"/>
      <c r="J59" s="192"/>
      <c r="K59" s="192"/>
      <c r="L59" s="193"/>
    </row>
    <row r="60" spans="2:12" x14ac:dyDescent="0.2">
      <c r="B60" s="172"/>
      <c r="C60" s="173"/>
      <c r="D60" s="173"/>
      <c r="E60" s="173"/>
      <c r="F60" s="173"/>
      <c r="G60" s="173"/>
      <c r="H60" s="179"/>
      <c r="I60" s="179"/>
      <c r="J60" s="179"/>
      <c r="K60" s="179"/>
      <c r="L60" s="174"/>
    </row>
    <row r="61" spans="2:12" ht="15" x14ac:dyDescent="0.2">
      <c r="B61" s="175"/>
      <c r="C61" s="176" t="s">
        <v>168</v>
      </c>
      <c r="D61" s="177"/>
      <c r="E61" s="177"/>
      <c r="F61" s="177"/>
      <c r="G61" s="177"/>
      <c r="H61" s="179"/>
      <c r="I61" s="179"/>
      <c r="J61" s="179"/>
      <c r="K61" s="179"/>
      <c r="L61" s="178"/>
    </row>
    <row r="62" spans="2:12" x14ac:dyDescent="0.2">
      <c r="B62" s="175"/>
      <c r="C62" s="179"/>
      <c r="D62" s="179"/>
      <c r="E62" s="179"/>
      <c r="F62" s="179"/>
      <c r="G62" s="179"/>
      <c r="H62" s="179"/>
      <c r="I62" s="179"/>
      <c r="J62" s="179"/>
      <c r="K62" s="179"/>
      <c r="L62" s="178"/>
    </row>
    <row r="63" spans="2:12" ht="21" customHeight="1" x14ac:dyDescent="0.2">
      <c r="B63" s="175"/>
      <c r="C63" s="179"/>
      <c r="D63" s="179"/>
      <c r="E63" s="179"/>
      <c r="F63" s="179"/>
      <c r="G63" s="179"/>
      <c r="H63" s="179"/>
      <c r="I63" s="179"/>
      <c r="J63" s="179"/>
      <c r="K63" s="179"/>
      <c r="L63" s="178"/>
    </row>
    <row r="64" spans="2:12" ht="18.75" customHeight="1" x14ac:dyDescent="0.2">
      <c r="B64" s="175"/>
      <c r="C64" s="180" t="s">
        <v>156</v>
      </c>
      <c r="D64" s="181" t="s">
        <v>160</v>
      </c>
      <c r="E64" s="179"/>
      <c r="F64" s="198"/>
      <c r="G64" s="199" t="s">
        <v>161</v>
      </c>
      <c r="H64" s="198"/>
      <c r="I64" s="198"/>
      <c r="J64" s="198"/>
      <c r="K64" s="179"/>
      <c r="L64" s="178"/>
    </row>
    <row r="65" spans="2:12" ht="18.75" customHeight="1" thickBot="1" x14ac:dyDescent="0.25">
      <c r="B65" s="175"/>
      <c r="C65" s="180"/>
      <c r="D65" s="181"/>
      <c r="E65" s="179"/>
      <c r="F65" s="198"/>
      <c r="G65" s="201">
        <v>1</v>
      </c>
      <c r="H65" s="200" t="s">
        <v>162</v>
      </c>
      <c r="I65" s="198"/>
      <c r="J65" s="179"/>
      <c r="K65" s="199" t="s">
        <v>163</v>
      </c>
      <c r="L65" s="178"/>
    </row>
    <row r="66" spans="2:12" ht="18.75" customHeight="1" thickBot="1" x14ac:dyDescent="0.25">
      <c r="B66" s="175"/>
      <c r="C66" s="180"/>
      <c r="D66" s="181"/>
      <c r="E66" s="179"/>
      <c r="F66" s="198"/>
      <c r="G66" s="201">
        <v>2</v>
      </c>
      <c r="H66" s="327"/>
      <c r="I66" s="328"/>
      <c r="J66" s="179"/>
      <c r="K66" s="182">
        <v>0</v>
      </c>
      <c r="L66" s="178"/>
    </row>
    <row r="67" spans="2:12" ht="18.75" customHeight="1" thickBot="1" x14ac:dyDescent="0.25">
      <c r="B67" s="175"/>
      <c r="C67" s="180"/>
      <c r="D67" s="181"/>
      <c r="E67" s="179"/>
      <c r="F67" s="198"/>
      <c r="G67" s="201">
        <v>3</v>
      </c>
      <c r="H67" s="327"/>
      <c r="I67" s="328"/>
      <c r="J67" s="179"/>
      <c r="K67" s="182">
        <v>0</v>
      </c>
      <c r="L67" s="178"/>
    </row>
    <row r="68" spans="2:12" ht="18.75" customHeight="1" thickBot="1" x14ac:dyDescent="0.25">
      <c r="B68" s="175"/>
      <c r="C68" s="180"/>
      <c r="D68" s="181"/>
      <c r="E68" s="179"/>
      <c r="F68" s="198"/>
      <c r="G68" s="201">
        <v>4</v>
      </c>
      <c r="H68" s="327"/>
      <c r="I68" s="328"/>
      <c r="J68" s="179"/>
      <c r="K68" s="182">
        <v>0</v>
      </c>
      <c r="L68" s="178"/>
    </row>
    <row r="69" spans="2:12" ht="18.75" customHeight="1" thickBot="1" x14ac:dyDescent="0.25">
      <c r="B69" s="175"/>
      <c r="C69" s="180"/>
      <c r="D69" s="181"/>
      <c r="E69" s="179"/>
      <c r="F69" s="198"/>
      <c r="G69" s="201">
        <v>5</v>
      </c>
      <c r="H69" s="327"/>
      <c r="I69" s="328"/>
      <c r="J69" s="179"/>
      <c r="K69" s="182">
        <v>0</v>
      </c>
      <c r="L69" s="178"/>
    </row>
    <row r="70" spans="2:12" ht="18.75" customHeight="1" thickBot="1" x14ac:dyDescent="0.25">
      <c r="B70" s="175"/>
      <c r="C70" s="180"/>
      <c r="D70" s="181"/>
      <c r="E70" s="179"/>
      <c r="F70" s="179"/>
      <c r="G70" s="179"/>
      <c r="H70" s="327"/>
      <c r="I70" s="328"/>
      <c r="J70" s="179"/>
      <c r="K70" s="182">
        <v>0</v>
      </c>
      <c r="L70" s="178"/>
    </row>
    <row r="71" spans="2:12" ht="15" x14ac:dyDescent="0.2">
      <c r="B71" s="175"/>
      <c r="C71" s="180" t="s">
        <v>157</v>
      </c>
      <c r="D71" s="181" t="s">
        <v>164</v>
      </c>
      <c r="E71" s="179"/>
      <c r="F71" s="198"/>
      <c r="G71" s="199" t="s">
        <v>165</v>
      </c>
      <c r="H71" s="179"/>
      <c r="I71" s="179"/>
      <c r="J71" s="179"/>
      <c r="K71" s="179"/>
      <c r="L71" s="178"/>
    </row>
    <row r="72" spans="2:12" ht="17.25" customHeight="1" thickBot="1" x14ac:dyDescent="0.25">
      <c r="B72" s="175"/>
      <c r="C72" s="180"/>
      <c r="D72" s="181"/>
      <c r="E72" s="179"/>
      <c r="F72" s="201"/>
      <c r="G72" s="201">
        <v>1</v>
      </c>
      <c r="H72" s="200" t="s">
        <v>166</v>
      </c>
      <c r="I72" s="199"/>
      <c r="J72" s="179"/>
      <c r="K72" s="199" t="s">
        <v>167</v>
      </c>
      <c r="L72" s="178"/>
    </row>
    <row r="73" spans="2:12" ht="17.25" customHeight="1" thickBot="1" x14ac:dyDescent="0.25">
      <c r="B73" s="175"/>
      <c r="C73" s="179"/>
      <c r="D73" s="179"/>
      <c r="E73" s="179"/>
      <c r="F73" s="201"/>
      <c r="G73" s="201">
        <v>2</v>
      </c>
      <c r="H73" s="327"/>
      <c r="I73" s="328"/>
      <c r="J73" s="179"/>
      <c r="K73" s="182">
        <v>0</v>
      </c>
      <c r="L73" s="178"/>
    </row>
    <row r="74" spans="2:12" ht="17.25" customHeight="1" thickBot="1" x14ac:dyDescent="0.25">
      <c r="B74" s="175"/>
      <c r="C74" s="179"/>
      <c r="D74" s="179"/>
      <c r="E74" s="179"/>
      <c r="F74" s="201"/>
      <c r="G74" s="201">
        <v>3</v>
      </c>
      <c r="H74" s="327"/>
      <c r="I74" s="328"/>
      <c r="J74" s="179"/>
      <c r="K74" s="182">
        <v>0</v>
      </c>
      <c r="L74" s="178"/>
    </row>
    <row r="75" spans="2:12" ht="17.25" customHeight="1" thickBot="1" x14ac:dyDescent="0.25">
      <c r="B75" s="175"/>
      <c r="C75" s="179"/>
      <c r="D75" s="179"/>
      <c r="E75" s="179"/>
      <c r="F75" s="201"/>
      <c r="G75" s="201">
        <v>4</v>
      </c>
      <c r="H75" s="327"/>
      <c r="I75" s="328"/>
      <c r="J75" s="179"/>
      <c r="K75" s="182">
        <v>0</v>
      </c>
      <c r="L75" s="178"/>
    </row>
    <row r="76" spans="2:12" ht="17.25" customHeight="1" thickBot="1" x14ac:dyDescent="0.25">
      <c r="B76" s="175"/>
      <c r="C76" s="179"/>
      <c r="D76" s="179"/>
      <c r="E76" s="179"/>
      <c r="F76" s="201"/>
      <c r="G76" s="201">
        <v>5</v>
      </c>
      <c r="H76" s="327"/>
      <c r="I76" s="328"/>
      <c r="J76" s="179"/>
      <c r="K76" s="182">
        <v>0</v>
      </c>
      <c r="L76" s="178"/>
    </row>
    <row r="77" spans="2:12" ht="15.75" thickBot="1" x14ac:dyDescent="0.25">
      <c r="B77" s="175"/>
      <c r="C77" s="180"/>
      <c r="D77" s="181"/>
      <c r="E77" s="179"/>
      <c r="F77" s="179"/>
      <c r="G77" s="179"/>
      <c r="H77" s="327"/>
      <c r="I77" s="328"/>
      <c r="J77" s="179"/>
      <c r="K77" s="182">
        <v>0</v>
      </c>
      <c r="L77" s="178"/>
    </row>
    <row r="78" spans="2:12" ht="6.75" customHeight="1" thickBot="1" x14ac:dyDescent="0.25">
      <c r="B78" s="188"/>
      <c r="C78" s="189"/>
      <c r="D78" s="189"/>
      <c r="E78" s="189"/>
      <c r="F78" s="189"/>
      <c r="G78" s="189"/>
      <c r="H78" s="179"/>
      <c r="I78" s="179"/>
      <c r="J78" s="179"/>
      <c r="K78" s="179"/>
      <c r="L78" s="190"/>
    </row>
    <row r="79" spans="2:12" ht="4.5" customHeight="1" thickBot="1" x14ac:dyDescent="0.25">
      <c r="B79" s="191"/>
      <c r="C79" s="192"/>
      <c r="D79" s="192"/>
      <c r="E79" s="192"/>
      <c r="F79" s="192"/>
      <c r="G79" s="192"/>
      <c r="H79" s="192"/>
      <c r="I79" s="192"/>
      <c r="J79" s="192"/>
      <c r="K79" s="192"/>
      <c r="L79" s="193"/>
    </row>
  </sheetData>
  <mergeCells count="20">
    <mergeCell ref="H67:I67"/>
    <mergeCell ref="H43:J43"/>
    <mergeCell ref="H37:K37"/>
    <mergeCell ref="C39:G41"/>
    <mergeCell ref="H76:I76"/>
    <mergeCell ref="H77:I77"/>
    <mergeCell ref="H33:K33"/>
    <mergeCell ref="H34:K34"/>
    <mergeCell ref="H38:J38"/>
    <mergeCell ref="H39:J39"/>
    <mergeCell ref="H40:J40"/>
    <mergeCell ref="H41:J41"/>
    <mergeCell ref="H42:J42"/>
    <mergeCell ref="H68:I68"/>
    <mergeCell ref="H69:I69"/>
    <mergeCell ref="H70:I70"/>
    <mergeCell ref="H73:I73"/>
    <mergeCell ref="H74:I74"/>
    <mergeCell ref="H75:I75"/>
    <mergeCell ref="H66:I6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70" workbookViewId="0">
      <selection activeCell="D248" sqref="D248:Q264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68" t="s">
        <v>56</v>
      </c>
      <c r="B2" s="255"/>
      <c r="C2" s="256"/>
      <c r="D2" s="260" t="s">
        <v>59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57"/>
      <c r="B3" s="258"/>
      <c r="C3" s="259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9" t="s">
        <v>52</v>
      </c>
      <c r="B4" s="229" t="s">
        <v>43</v>
      </c>
      <c r="C4" s="2" t="s">
        <v>14</v>
      </c>
      <c r="D4" s="40">
        <f>SUM(D126)/34</f>
        <v>2.9411764705882353E-2</v>
      </c>
      <c r="E4" s="41">
        <f t="shared" ref="E4:K4" si="0">SUM(E126)/34</f>
        <v>0</v>
      </c>
      <c r="F4" s="42">
        <f t="shared" si="0"/>
        <v>5.8823529411764705E-2</v>
      </c>
      <c r="G4" s="40">
        <f t="shared" si="0"/>
        <v>0</v>
      </c>
      <c r="H4" s="43">
        <f t="shared" si="0"/>
        <v>0</v>
      </c>
      <c r="I4" s="41">
        <f t="shared" si="0"/>
        <v>0</v>
      </c>
      <c r="J4" s="40">
        <f t="shared" si="0"/>
        <v>0</v>
      </c>
      <c r="K4" s="44">
        <f t="shared" si="0"/>
        <v>8.8235294117647065E-2</v>
      </c>
      <c r="L4" s="48"/>
      <c r="M4" s="30">
        <f t="shared" ref="M4:M36" si="1">SUM(E4+H4+I4)</f>
        <v>0</v>
      </c>
      <c r="N4" s="31">
        <f>SUM(D4+F4+G4+J4)</f>
        <v>8.8235294117647051E-2</v>
      </c>
      <c r="O4" s="55">
        <f>SUM(M4/K4)</f>
        <v>0</v>
      </c>
      <c r="P4" s="55">
        <f>SUM(N4/K4)</f>
        <v>0.99999999999999989</v>
      </c>
      <c r="Q4" s="2" t="s">
        <v>14</v>
      </c>
    </row>
    <row r="5" spans="1:17" ht="12.75" customHeight="1" thickBot="1" x14ac:dyDescent="0.25">
      <c r="A5" s="229"/>
      <c r="B5" s="229"/>
      <c r="C5" s="2" t="s">
        <v>15</v>
      </c>
      <c r="D5" s="42">
        <f t="shared" ref="D5:K5" si="2">SUM(D127)/34</f>
        <v>3.3235294117647061</v>
      </c>
      <c r="E5" s="43">
        <f t="shared" si="2"/>
        <v>1.1764705882352942</v>
      </c>
      <c r="F5" s="42">
        <f t="shared" si="2"/>
        <v>19.588235294117649</v>
      </c>
      <c r="G5" s="42">
        <f t="shared" si="2"/>
        <v>0.29411764705882354</v>
      </c>
      <c r="H5" s="43">
        <f t="shared" si="2"/>
        <v>1.1764705882352942</v>
      </c>
      <c r="I5" s="41">
        <f t="shared" si="2"/>
        <v>1.0294117647058822</v>
      </c>
      <c r="J5" s="42">
        <f t="shared" si="2"/>
        <v>5.3235294117647056</v>
      </c>
      <c r="K5" s="44">
        <f t="shared" si="2"/>
        <v>31.911764705882351</v>
      </c>
      <c r="L5" s="48"/>
      <c r="M5" s="30">
        <f t="shared" si="1"/>
        <v>3.3823529411764706</v>
      </c>
      <c r="N5" s="31">
        <f t="shared" ref="N5:N68" si="3">SUM(D5+F5+G5+J5)</f>
        <v>28.529411764705884</v>
      </c>
      <c r="O5" s="55">
        <f t="shared" ref="O5:O20" si="4">SUM(M5/K5)</f>
        <v>0.10599078341013825</v>
      </c>
      <c r="P5" s="55">
        <f t="shared" ref="P5:P20" si="5">SUM(N5/K5)</f>
        <v>0.89400921658986188</v>
      </c>
      <c r="Q5" s="2" t="s">
        <v>15</v>
      </c>
    </row>
    <row r="6" spans="1:17" ht="12.75" customHeight="1" thickBot="1" x14ac:dyDescent="0.25">
      <c r="A6" s="229"/>
      <c r="B6" s="229"/>
      <c r="C6" s="2" t="s">
        <v>16</v>
      </c>
      <c r="D6" s="42">
        <f t="shared" ref="D6:K6" si="6">SUM(D128)/34</f>
        <v>5.3529411764705879</v>
      </c>
      <c r="E6" s="43">
        <f t="shared" si="6"/>
        <v>1.2941176470588236</v>
      </c>
      <c r="F6" s="42">
        <f t="shared" si="6"/>
        <v>23.058823529411764</v>
      </c>
      <c r="G6" s="42">
        <f t="shared" si="6"/>
        <v>0.17647058823529413</v>
      </c>
      <c r="H6" s="43">
        <f t="shared" si="6"/>
        <v>1.2352941176470589</v>
      </c>
      <c r="I6" s="43">
        <f t="shared" si="6"/>
        <v>1.588235294117647</v>
      </c>
      <c r="J6" s="42">
        <f t="shared" si="6"/>
        <v>7.0294117647058822</v>
      </c>
      <c r="K6" s="44">
        <f t="shared" si="6"/>
        <v>39.735294117647058</v>
      </c>
      <c r="L6" s="48"/>
      <c r="M6" s="30">
        <f t="shared" si="1"/>
        <v>4.117647058823529</v>
      </c>
      <c r="N6" s="31">
        <f t="shared" si="3"/>
        <v>35.617647058823529</v>
      </c>
      <c r="O6" s="55">
        <f t="shared" si="4"/>
        <v>0.10362694300518134</v>
      </c>
      <c r="P6" s="55">
        <f t="shared" si="5"/>
        <v>0.89637305699481862</v>
      </c>
      <c r="Q6" s="2" t="s">
        <v>16</v>
      </c>
    </row>
    <row r="7" spans="1:17" ht="12.75" customHeight="1" thickBot="1" x14ac:dyDescent="0.25">
      <c r="A7" s="229"/>
      <c r="B7" s="229"/>
      <c r="C7" s="2" t="s">
        <v>17</v>
      </c>
      <c r="D7" s="42">
        <f t="shared" ref="D7:K7" si="7">SUM(D129)/34</f>
        <v>9.5</v>
      </c>
      <c r="E7" s="43">
        <f t="shared" si="7"/>
        <v>1.8529411764705883</v>
      </c>
      <c r="F7" s="42">
        <f t="shared" si="7"/>
        <v>29.647058823529413</v>
      </c>
      <c r="G7" s="42">
        <f t="shared" si="7"/>
        <v>0.26470588235294118</v>
      </c>
      <c r="H7" s="43">
        <f t="shared" si="7"/>
        <v>1.8823529411764706</v>
      </c>
      <c r="I7" s="43">
        <f t="shared" si="7"/>
        <v>1.3529411764705883</v>
      </c>
      <c r="J7" s="42">
        <f t="shared" si="7"/>
        <v>8.1764705882352935</v>
      </c>
      <c r="K7" s="44">
        <f t="shared" si="7"/>
        <v>52.676470588235297</v>
      </c>
      <c r="L7" s="48"/>
      <c r="M7" s="30">
        <f t="shared" si="1"/>
        <v>5.0882352941176467</v>
      </c>
      <c r="N7" s="31">
        <f t="shared" si="3"/>
        <v>47.588235294117652</v>
      </c>
      <c r="O7" s="55">
        <f t="shared" si="4"/>
        <v>9.6594081518704619E-2</v>
      </c>
      <c r="P7" s="55">
        <f t="shared" si="5"/>
        <v>0.90340591848129537</v>
      </c>
      <c r="Q7" s="2" t="s">
        <v>17</v>
      </c>
    </row>
    <row r="8" spans="1:17" ht="12.75" customHeight="1" thickBot="1" x14ac:dyDescent="0.25">
      <c r="A8" s="229"/>
      <c r="B8" s="229"/>
      <c r="C8" s="2" t="s">
        <v>18</v>
      </c>
      <c r="D8" s="42">
        <f t="shared" ref="D8:K8" si="8">SUM(D130)/34</f>
        <v>7.7058823529411766</v>
      </c>
      <c r="E8" s="43">
        <f t="shared" si="8"/>
        <v>1.911764705882353</v>
      </c>
      <c r="F8" s="42">
        <f t="shared" si="8"/>
        <v>28.323529411764707</v>
      </c>
      <c r="G8" s="42">
        <f t="shared" si="8"/>
        <v>0.76470588235294112</v>
      </c>
      <c r="H8" s="43">
        <f t="shared" si="8"/>
        <v>1.5</v>
      </c>
      <c r="I8" s="43">
        <f t="shared" si="8"/>
        <v>1.8235294117647058</v>
      </c>
      <c r="J8" s="42">
        <f t="shared" si="8"/>
        <v>7.4705882352941178</v>
      </c>
      <c r="K8" s="44">
        <f t="shared" si="8"/>
        <v>49.5</v>
      </c>
      <c r="L8" s="48"/>
      <c r="M8" s="30">
        <f t="shared" si="1"/>
        <v>5.2352941176470589</v>
      </c>
      <c r="N8" s="31">
        <f t="shared" si="3"/>
        <v>44.264705882352942</v>
      </c>
      <c r="O8" s="55">
        <f t="shared" si="4"/>
        <v>0.10576351752822341</v>
      </c>
      <c r="P8" s="55">
        <f t="shared" si="5"/>
        <v>0.89423648247177656</v>
      </c>
      <c r="Q8" s="2" t="s">
        <v>18</v>
      </c>
    </row>
    <row r="9" spans="1:17" ht="12.75" customHeight="1" thickBot="1" x14ac:dyDescent="0.25">
      <c r="A9" s="229"/>
      <c r="B9" s="229"/>
      <c r="C9" s="2" t="s">
        <v>19</v>
      </c>
      <c r="D9" s="42">
        <f t="shared" ref="D9:K9" si="9">SUM(D131)/34</f>
        <v>6.9705882352941178</v>
      </c>
      <c r="E9" s="43">
        <f t="shared" si="9"/>
        <v>1.2941176470588236</v>
      </c>
      <c r="F9" s="42">
        <f t="shared" si="9"/>
        <v>24.441176470588236</v>
      </c>
      <c r="G9" s="42">
        <f t="shared" si="9"/>
        <v>0.41176470588235292</v>
      </c>
      <c r="H9" s="43">
        <f t="shared" si="9"/>
        <v>1.8823529411764706</v>
      </c>
      <c r="I9" s="43">
        <f t="shared" si="9"/>
        <v>2</v>
      </c>
      <c r="J9" s="42">
        <f t="shared" si="9"/>
        <v>7.0294117647058822</v>
      </c>
      <c r="K9" s="44">
        <f t="shared" si="9"/>
        <v>44.029411764705884</v>
      </c>
      <c r="L9" s="48"/>
      <c r="M9" s="30">
        <f t="shared" si="1"/>
        <v>5.1764705882352944</v>
      </c>
      <c r="N9" s="31">
        <f t="shared" si="3"/>
        <v>38.852941176470587</v>
      </c>
      <c r="O9" s="55">
        <f t="shared" si="4"/>
        <v>0.11756847027388109</v>
      </c>
      <c r="P9" s="55">
        <f t="shared" si="5"/>
        <v>0.88243152972611882</v>
      </c>
      <c r="Q9" s="2" t="s">
        <v>19</v>
      </c>
    </row>
    <row r="10" spans="1:17" ht="12.75" customHeight="1" thickBot="1" x14ac:dyDescent="0.25">
      <c r="A10" s="229"/>
      <c r="B10" s="229"/>
      <c r="C10" s="2" t="s">
        <v>20</v>
      </c>
      <c r="D10" s="42">
        <f t="shared" ref="D10:K10" si="10">SUM(D132)/34</f>
        <v>7.0882352941176467</v>
      </c>
      <c r="E10" s="43">
        <f t="shared" si="10"/>
        <v>1.6470588235294117</v>
      </c>
      <c r="F10" s="42">
        <f t="shared" si="10"/>
        <v>22.147058823529413</v>
      </c>
      <c r="G10" s="42">
        <f t="shared" si="10"/>
        <v>1.2352941176470589</v>
      </c>
      <c r="H10" s="43">
        <f t="shared" si="10"/>
        <v>1.3823529411764706</v>
      </c>
      <c r="I10" s="43">
        <f t="shared" si="10"/>
        <v>2.1470588235294117</v>
      </c>
      <c r="J10" s="42">
        <f t="shared" si="10"/>
        <v>6.1764705882352944</v>
      </c>
      <c r="K10" s="44">
        <f t="shared" si="10"/>
        <v>41.823529411764703</v>
      </c>
      <c r="L10" s="48"/>
      <c r="M10" s="30">
        <f t="shared" si="1"/>
        <v>5.1764705882352935</v>
      </c>
      <c r="N10" s="31">
        <f t="shared" si="3"/>
        <v>36.647058823529413</v>
      </c>
      <c r="O10" s="55">
        <f t="shared" si="4"/>
        <v>0.12376933895921237</v>
      </c>
      <c r="P10" s="55">
        <f t="shared" si="5"/>
        <v>0.87623066104078773</v>
      </c>
      <c r="Q10" s="2" t="s">
        <v>20</v>
      </c>
    </row>
    <row r="11" spans="1:17" ht="12.75" customHeight="1" thickBot="1" x14ac:dyDescent="0.25">
      <c r="A11" s="229"/>
      <c r="B11" s="229"/>
      <c r="C11" s="2" t="s">
        <v>21</v>
      </c>
      <c r="D11" s="42">
        <f t="shared" ref="D11:K11" si="11">SUM(D133)/34</f>
        <v>8.6470588235294112</v>
      </c>
      <c r="E11" s="43">
        <f t="shared" si="11"/>
        <v>2.1176470588235294</v>
      </c>
      <c r="F11" s="42">
        <f t="shared" si="11"/>
        <v>24.264705882352942</v>
      </c>
      <c r="G11" s="42">
        <f t="shared" si="11"/>
        <v>1.4705882352941178</v>
      </c>
      <c r="H11" s="43">
        <f t="shared" si="11"/>
        <v>2.4705882352941178</v>
      </c>
      <c r="I11" s="43">
        <f t="shared" si="11"/>
        <v>2.5294117647058822</v>
      </c>
      <c r="J11" s="42">
        <f t="shared" si="11"/>
        <v>7.0588235294117645</v>
      </c>
      <c r="K11" s="44">
        <f t="shared" si="11"/>
        <v>48.558823529411768</v>
      </c>
      <c r="L11" s="48"/>
      <c r="M11" s="30">
        <f t="shared" si="1"/>
        <v>7.117647058823529</v>
      </c>
      <c r="N11" s="31">
        <f t="shared" si="3"/>
        <v>41.441176470588232</v>
      </c>
      <c r="O11" s="55">
        <f t="shared" si="4"/>
        <v>0.14657783161720167</v>
      </c>
      <c r="P11" s="55">
        <f t="shared" si="5"/>
        <v>0.85342216838279816</v>
      </c>
      <c r="Q11" s="2" t="s">
        <v>21</v>
      </c>
    </row>
    <row r="12" spans="1:17" ht="12.75" customHeight="1" thickBot="1" x14ac:dyDescent="0.25">
      <c r="A12" s="229"/>
      <c r="B12" s="229"/>
      <c r="C12" s="2" t="s">
        <v>22</v>
      </c>
      <c r="D12" s="42">
        <f t="shared" ref="D12:K12" si="12">SUM(D134)/34</f>
        <v>13.176470588235293</v>
      </c>
      <c r="E12" s="43">
        <f t="shared" si="12"/>
        <v>2.0588235294117645</v>
      </c>
      <c r="F12" s="42">
        <f t="shared" si="12"/>
        <v>31.911764705882351</v>
      </c>
      <c r="G12" s="42">
        <f t="shared" si="12"/>
        <v>0.97058823529411764</v>
      </c>
      <c r="H12" s="43">
        <f t="shared" si="12"/>
        <v>4.4705882352941178</v>
      </c>
      <c r="I12" s="43">
        <f t="shared" si="12"/>
        <v>4.5294117647058822</v>
      </c>
      <c r="J12" s="42">
        <f t="shared" si="12"/>
        <v>11.411764705882353</v>
      </c>
      <c r="K12" s="44">
        <f t="shared" si="12"/>
        <v>68.529411764705884</v>
      </c>
      <c r="L12" s="48"/>
      <c r="M12" s="30">
        <f t="shared" si="1"/>
        <v>11.058823529411764</v>
      </c>
      <c r="N12" s="31">
        <f t="shared" si="3"/>
        <v>57.470588235294116</v>
      </c>
      <c r="O12" s="55">
        <f t="shared" si="4"/>
        <v>0.16137339055793989</v>
      </c>
      <c r="P12" s="55">
        <f t="shared" si="5"/>
        <v>0.83862660944206002</v>
      </c>
      <c r="Q12" s="2" t="s">
        <v>22</v>
      </c>
    </row>
    <row r="13" spans="1:17" ht="12.75" customHeight="1" thickBot="1" x14ac:dyDescent="0.25">
      <c r="A13" s="229"/>
      <c r="B13" s="229"/>
      <c r="C13" s="2" t="s">
        <v>23</v>
      </c>
      <c r="D13" s="42">
        <f t="shared" ref="D13:K13" si="13">SUM(D135)/34</f>
        <v>17.588235294117649</v>
      </c>
      <c r="E13" s="43">
        <f t="shared" si="13"/>
        <v>2.8235294117647061</v>
      </c>
      <c r="F13" s="42">
        <f t="shared" si="13"/>
        <v>38.058823529411768</v>
      </c>
      <c r="G13" s="42">
        <f t="shared" si="13"/>
        <v>1.0294117647058822</v>
      </c>
      <c r="H13" s="43">
        <f t="shared" si="13"/>
        <v>8.5294117647058822</v>
      </c>
      <c r="I13" s="43">
        <f t="shared" si="13"/>
        <v>5.617647058823529</v>
      </c>
      <c r="J13" s="42">
        <f t="shared" si="13"/>
        <v>13.676470588235293</v>
      </c>
      <c r="K13" s="44">
        <f t="shared" si="13"/>
        <v>87.32352941176471</v>
      </c>
      <c r="L13" s="48"/>
      <c r="M13" s="30">
        <f t="shared" si="1"/>
        <v>16.970588235294116</v>
      </c>
      <c r="N13" s="31">
        <f t="shared" si="3"/>
        <v>70.352941176470594</v>
      </c>
      <c r="O13" s="55">
        <f t="shared" si="4"/>
        <v>0.19434152913438865</v>
      </c>
      <c r="P13" s="55">
        <f t="shared" si="5"/>
        <v>0.80565847086561138</v>
      </c>
      <c r="Q13" s="2" t="s">
        <v>23</v>
      </c>
    </row>
    <row r="14" spans="1:17" ht="12.75" customHeight="1" thickBot="1" x14ac:dyDescent="0.25">
      <c r="A14" s="229"/>
      <c r="B14" s="229"/>
      <c r="C14" s="2" t="s">
        <v>24</v>
      </c>
      <c r="D14" s="42">
        <f t="shared" ref="D14:K14" si="14">SUM(D136)/34</f>
        <v>14.558823529411764</v>
      </c>
      <c r="E14" s="43">
        <f t="shared" si="14"/>
        <v>2.7058823529411766</v>
      </c>
      <c r="F14" s="42">
        <f t="shared" si="14"/>
        <v>30.911764705882351</v>
      </c>
      <c r="G14" s="42">
        <f t="shared" si="14"/>
        <v>0.47058823529411764</v>
      </c>
      <c r="H14" s="43">
        <f t="shared" si="14"/>
        <v>7.7647058823529411</v>
      </c>
      <c r="I14" s="43">
        <f t="shared" si="14"/>
        <v>5.6764705882352944</v>
      </c>
      <c r="J14" s="42">
        <f t="shared" si="14"/>
        <v>10.294117647058824</v>
      </c>
      <c r="K14" s="44">
        <f t="shared" si="14"/>
        <v>72.382352941176464</v>
      </c>
      <c r="L14" s="48"/>
      <c r="M14" s="30">
        <f t="shared" si="1"/>
        <v>16.147058823529413</v>
      </c>
      <c r="N14" s="31">
        <f t="shared" si="3"/>
        <v>56.235294117647058</v>
      </c>
      <c r="O14" s="55">
        <f t="shared" si="4"/>
        <v>0.22308004876066642</v>
      </c>
      <c r="P14" s="55">
        <f t="shared" si="5"/>
        <v>0.77691995123933366</v>
      </c>
      <c r="Q14" s="2" t="s">
        <v>24</v>
      </c>
    </row>
    <row r="15" spans="1:17" ht="12.75" customHeight="1" thickBot="1" x14ac:dyDescent="0.25">
      <c r="A15" s="229"/>
      <c r="B15" s="229"/>
      <c r="C15" s="2" t="s">
        <v>25</v>
      </c>
      <c r="D15" s="42">
        <f t="shared" ref="D15:K15" si="15">SUM(D137)/34</f>
        <v>9.6470588235294112</v>
      </c>
      <c r="E15" s="43">
        <f t="shared" si="15"/>
        <v>2.3823529411764706</v>
      </c>
      <c r="F15" s="42">
        <f t="shared" si="15"/>
        <v>20.852941176470587</v>
      </c>
      <c r="G15" s="42">
        <f t="shared" si="15"/>
        <v>0.76470588235294112</v>
      </c>
      <c r="H15" s="43">
        <f t="shared" si="15"/>
        <v>4.9411764705882355</v>
      </c>
      <c r="I15" s="43">
        <f t="shared" si="15"/>
        <v>4.5588235294117645</v>
      </c>
      <c r="J15" s="42">
        <f t="shared" si="15"/>
        <v>8.882352941176471</v>
      </c>
      <c r="K15" s="44">
        <f t="shared" si="15"/>
        <v>52.029411764705884</v>
      </c>
      <c r="L15" s="48"/>
      <c r="M15" s="30">
        <f t="shared" si="1"/>
        <v>11.882352941176471</v>
      </c>
      <c r="N15" s="31">
        <f t="shared" si="3"/>
        <v>40.147058823529413</v>
      </c>
      <c r="O15" s="55">
        <f t="shared" si="4"/>
        <v>0.2283776144714528</v>
      </c>
      <c r="P15" s="55">
        <f t="shared" si="5"/>
        <v>0.77162238552854723</v>
      </c>
      <c r="Q15" s="2" t="s">
        <v>25</v>
      </c>
    </row>
    <row r="16" spans="1:17" ht="12.75" customHeight="1" thickBot="1" x14ac:dyDescent="0.25">
      <c r="A16" s="229"/>
      <c r="B16" s="229"/>
      <c r="C16" s="2" t="s">
        <v>26</v>
      </c>
      <c r="D16" s="42">
        <f t="shared" ref="D16:K16" si="16">SUM(D138)/34</f>
        <v>6.9705882352941178</v>
      </c>
      <c r="E16" s="43">
        <f t="shared" si="16"/>
        <v>1.1176470588235294</v>
      </c>
      <c r="F16" s="42">
        <f t="shared" si="16"/>
        <v>15.352941176470589</v>
      </c>
      <c r="G16" s="42">
        <f t="shared" si="16"/>
        <v>1.4411764705882353</v>
      </c>
      <c r="H16" s="43">
        <f t="shared" si="16"/>
        <v>2.3823529411764706</v>
      </c>
      <c r="I16" s="43">
        <f t="shared" si="16"/>
        <v>3.4117647058823528</v>
      </c>
      <c r="J16" s="42">
        <f t="shared" si="16"/>
        <v>5.9411764705882355</v>
      </c>
      <c r="K16" s="44">
        <f t="shared" si="16"/>
        <v>36.617647058823529</v>
      </c>
      <c r="L16" s="48"/>
      <c r="M16" s="30">
        <f t="shared" si="1"/>
        <v>6.9117647058823533</v>
      </c>
      <c r="N16" s="31">
        <f t="shared" si="3"/>
        <v>29.705882352941178</v>
      </c>
      <c r="O16" s="55">
        <f t="shared" si="4"/>
        <v>0.1887550200803213</v>
      </c>
      <c r="P16" s="55">
        <f t="shared" si="5"/>
        <v>0.8112449799196787</v>
      </c>
      <c r="Q16" s="2" t="s">
        <v>26</v>
      </c>
    </row>
    <row r="17" spans="1:17" ht="12.75" customHeight="1" thickBot="1" x14ac:dyDescent="0.25">
      <c r="A17" s="229"/>
      <c r="B17" s="229"/>
      <c r="C17" s="2" t="s">
        <v>27</v>
      </c>
      <c r="D17" s="42">
        <f t="shared" ref="D17:K17" si="17">SUM(D139)/34</f>
        <v>3.7647058823529411</v>
      </c>
      <c r="E17" s="43">
        <f t="shared" si="17"/>
        <v>0</v>
      </c>
      <c r="F17" s="42">
        <f t="shared" si="17"/>
        <v>8.5294117647058822</v>
      </c>
      <c r="G17" s="42">
        <f t="shared" si="17"/>
        <v>0.38235294117647056</v>
      </c>
      <c r="H17" s="43">
        <f t="shared" si="17"/>
        <v>3.2058823529411766</v>
      </c>
      <c r="I17" s="43">
        <f t="shared" si="17"/>
        <v>0.6470588235294118</v>
      </c>
      <c r="J17" s="42">
        <f t="shared" si="17"/>
        <v>3.7352941176470589</v>
      </c>
      <c r="K17" s="44">
        <f t="shared" si="17"/>
        <v>20.264705882352942</v>
      </c>
      <c r="L17" s="48"/>
      <c r="M17" s="30">
        <f t="shared" si="1"/>
        <v>3.8529411764705883</v>
      </c>
      <c r="N17" s="31">
        <f t="shared" si="3"/>
        <v>16.411764705882351</v>
      </c>
      <c r="O17" s="55">
        <f t="shared" si="4"/>
        <v>0.19013062409288825</v>
      </c>
      <c r="P17" s="55">
        <f t="shared" si="5"/>
        <v>0.80986937590711161</v>
      </c>
      <c r="Q17" s="2" t="s">
        <v>27</v>
      </c>
    </row>
    <row r="18" spans="1:17" ht="12.75" customHeight="1" thickBot="1" x14ac:dyDescent="0.25">
      <c r="A18" s="229"/>
      <c r="B18" s="229"/>
      <c r="C18" s="2" t="s">
        <v>28</v>
      </c>
      <c r="D18" s="42">
        <f t="shared" ref="D18:K18" si="18">SUM(D140)/34</f>
        <v>1.7941176470588236</v>
      </c>
      <c r="E18" s="43">
        <f t="shared" si="18"/>
        <v>2.9411764705882353E-2</v>
      </c>
      <c r="F18" s="42">
        <f t="shared" si="18"/>
        <v>4.2352941176470589</v>
      </c>
      <c r="G18" s="42">
        <f t="shared" si="18"/>
        <v>8.8235294117647065E-2</v>
      </c>
      <c r="H18" s="43">
        <f t="shared" si="18"/>
        <v>2.6176470588235294</v>
      </c>
      <c r="I18" s="43">
        <f t="shared" si="18"/>
        <v>0.20588235294117646</v>
      </c>
      <c r="J18" s="42">
        <f t="shared" si="18"/>
        <v>1.7647058823529411</v>
      </c>
      <c r="K18" s="44">
        <f t="shared" si="18"/>
        <v>10.735294117647058</v>
      </c>
      <c r="L18" s="48"/>
      <c r="M18" s="30">
        <f t="shared" si="1"/>
        <v>2.8529411764705883</v>
      </c>
      <c r="N18" s="31">
        <f t="shared" si="3"/>
        <v>7.8823529411764701</v>
      </c>
      <c r="O18" s="55">
        <f t="shared" si="4"/>
        <v>0.26575342465753427</v>
      </c>
      <c r="P18" s="55">
        <f t="shared" si="5"/>
        <v>0.73424657534246573</v>
      </c>
      <c r="Q18" s="2" t="s">
        <v>28</v>
      </c>
    </row>
    <row r="19" spans="1:17" ht="12.75" customHeight="1" thickBot="1" x14ac:dyDescent="0.25">
      <c r="A19" s="229"/>
      <c r="B19" s="229"/>
      <c r="C19" s="2" t="s">
        <v>29</v>
      </c>
      <c r="D19" s="42">
        <f t="shared" ref="D19:K19" si="19">SUM(D141)/34</f>
        <v>0.44117647058823528</v>
      </c>
      <c r="E19" s="41">
        <f t="shared" si="19"/>
        <v>0</v>
      </c>
      <c r="F19" s="42">
        <f t="shared" si="19"/>
        <v>1.2352941176470589</v>
      </c>
      <c r="G19" s="42">
        <f t="shared" si="19"/>
        <v>2.9411764705882353E-2</v>
      </c>
      <c r="H19" s="43">
        <f t="shared" si="19"/>
        <v>1.5</v>
      </c>
      <c r="I19" s="43">
        <f t="shared" si="19"/>
        <v>0</v>
      </c>
      <c r="J19" s="42">
        <f t="shared" si="19"/>
        <v>0.29411764705882354</v>
      </c>
      <c r="K19" s="44">
        <f t="shared" si="19"/>
        <v>3.5</v>
      </c>
      <c r="L19" s="48"/>
      <c r="M19" s="30">
        <f t="shared" si="1"/>
        <v>1.5</v>
      </c>
      <c r="N19" s="31">
        <f t="shared" si="3"/>
        <v>2</v>
      </c>
      <c r="O19" s="55">
        <f t="shared" si="4"/>
        <v>0.42857142857142855</v>
      </c>
      <c r="P19" s="55">
        <f t="shared" si="5"/>
        <v>0.5714285714285714</v>
      </c>
      <c r="Q19" s="2" t="s">
        <v>29</v>
      </c>
    </row>
    <row r="20" spans="1:17" ht="12.75" customHeight="1" thickBot="1" x14ac:dyDescent="0.25">
      <c r="A20" s="229"/>
      <c r="B20" s="230"/>
      <c r="C20" s="2" t="s">
        <v>10</v>
      </c>
      <c r="D20" s="45">
        <f t="shared" ref="D20:K20" si="20">SUM(D142)/34</f>
        <v>116.55882352941177</v>
      </c>
      <c r="E20" s="46">
        <f t="shared" si="20"/>
        <v>22.411764705882351</v>
      </c>
      <c r="F20" s="45">
        <f t="shared" si="20"/>
        <v>322.64705882352939</v>
      </c>
      <c r="G20" s="45">
        <f t="shared" si="20"/>
        <v>9.7941176470588243</v>
      </c>
      <c r="H20" s="46">
        <f t="shared" si="20"/>
        <v>46.941176470588232</v>
      </c>
      <c r="I20" s="46">
        <f t="shared" si="20"/>
        <v>37.117647058823529</v>
      </c>
      <c r="J20" s="45">
        <f t="shared" si="20"/>
        <v>104.26470588235294</v>
      </c>
      <c r="K20" s="47">
        <f t="shared" si="20"/>
        <v>659.73529411764707</v>
      </c>
      <c r="L20" s="48"/>
      <c r="M20" s="32">
        <f t="shared" si="1"/>
        <v>106.47058823529412</v>
      </c>
      <c r="N20" s="32">
        <f t="shared" si="3"/>
        <v>553.26470588235293</v>
      </c>
      <c r="O20" s="57">
        <f t="shared" si="4"/>
        <v>0.16138379920645535</v>
      </c>
      <c r="P20" s="57">
        <f t="shared" si="5"/>
        <v>0.8386162007935446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>SUM(D143)/34</f>
        <v>0</v>
      </c>
      <c r="E21" s="27">
        <f t="shared" ref="E21:K21" si="21">SUM(E143)/34</f>
        <v>0</v>
      </c>
      <c r="F21" s="25">
        <f t="shared" si="21"/>
        <v>0.11764705882352941</v>
      </c>
      <c r="G21" s="25">
        <f t="shared" si="21"/>
        <v>0</v>
      </c>
      <c r="H21" s="27">
        <f t="shared" si="21"/>
        <v>0</v>
      </c>
      <c r="I21" s="27">
        <f t="shared" si="21"/>
        <v>0</v>
      </c>
      <c r="J21" s="25">
        <f t="shared" si="21"/>
        <v>0</v>
      </c>
      <c r="K21" s="25">
        <f t="shared" si="21"/>
        <v>0.11764705882352941</v>
      </c>
      <c r="L21" s="48"/>
      <c r="M21" s="30">
        <f t="shared" si="1"/>
        <v>0</v>
      </c>
      <c r="N21" s="31">
        <f t="shared" si="3"/>
        <v>0.11764705882352941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22" si="22">SUM(D144)/34</f>
        <v>4.4705882352941178</v>
      </c>
      <c r="E22" s="27">
        <f t="shared" si="22"/>
        <v>0.70588235294117652</v>
      </c>
      <c r="F22" s="25">
        <f t="shared" si="22"/>
        <v>24.735294117647058</v>
      </c>
      <c r="G22" s="25">
        <f t="shared" si="22"/>
        <v>0.76470588235294112</v>
      </c>
      <c r="H22" s="27">
        <f t="shared" si="22"/>
        <v>1</v>
      </c>
      <c r="I22" s="27">
        <f t="shared" si="22"/>
        <v>1.088235294117647</v>
      </c>
      <c r="J22" s="25">
        <f t="shared" si="22"/>
        <v>5.7352941176470589</v>
      </c>
      <c r="K22" s="25">
        <f t="shared" si="22"/>
        <v>38.5</v>
      </c>
      <c r="L22" s="48"/>
      <c r="M22" s="30">
        <f t="shared" si="1"/>
        <v>2.7941176470588234</v>
      </c>
      <c r="N22" s="31">
        <f t="shared" si="3"/>
        <v>35.705882352941174</v>
      </c>
      <c r="O22" s="59">
        <f t="shared" ref="O22:O37" si="23">SUM(M22/K22)</f>
        <v>7.2574484339190212E-2</v>
      </c>
      <c r="P22" s="59">
        <f t="shared" ref="P22:P37" si="24">SUM(N22/K22)</f>
        <v>0.92742551566080966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ref="D23:K23" si="25">SUM(D145)/34</f>
        <v>6.617647058823529</v>
      </c>
      <c r="E23" s="27">
        <f t="shared" si="25"/>
        <v>1.8823529411764706</v>
      </c>
      <c r="F23" s="25">
        <f t="shared" si="25"/>
        <v>23.794117647058822</v>
      </c>
      <c r="G23" s="25">
        <f t="shared" si="25"/>
        <v>0.47058823529411764</v>
      </c>
      <c r="H23" s="27">
        <f t="shared" si="25"/>
        <v>1</v>
      </c>
      <c r="I23" s="27">
        <f t="shared" si="25"/>
        <v>1.7647058823529411</v>
      </c>
      <c r="J23" s="25">
        <f t="shared" si="25"/>
        <v>7.0294117647058822</v>
      </c>
      <c r="K23" s="25">
        <f t="shared" si="25"/>
        <v>42.558823529411768</v>
      </c>
      <c r="L23" s="48"/>
      <c r="M23" s="30">
        <f t="shared" si="1"/>
        <v>4.6470588235294112</v>
      </c>
      <c r="N23" s="31">
        <f t="shared" si="3"/>
        <v>37.911764705882348</v>
      </c>
      <c r="O23" s="59">
        <f t="shared" si="23"/>
        <v>0.10919143054595713</v>
      </c>
      <c r="P23" s="59">
        <f t="shared" si="24"/>
        <v>0.89080856945404263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ref="D24:K24" si="26">SUM(D146)/34</f>
        <v>7.0882352941176467</v>
      </c>
      <c r="E24" s="27">
        <f t="shared" si="26"/>
        <v>2.7058823529411766</v>
      </c>
      <c r="F24" s="25">
        <f t="shared" si="26"/>
        <v>28.147058823529413</v>
      </c>
      <c r="G24" s="25">
        <f t="shared" si="26"/>
        <v>0.41176470588235292</v>
      </c>
      <c r="H24" s="27">
        <f t="shared" si="26"/>
        <v>1.3529411764705883</v>
      </c>
      <c r="I24" s="27">
        <f t="shared" si="26"/>
        <v>2.1176470588235294</v>
      </c>
      <c r="J24" s="25">
        <f t="shared" si="26"/>
        <v>7.7352941176470589</v>
      </c>
      <c r="K24" s="25">
        <f t="shared" si="26"/>
        <v>49.558823529411768</v>
      </c>
      <c r="L24" s="48"/>
      <c r="M24" s="30">
        <f t="shared" si="1"/>
        <v>6.1764705882352935</v>
      </c>
      <c r="N24" s="31">
        <f t="shared" si="3"/>
        <v>43.382352941176471</v>
      </c>
      <c r="O24" s="59">
        <f t="shared" si="23"/>
        <v>0.12462908011869434</v>
      </c>
      <c r="P24" s="59">
        <f t="shared" si="24"/>
        <v>0.87537091988130555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ref="D25:K25" si="27">SUM(D147)/34</f>
        <v>7</v>
      </c>
      <c r="E25" s="27">
        <f t="shared" si="27"/>
        <v>1.3823529411764706</v>
      </c>
      <c r="F25" s="25">
        <f t="shared" si="27"/>
        <v>25.088235294117649</v>
      </c>
      <c r="G25" s="25">
        <f t="shared" si="27"/>
        <v>0.58823529411764708</v>
      </c>
      <c r="H25" s="27">
        <f t="shared" si="27"/>
        <v>1.8529411764705883</v>
      </c>
      <c r="I25" s="27">
        <f t="shared" si="27"/>
        <v>2.0882352941176472</v>
      </c>
      <c r="J25" s="25">
        <f t="shared" si="27"/>
        <v>6.4705882352941178</v>
      </c>
      <c r="K25" s="25">
        <f t="shared" si="27"/>
        <v>44.470588235294116</v>
      </c>
      <c r="L25" s="48"/>
      <c r="M25" s="30">
        <f t="shared" si="1"/>
        <v>5.3235294117647065</v>
      </c>
      <c r="N25" s="31">
        <f t="shared" si="3"/>
        <v>39.147058823529413</v>
      </c>
      <c r="O25" s="59">
        <f t="shared" si="23"/>
        <v>0.11970899470899472</v>
      </c>
      <c r="P25" s="59">
        <f t="shared" si="24"/>
        <v>0.88029100529100535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ref="D26:K26" si="28">SUM(D148)/34</f>
        <v>4.9705882352941178</v>
      </c>
      <c r="E26" s="27">
        <f t="shared" si="28"/>
        <v>0.94117647058823528</v>
      </c>
      <c r="F26" s="25">
        <f t="shared" si="28"/>
        <v>20.852941176470587</v>
      </c>
      <c r="G26" s="25">
        <f t="shared" si="28"/>
        <v>0.82352941176470584</v>
      </c>
      <c r="H26" s="27">
        <f t="shared" si="28"/>
        <v>1.411764705882353</v>
      </c>
      <c r="I26" s="27">
        <f t="shared" si="28"/>
        <v>1.9705882352941178</v>
      </c>
      <c r="J26" s="25">
        <f t="shared" si="28"/>
        <v>5.3235294117647056</v>
      </c>
      <c r="K26" s="25">
        <f t="shared" si="28"/>
        <v>36.294117647058826</v>
      </c>
      <c r="L26" s="48"/>
      <c r="M26" s="30">
        <f t="shared" si="1"/>
        <v>4.3235294117647065</v>
      </c>
      <c r="N26" s="31">
        <f t="shared" si="3"/>
        <v>31.970588235294116</v>
      </c>
      <c r="O26" s="59">
        <f t="shared" si="23"/>
        <v>0.11912479740680713</v>
      </c>
      <c r="P26" s="59">
        <f t="shared" si="24"/>
        <v>0.88087520259319274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ref="D27:K27" si="29">SUM(D149)/34</f>
        <v>5.6764705882352944</v>
      </c>
      <c r="E27" s="27">
        <f t="shared" si="29"/>
        <v>1.1176470588235294</v>
      </c>
      <c r="F27" s="25">
        <f t="shared" si="29"/>
        <v>18.529411764705884</v>
      </c>
      <c r="G27" s="25">
        <f t="shared" si="29"/>
        <v>0.8529411764705882</v>
      </c>
      <c r="H27" s="27">
        <f t="shared" si="29"/>
        <v>1.3529411764705883</v>
      </c>
      <c r="I27" s="27">
        <f t="shared" si="29"/>
        <v>1.2941176470588236</v>
      </c>
      <c r="J27" s="25">
        <f t="shared" si="29"/>
        <v>5.5588235294117645</v>
      </c>
      <c r="K27" s="25">
        <f t="shared" si="29"/>
        <v>34.382352941176471</v>
      </c>
      <c r="L27" s="48"/>
      <c r="M27" s="30">
        <f t="shared" si="1"/>
        <v>3.7647058823529411</v>
      </c>
      <c r="N27" s="31">
        <f t="shared" si="3"/>
        <v>30.617647058823529</v>
      </c>
      <c r="O27" s="59">
        <f t="shared" si="23"/>
        <v>0.10949529512403763</v>
      </c>
      <c r="P27" s="59">
        <f t="shared" si="24"/>
        <v>0.89050470487596234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ref="D28:K28" si="30">SUM(D150)/34</f>
        <v>7.7058823529411766</v>
      </c>
      <c r="E28" s="27">
        <f t="shared" si="30"/>
        <v>1.5</v>
      </c>
      <c r="F28" s="25">
        <f t="shared" si="30"/>
        <v>23.323529411764707</v>
      </c>
      <c r="G28" s="25">
        <f t="shared" si="30"/>
        <v>2.2352941176470589</v>
      </c>
      <c r="H28" s="27">
        <f t="shared" si="30"/>
        <v>2.3235294117647061</v>
      </c>
      <c r="I28" s="27">
        <f t="shared" si="30"/>
        <v>2.4117647058823528</v>
      </c>
      <c r="J28" s="25">
        <f t="shared" si="30"/>
        <v>6.117647058823529</v>
      </c>
      <c r="K28" s="25">
        <f t="shared" si="30"/>
        <v>45.617647058823529</v>
      </c>
      <c r="L28" s="48"/>
      <c r="M28" s="30">
        <f t="shared" si="1"/>
        <v>6.2352941176470589</v>
      </c>
      <c r="N28" s="31">
        <f t="shared" si="3"/>
        <v>39.382352941176471</v>
      </c>
      <c r="O28" s="59">
        <f t="shared" si="23"/>
        <v>0.13668600902643457</v>
      </c>
      <c r="P28" s="59">
        <f t="shared" si="24"/>
        <v>0.86331399097356543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ref="D29:K29" si="31">SUM(D151)/34</f>
        <v>14</v>
      </c>
      <c r="E29" s="27">
        <f t="shared" si="31"/>
        <v>2.4705882352941178</v>
      </c>
      <c r="F29" s="25">
        <f t="shared" si="31"/>
        <v>27.176470588235293</v>
      </c>
      <c r="G29" s="25">
        <f t="shared" si="31"/>
        <v>1.7647058823529411</v>
      </c>
      <c r="H29" s="27">
        <f t="shared" si="31"/>
        <v>3.7352941176470589</v>
      </c>
      <c r="I29" s="27">
        <f t="shared" si="31"/>
        <v>4.6470588235294121</v>
      </c>
      <c r="J29" s="25">
        <f t="shared" si="31"/>
        <v>10.470588235294118</v>
      </c>
      <c r="K29" s="25">
        <f t="shared" si="31"/>
        <v>64.264705882352942</v>
      </c>
      <c r="L29" s="48"/>
      <c r="M29" s="30">
        <f t="shared" si="1"/>
        <v>10.852941176470589</v>
      </c>
      <c r="N29" s="31">
        <f t="shared" si="3"/>
        <v>53.411764705882348</v>
      </c>
      <c r="O29" s="59">
        <f t="shared" si="23"/>
        <v>0.16887871853546912</v>
      </c>
      <c r="P29" s="59">
        <f t="shared" si="24"/>
        <v>0.83112128146453079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ref="D30:K30" si="32">SUM(D152)/34</f>
        <v>17.029411764705884</v>
      </c>
      <c r="E30" s="27">
        <f t="shared" si="32"/>
        <v>3.1176470588235294</v>
      </c>
      <c r="F30" s="25">
        <f t="shared" si="32"/>
        <v>31</v>
      </c>
      <c r="G30" s="25">
        <f t="shared" si="32"/>
        <v>0.8529411764705882</v>
      </c>
      <c r="H30" s="27">
        <f t="shared" si="32"/>
        <v>5.9705882352941178</v>
      </c>
      <c r="I30" s="27">
        <f t="shared" si="32"/>
        <v>5.9705882352941178</v>
      </c>
      <c r="J30" s="25">
        <f t="shared" si="32"/>
        <v>12.882352941176471</v>
      </c>
      <c r="K30" s="25">
        <f t="shared" si="32"/>
        <v>76.82352941176471</v>
      </c>
      <c r="L30" s="48"/>
      <c r="M30" s="30">
        <f t="shared" si="1"/>
        <v>15.058823529411764</v>
      </c>
      <c r="N30" s="31">
        <f t="shared" si="3"/>
        <v>61.764705882352942</v>
      </c>
      <c r="O30" s="59">
        <f t="shared" si="23"/>
        <v>0.19601837672281774</v>
      </c>
      <c r="P30" s="59">
        <f t="shared" si="24"/>
        <v>0.80398162327718226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ref="D31:K31" si="33">SUM(D153)/34</f>
        <v>15.264705882352942</v>
      </c>
      <c r="E31" s="27">
        <f t="shared" si="33"/>
        <v>4.4411764705882355</v>
      </c>
      <c r="F31" s="25">
        <f t="shared" si="33"/>
        <v>31.147058823529413</v>
      </c>
      <c r="G31" s="25">
        <f t="shared" si="33"/>
        <v>0.58823529411764708</v>
      </c>
      <c r="H31" s="27">
        <f t="shared" si="33"/>
        <v>7.2058823529411766</v>
      </c>
      <c r="I31" s="27">
        <f t="shared" si="33"/>
        <v>6</v>
      </c>
      <c r="J31" s="25">
        <f t="shared" si="33"/>
        <v>11.941176470588236</v>
      </c>
      <c r="K31" s="25">
        <f t="shared" si="33"/>
        <v>76.588235294117652</v>
      </c>
      <c r="L31" s="48"/>
      <c r="M31" s="30">
        <f t="shared" si="1"/>
        <v>17.647058823529413</v>
      </c>
      <c r="N31" s="31">
        <f t="shared" si="3"/>
        <v>58.941176470588232</v>
      </c>
      <c r="O31" s="59">
        <f t="shared" si="23"/>
        <v>0.2304147465437788</v>
      </c>
      <c r="P31" s="59">
        <f t="shared" si="24"/>
        <v>0.76958525345622109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ref="D32:K32" si="34">SUM(D154)/34</f>
        <v>10.647058823529411</v>
      </c>
      <c r="E32" s="27">
        <f t="shared" si="34"/>
        <v>2.8823529411764706</v>
      </c>
      <c r="F32" s="25">
        <f t="shared" si="34"/>
        <v>19.176470588235293</v>
      </c>
      <c r="G32" s="25">
        <f t="shared" si="34"/>
        <v>0.52941176470588236</v>
      </c>
      <c r="H32" s="27">
        <f t="shared" si="34"/>
        <v>5.0588235294117645</v>
      </c>
      <c r="I32" s="27">
        <f t="shared" si="34"/>
        <v>4.5</v>
      </c>
      <c r="J32" s="25">
        <f t="shared" si="34"/>
        <v>8.1470588235294112</v>
      </c>
      <c r="K32" s="25">
        <f t="shared" si="34"/>
        <v>50.941176470588232</v>
      </c>
      <c r="L32" s="48"/>
      <c r="M32" s="30">
        <f t="shared" si="1"/>
        <v>12.441176470588236</v>
      </c>
      <c r="N32" s="31">
        <f t="shared" si="3"/>
        <v>38.5</v>
      </c>
      <c r="O32" s="59">
        <f t="shared" si="23"/>
        <v>0.24422632794457277</v>
      </c>
      <c r="P32" s="59">
        <f t="shared" si="24"/>
        <v>0.75577367205542734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ref="D33:K33" si="35">SUM(D155)/34</f>
        <v>6.9117647058823533</v>
      </c>
      <c r="E33" s="27">
        <f t="shared" si="35"/>
        <v>1.6176470588235294</v>
      </c>
      <c r="F33" s="25">
        <f t="shared" si="35"/>
        <v>14.294117647058824</v>
      </c>
      <c r="G33" s="25">
        <f t="shared" si="35"/>
        <v>1.5294117647058822</v>
      </c>
      <c r="H33" s="27">
        <f t="shared" si="35"/>
        <v>3.3235294117647061</v>
      </c>
      <c r="I33" s="27">
        <f t="shared" si="35"/>
        <v>2.9117647058823528</v>
      </c>
      <c r="J33" s="25">
        <f t="shared" si="35"/>
        <v>6.4705882352941178</v>
      </c>
      <c r="K33" s="25">
        <f t="shared" si="35"/>
        <v>37.058823529411768</v>
      </c>
      <c r="L33" s="48"/>
      <c r="M33" s="30">
        <f t="shared" si="1"/>
        <v>7.8529411764705888</v>
      </c>
      <c r="N33" s="31">
        <f t="shared" si="3"/>
        <v>29.205882352941174</v>
      </c>
      <c r="O33" s="59">
        <f t="shared" si="23"/>
        <v>0.2119047619047619</v>
      </c>
      <c r="P33" s="59">
        <f t="shared" si="24"/>
        <v>0.78809523809523796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ref="D34:K34" si="36">SUM(D156)/34</f>
        <v>4.4705882352941178</v>
      </c>
      <c r="E34" s="27">
        <f t="shared" si="36"/>
        <v>0</v>
      </c>
      <c r="F34" s="25">
        <f t="shared" si="36"/>
        <v>7.117647058823529</v>
      </c>
      <c r="G34" s="25">
        <f t="shared" si="36"/>
        <v>5.8823529411764705E-2</v>
      </c>
      <c r="H34" s="27">
        <f t="shared" si="36"/>
        <v>5.0588235294117645</v>
      </c>
      <c r="I34" s="27">
        <f t="shared" si="36"/>
        <v>0.47058823529411764</v>
      </c>
      <c r="J34" s="25">
        <f t="shared" si="36"/>
        <v>3.5588235294117645</v>
      </c>
      <c r="K34" s="25">
        <f t="shared" si="36"/>
        <v>20.735294117647058</v>
      </c>
      <c r="L34" s="48"/>
      <c r="M34" s="30">
        <f t="shared" si="1"/>
        <v>5.5294117647058822</v>
      </c>
      <c r="N34" s="31">
        <f t="shared" si="3"/>
        <v>15.205882352941176</v>
      </c>
      <c r="O34" s="59">
        <f t="shared" si="23"/>
        <v>0.26666666666666666</v>
      </c>
      <c r="P34" s="59">
        <f t="shared" si="24"/>
        <v>0.73333333333333328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ref="D35:K35" si="37">SUM(D157)/34</f>
        <v>2.6764705882352939</v>
      </c>
      <c r="E35" s="27">
        <f t="shared" si="37"/>
        <v>0</v>
      </c>
      <c r="F35" s="25">
        <f t="shared" si="37"/>
        <v>4.5</v>
      </c>
      <c r="G35" s="25">
        <f t="shared" si="37"/>
        <v>2.9411764705882353E-2</v>
      </c>
      <c r="H35" s="27">
        <f t="shared" si="37"/>
        <v>4.3235294117647056</v>
      </c>
      <c r="I35" s="27">
        <f t="shared" si="37"/>
        <v>0.14705882352941177</v>
      </c>
      <c r="J35" s="25">
        <f t="shared" si="37"/>
        <v>2.2647058823529411</v>
      </c>
      <c r="K35" s="25">
        <f t="shared" si="37"/>
        <v>13.941176470588236</v>
      </c>
      <c r="L35" s="48"/>
      <c r="M35" s="30">
        <f t="shared" si="1"/>
        <v>4.4705882352941178</v>
      </c>
      <c r="N35" s="31">
        <f t="shared" si="3"/>
        <v>9.470588235294116</v>
      </c>
      <c r="O35" s="59">
        <f t="shared" si="23"/>
        <v>0.32067510548523209</v>
      </c>
      <c r="P35" s="59">
        <f t="shared" si="24"/>
        <v>0.67932489451476785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ref="D36:K36" si="38">SUM(D158)/34</f>
        <v>0.70588235294117652</v>
      </c>
      <c r="E36" s="27">
        <f t="shared" si="38"/>
        <v>0</v>
      </c>
      <c r="F36" s="25">
        <f t="shared" si="38"/>
        <v>1.1764705882352942</v>
      </c>
      <c r="G36" s="25">
        <f t="shared" si="38"/>
        <v>0</v>
      </c>
      <c r="H36" s="27">
        <f t="shared" si="38"/>
        <v>1.588235294117647</v>
      </c>
      <c r="I36" s="27">
        <f t="shared" si="38"/>
        <v>0</v>
      </c>
      <c r="J36" s="25">
        <f t="shared" si="38"/>
        <v>0.76470588235294112</v>
      </c>
      <c r="K36" s="25">
        <f t="shared" si="38"/>
        <v>4.2352941176470589</v>
      </c>
      <c r="L36" s="48"/>
      <c r="M36" s="30">
        <f t="shared" si="1"/>
        <v>1.588235294117647</v>
      </c>
      <c r="N36" s="31">
        <f t="shared" si="3"/>
        <v>2.6470588235294117</v>
      </c>
      <c r="O36" s="59">
        <f t="shared" si="23"/>
        <v>0.375</v>
      </c>
      <c r="P36" s="59">
        <f t="shared" si="24"/>
        <v>0.625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ref="D37:K37" si="39">SUM(D159)/34</f>
        <v>115.23529411764706</v>
      </c>
      <c r="E37" s="28">
        <f t="shared" si="39"/>
        <v>24.764705882352942</v>
      </c>
      <c r="F37" s="26">
        <f t="shared" si="39"/>
        <v>300.1764705882353</v>
      </c>
      <c r="G37" s="26">
        <f t="shared" si="39"/>
        <v>11.5</v>
      </c>
      <c r="H37" s="28">
        <f t="shared" si="39"/>
        <v>46.558823529411768</v>
      </c>
      <c r="I37" s="28">
        <f t="shared" si="39"/>
        <v>37.382352941176471</v>
      </c>
      <c r="J37" s="26">
        <f t="shared" si="39"/>
        <v>100.47058823529412</v>
      </c>
      <c r="K37" s="26">
        <f t="shared" si="39"/>
        <v>636.08823529411768</v>
      </c>
      <c r="L37" s="48"/>
      <c r="M37" s="28">
        <f>SUM(M21:M36)</f>
        <v>108.70588235294117</v>
      </c>
      <c r="N37" s="26">
        <f t="shared" si="3"/>
        <v>527.38235294117646</v>
      </c>
      <c r="O37" s="59">
        <f t="shared" si="23"/>
        <v>0.17089748924954917</v>
      </c>
      <c r="P37" s="59">
        <f t="shared" si="24"/>
        <v>0.82910251075045072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31">
        <f>SUM(D160)/35</f>
        <v>2.8571428571428571E-2</v>
      </c>
      <c r="E38" s="30">
        <f t="shared" ref="E38:K38" si="40">SUM(E160)/35</f>
        <v>0</v>
      </c>
      <c r="F38" s="45">
        <f t="shared" si="40"/>
        <v>0.34285714285714286</v>
      </c>
      <c r="G38" s="31">
        <f t="shared" si="40"/>
        <v>0</v>
      </c>
      <c r="H38" s="46">
        <f t="shared" si="40"/>
        <v>0</v>
      </c>
      <c r="I38" s="30">
        <f t="shared" si="40"/>
        <v>0</v>
      </c>
      <c r="J38" s="31">
        <f t="shared" si="40"/>
        <v>2.8571428571428571E-2</v>
      </c>
      <c r="K38" s="47">
        <f t="shared" si="40"/>
        <v>0.4</v>
      </c>
      <c r="L38" s="48"/>
      <c r="M38" s="30">
        <f t="shared" ref="M38:M53" si="41">SUM(E38+H38+I38)</f>
        <v>0</v>
      </c>
      <c r="N38" s="31">
        <f t="shared" si="3"/>
        <v>0.4</v>
      </c>
      <c r="O38" s="55">
        <f>SUM(M38/K38)</f>
        <v>0</v>
      </c>
      <c r="P38" s="55">
        <f>SUM(N38/K38)</f>
        <v>1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45">
        <f t="shared" ref="D39:K39" si="42">SUM(D161)/35</f>
        <v>5.6</v>
      </c>
      <c r="E39" s="30">
        <f t="shared" si="42"/>
        <v>0.77142857142857146</v>
      </c>
      <c r="F39" s="45">
        <f t="shared" si="42"/>
        <v>24.857142857142858</v>
      </c>
      <c r="G39" s="45">
        <f t="shared" si="42"/>
        <v>0.77142857142857146</v>
      </c>
      <c r="H39" s="46">
        <f t="shared" si="42"/>
        <v>0.6</v>
      </c>
      <c r="I39" s="30">
        <f t="shared" si="42"/>
        <v>1.5714285714285714</v>
      </c>
      <c r="J39" s="45">
        <f t="shared" si="42"/>
        <v>6.3142857142857141</v>
      </c>
      <c r="K39" s="47">
        <f t="shared" si="42"/>
        <v>40.485714285714288</v>
      </c>
      <c r="L39" s="48"/>
      <c r="M39" s="30">
        <f t="shared" si="41"/>
        <v>2.9428571428571431</v>
      </c>
      <c r="N39" s="31">
        <f t="shared" si="3"/>
        <v>37.542857142857144</v>
      </c>
      <c r="O39" s="55">
        <f t="shared" ref="O39:O54" si="43">SUM(M39/K39)</f>
        <v>7.2688779110797463E-2</v>
      </c>
      <c r="P39" s="55">
        <f t="shared" ref="P39:P54" si="44">SUM(N39/K39)</f>
        <v>0.92731122088920259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45">
        <f t="shared" ref="D40:K40" si="45">SUM(D162)/35</f>
        <v>6.4285714285714288</v>
      </c>
      <c r="E40" s="46">
        <f t="shared" si="45"/>
        <v>1.1714285714285715</v>
      </c>
      <c r="F40" s="45">
        <f t="shared" si="45"/>
        <v>24.657142857142858</v>
      </c>
      <c r="G40" s="45">
        <f t="shared" si="45"/>
        <v>0.22857142857142856</v>
      </c>
      <c r="H40" s="46">
        <f t="shared" si="45"/>
        <v>1.0285714285714285</v>
      </c>
      <c r="I40" s="46">
        <f t="shared" si="45"/>
        <v>1.6285714285714286</v>
      </c>
      <c r="J40" s="45">
        <f t="shared" si="45"/>
        <v>6.6</v>
      </c>
      <c r="K40" s="47">
        <f t="shared" si="45"/>
        <v>41.74285714285714</v>
      </c>
      <c r="L40" s="48"/>
      <c r="M40" s="30">
        <f t="shared" si="41"/>
        <v>3.8285714285714287</v>
      </c>
      <c r="N40" s="31">
        <f t="shared" si="3"/>
        <v>37.914285714285718</v>
      </c>
      <c r="O40" s="55">
        <f t="shared" si="43"/>
        <v>9.1718001368925398E-2</v>
      </c>
      <c r="P40" s="55">
        <f t="shared" si="44"/>
        <v>0.90828199863107473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45">
        <f t="shared" ref="D41:K41" si="46">SUM(D163)/35</f>
        <v>7.1428571428571432</v>
      </c>
      <c r="E41" s="46">
        <f t="shared" si="46"/>
        <v>1.7428571428571429</v>
      </c>
      <c r="F41" s="45">
        <f t="shared" si="46"/>
        <v>31.6</v>
      </c>
      <c r="G41" s="45">
        <f t="shared" si="46"/>
        <v>0.8</v>
      </c>
      <c r="H41" s="46">
        <f t="shared" si="46"/>
        <v>1.6571428571428573</v>
      </c>
      <c r="I41" s="46">
        <f t="shared" si="46"/>
        <v>2.342857142857143</v>
      </c>
      <c r="J41" s="45">
        <f t="shared" si="46"/>
        <v>8.257142857142858</v>
      </c>
      <c r="K41" s="47">
        <f t="shared" si="46"/>
        <v>53.542857142857144</v>
      </c>
      <c r="L41" s="48"/>
      <c r="M41" s="30">
        <f t="shared" si="41"/>
        <v>5.7428571428571438</v>
      </c>
      <c r="N41" s="31">
        <f t="shared" si="3"/>
        <v>47.800000000000004</v>
      </c>
      <c r="O41" s="55">
        <f t="shared" si="43"/>
        <v>0.10725720384204911</v>
      </c>
      <c r="P41" s="55">
        <f t="shared" si="44"/>
        <v>0.89274279615795094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45">
        <f t="shared" ref="D42:K42" si="47">SUM(D164)/35</f>
        <v>7.371428571428571</v>
      </c>
      <c r="E42" s="46">
        <f t="shared" si="47"/>
        <v>1.6571428571428573</v>
      </c>
      <c r="F42" s="45">
        <f t="shared" si="47"/>
        <v>29.857142857142858</v>
      </c>
      <c r="G42" s="45">
        <f t="shared" si="47"/>
        <v>0.91428571428571426</v>
      </c>
      <c r="H42" s="46">
        <f t="shared" si="47"/>
        <v>2.0285714285714285</v>
      </c>
      <c r="I42" s="46">
        <f t="shared" si="47"/>
        <v>2.5142857142857142</v>
      </c>
      <c r="J42" s="45">
        <f t="shared" si="47"/>
        <v>7.9142857142857146</v>
      </c>
      <c r="K42" s="47">
        <f t="shared" si="47"/>
        <v>52.25714285714286</v>
      </c>
      <c r="L42" s="48"/>
      <c r="M42" s="30">
        <f t="shared" si="41"/>
        <v>6.2</v>
      </c>
      <c r="N42" s="31">
        <f t="shared" si="3"/>
        <v>46.05714285714285</v>
      </c>
      <c r="O42" s="55">
        <f t="shared" si="43"/>
        <v>0.11864406779661017</v>
      </c>
      <c r="P42" s="55">
        <f t="shared" si="44"/>
        <v>0.88135593220338959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45">
        <f t="shared" ref="D43:K43" si="48">SUM(D165)/35</f>
        <v>6.6</v>
      </c>
      <c r="E43" s="46">
        <f t="shared" si="48"/>
        <v>1.4285714285714286</v>
      </c>
      <c r="F43" s="45">
        <f t="shared" si="48"/>
        <v>26.457142857142856</v>
      </c>
      <c r="G43" s="45">
        <f t="shared" si="48"/>
        <v>1.1142857142857143</v>
      </c>
      <c r="H43" s="46">
        <f t="shared" si="48"/>
        <v>1.8</v>
      </c>
      <c r="I43" s="46">
        <f t="shared" si="48"/>
        <v>2.0285714285714285</v>
      </c>
      <c r="J43" s="45">
        <f t="shared" si="48"/>
        <v>6</v>
      </c>
      <c r="K43" s="47">
        <f t="shared" si="48"/>
        <v>45.428571428571431</v>
      </c>
      <c r="L43" s="48"/>
      <c r="M43" s="30">
        <f t="shared" si="41"/>
        <v>5.2571428571428571</v>
      </c>
      <c r="N43" s="31">
        <f t="shared" si="3"/>
        <v>40.171428571428571</v>
      </c>
      <c r="O43" s="55">
        <f t="shared" si="43"/>
        <v>0.11572327044025156</v>
      </c>
      <c r="P43" s="55">
        <f t="shared" si="44"/>
        <v>0.88427672955974834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45">
        <f t="shared" ref="D44:K44" si="49">SUM(D166)/35</f>
        <v>6.0857142857142854</v>
      </c>
      <c r="E44" s="46">
        <f t="shared" si="49"/>
        <v>0.88571428571428568</v>
      </c>
      <c r="F44" s="45">
        <f t="shared" si="49"/>
        <v>33.428571428571431</v>
      </c>
      <c r="G44" s="45">
        <f t="shared" si="49"/>
        <v>1.6</v>
      </c>
      <c r="H44" s="46">
        <f t="shared" si="49"/>
        <v>2.5428571428571427</v>
      </c>
      <c r="I44" s="46">
        <f t="shared" si="49"/>
        <v>1.8</v>
      </c>
      <c r="J44" s="45">
        <f t="shared" si="49"/>
        <v>6.9714285714285715</v>
      </c>
      <c r="K44" s="47">
        <f t="shared" si="49"/>
        <v>53.314285714285717</v>
      </c>
      <c r="L44" s="48"/>
      <c r="M44" s="30">
        <f t="shared" si="41"/>
        <v>5.2285714285714286</v>
      </c>
      <c r="N44" s="31">
        <f t="shared" si="3"/>
        <v>48.085714285714289</v>
      </c>
      <c r="O44" s="55">
        <f t="shared" si="43"/>
        <v>9.807073954983922E-2</v>
      </c>
      <c r="P44" s="55">
        <f t="shared" si="44"/>
        <v>0.90192926045016075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45">
        <f t="shared" ref="D45:K45" si="50">SUM(D167)/35</f>
        <v>8.8857142857142861</v>
      </c>
      <c r="E45" s="46">
        <f t="shared" si="50"/>
        <v>1.6285714285714286</v>
      </c>
      <c r="F45" s="45">
        <f t="shared" si="50"/>
        <v>31.2</v>
      </c>
      <c r="G45" s="45">
        <f t="shared" si="50"/>
        <v>2.0285714285714285</v>
      </c>
      <c r="H45" s="46">
        <f t="shared" si="50"/>
        <v>3.4</v>
      </c>
      <c r="I45" s="46">
        <f t="shared" si="50"/>
        <v>2.4285714285714284</v>
      </c>
      <c r="J45" s="45">
        <f t="shared" si="50"/>
        <v>8.5714285714285712</v>
      </c>
      <c r="K45" s="47">
        <f t="shared" si="50"/>
        <v>58.142857142857146</v>
      </c>
      <c r="L45" s="48"/>
      <c r="M45" s="30">
        <f t="shared" si="41"/>
        <v>7.4571428571428573</v>
      </c>
      <c r="N45" s="31">
        <f t="shared" si="3"/>
        <v>50.685714285714283</v>
      </c>
      <c r="O45" s="55">
        <f t="shared" si="43"/>
        <v>0.12825552825552824</v>
      </c>
      <c r="P45" s="55">
        <f t="shared" si="44"/>
        <v>0.87174447174447167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45">
        <f t="shared" ref="D46:K46" si="51">SUM(D168)/35</f>
        <v>16.457142857142856</v>
      </c>
      <c r="E46" s="46">
        <f t="shared" si="51"/>
        <v>2.9714285714285715</v>
      </c>
      <c r="F46" s="45">
        <f t="shared" si="51"/>
        <v>37.200000000000003</v>
      </c>
      <c r="G46" s="45">
        <f t="shared" si="51"/>
        <v>0.8571428571428571</v>
      </c>
      <c r="H46" s="46">
        <f t="shared" si="51"/>
        <v>6.9428571428571431</v>
      </c>
      <c r="I46" s="46">
        <f t="shared" si="51"/>
        <v>4.0857142857142854</v>
      </c>
      <c r="J46" s="45">
        <f t="shared" si="51"/>
        <v>12.8</v>
      </c>
      <c r="K46" s="47">
        <f t="shared" si="51"/>
        <v>81.314285714285717</v>
      </c>
      <c r="L46" s="48"/>
      <c r="M46" s="30">
        <f t="shared" si="41"/>
        <v>14</v>
      </c>
      <c r="N46" s="31">
        <f t="shared" si="3"/>
        <v>67.314285714285717</v>
      </c>
      <c r="O46" s="55">
        <f t="shared" si="43"/>
        <v>0.17217146872803935</v>
      </c>
      <c r="P46" s="55">
        <f t="shared" si="44"/>
        <v>0.82782853127196065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45">
        <f t="shared" ref="D47:K47" si="52">SUM(D169)/35</f>
        <v>22.714285714285715</v>
      </c>
      <c r="E47" s="46">
        <f t="shared" si="52"/>
        <v>3.7142857142857144</v>
      </c>
      <c r="F47" s="45">
        <f t="shared" si="52"/>
        <v>38.971428571428568</v>
      </c>
      <c r="G47" s="45">
        <f t="shared" si="52"/>
        <v>0.65714285714285714</v>
      </c>
      <c r="H47" s="46">
        <f t="shared" si="52"/>
        <v>9.2857142857142865</v>
      </c>
      <c r="I47" s="46">
        <f t="shared" si="52"/>
        <v>7.8285714285714283</v>
      </c>
      <c r="J47" s="45">
        <f t="shared" si="52"/>
        <v>16.228571428571428</v>
      </c>
      <c r="K47" s="47">
        <f t="shared" si="52"/>
        <v>99.4</v>
      </c>
      <c r="L47" s="48"/>
      <c r="M47" s="30">
        <f t="shared" si="41"/>
        <v>20.828571428571429</v>
      </c>
      <c r="N47" s="31">
        <f t="shared" si="3"/>
        <v>78.571428571428569</v>
      </c>
      <c r="O47" s="55">
        <f t="shared" si="43"/>
        <v>0.20954297211842482</v>
      </c>
      <c r="P47" s="55">
        <f t="shared" si="44"/>
        <v>0.79045702788157512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45">
        <f t="shared" ref="D48:K48" si="53">SUM(D170)/35</f>
        <v>19.285714285714285</v>
      </c>
      <c r="E48" s="46">
        <f t="shared" si="53"/>
        <v>3.2857142857142856</v>
      </c>
      <c r="F48" s="45">
        <f t="shared" si="53"/>
        <v>31.657142857142858</v>
      </c>
      <c r="G48" s="45">
        <f t="shared" si="53"/>
        <v>0.37142857142857144</v>
      </c>
      <c r="H48" s="46">
        <f t="shared" si="53"/>
        <v>7.3428571428571425</v>
      </c>
      <c r="I48" s="46">
        <f t="shared" si="53"/>
        <v>6.5428571428571427</v>
      </c>
      <c r="J48" s="45">
        <f t="shared" si="53"/>
        <v>12.428571428571429</v>
      </c>
      <c r="K48" s="47">
        <f t="shared" si="53"/>
        <v>80.914285714285711</v>
      </c>
      <c r="L48" s="48"/>
      <c r="M48" s="30">
        <f t="shared" si="41"/>
        <v>17.171428571428571</v>
      </c>
      <c r="N48" s="31">
        <f t="shared" si="3"/>
        <v>63.742857142857147</v>
      </c>
      <c r="O48" s="55">
        <f t="shared" si="43"/>
        <v>0.21221751412429379</v>
      </c>
      <c r="P48" s="55">
        <f t="shared" si="44"/>
        <v>0.78778248587570632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45">
        <f t="shared" ref="D49:K49" si="54">SUM(D171)/35</f>
        <v>11.742857142857142</v>
      </c>
      <c r="E49" s="46">
        <f t="shared" si="54"/>
        <v>3.342857142857143</v>
      </c>
      <c r="F49" s="45">
        <f t="shared" si="54"/>
        <v>21.742857142857144</v>
      </c>
      <c r="G49" s="45">
        <f t="shared" si="54"/>
        <v>0.6</v>
      </c>
      <c r="H49" s="46">
        <f t="shared" si="54"/>
        <v>5.2857142857142856</v>
      </c>
      <c r="I49" s="46">
        <f t="shared" si="54"/>
        <v>4.9714285714285715</v>
      </c>
      <c r="J49" s="45">
        <f t="shared" si="54"/>
        <v>9.1428571428571423</v>
      </c>
      <c r="K49" s="47">
        <f t="shared" si="54"/>
        <v>56.828571428571429</v>
      </c>
      <c r="L49" s="48"/>
      <c r="M49" s="30">
        <f t="shared" si="41"/>
        <v>13.6</v>
      </c>
      <c r="N49" s="31">
        <f t="shared" si="3"/>
        <v>43.228571428571428</v>
      </c>
      <c r="O49" s="55">
        <f t="shared" si="43"/>
        <v>0.2393162393162393</v>
      </c>
      <c r="P49" s="55">
        <f t="shared" si="44"/>
        <v>0.76068376068376065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45">
        <f t="shared" ref="D50:K50" si="55">SUM(D172)/35</f>
        <v>7.0285714285714285</v>
      </c>
      <c r="E50" s="46">
        <f t="shared" si="55"/>
        <v>2.4285714285714284</v>
      </c>
      <c r="F50" s="45">
        <f t="shared" si="55"/>
        <v>14.485714285714286</v>
      </c>
      <c r="G50" s="45">
        <f t="shared" si="55"/>
        <v>1.5428571428571429</v>
      </c>
      <c r="H50" s="46">
        <f t="shared" si="55"/>
        <v>3.7142857142857144</v>
      </c>
      <c r="I50" s="46">
        <f t="shared" si="55"/>
        <v>3.8</v>
      </c>
      <c r="J50" s="45">
        <f t="shared" si="55"/>
        <v>6.2285714285714286</v>
      </c>
      <c r="K50" s="47">
        <f t="shared" si="55"/>
        <v>39.228571428571428</v>
      </c>
      <c r="L50" s="48"/>
      <c r="M50" s="30">
        <f t="shared" si="41"/>
        <v>9.9428571428571431</v>
      </c>
      <c r="N50" s="31">
        <f t="shared" si="3"/>
        <v>29.285714285714285</v>
      </c>
      <c r="O50" s="55">
        <f t="shared" si="43"/>
        <v>0.25345957756737075</v>
      </c>
      <c r="P50" s="55">
        <f t="shared" si="44"/>
        <v>0.7465404224326293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45">
        <f t="shared" ref="D51:K51" si="56">SUM(D173)/35</f>
        <v>4.8</v>
      </c>
      <c r="E51" s="46">
        <f t="shared" si="56"/>
        <v>0.11428571428571428</v>
      </c>
      <c r="F51" s="45">
        <f t="shared" si="56"/>
        <v>7.1428571428571432</v>
      </c>
      <c r="G51" s="45">
        <f t="shared" si="56"/>
        <v>0.14285714285714285</v>
      </c>
      <c r="H51" s="46">
        <f t="shared" si="56"/>
        <v>4.9714285714285715</v>
      </c>
      <c r="I51" s="46">
        <f t="shared" si="56"/>
        <v>0.68571428571428572</v>
      </c>
      <c r="J51" s="45">
        <f t="shared" si="56"/>
        <v>3.6857142857142855</v>
      </c>
      <c r="K51" s="47">
        <f t="shared" si="56"/>
        <v>21.542857142857144</v>
      </c>
      <c r="L51" s="48"/>
      <c r="M51" s="30">
        <f t="shared" si="41"/>
        <v>5.7714285714285714</v>
      </c>
      <c r="N51" s="31">
        <f t="shared" si="3"/>
        <v>15.77142857142857</v>
      </c>
      <c r="O51" s="55">
        <f t="shared" si="43"/>
        <v>0.26790450928381959</v>
      </c>
      <c r="P51" s="55">
        <f t="shared" si="44"/>
        <v>0.7320954907161803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45">
        <f t="shared" ref="D52:K52" si="57">SUM(D174)/35</f>
        <v>2.2571428571428571</v>
      </c>
      <c r="E52" s="46">
        <f t="shared" si="57"/>
        <v>2.8571428571428571E-2</v>
      </c>
      <c r="F52" s="45">
        <f t="shared" si="57"/>
        <v>4.5142857142857142</v>
      </c>
      <c r="G52" s="45">
        <f t="shared" si="57"/>
        <v>0.14285714285714285</v>
      </c>
      <c r="H52" s="46">
        <f t="shared" si="57"/>
        <v>2.4571428571428573</v>
      </c>
      <c r="I52" s="46">
        <f t="shared" si="57"/>
        <v>0.34285714285714286</v>
      </c>
      <c r="J52" s="45">
        <f t="shared" si="57"/>
        <v>1.6857142857142857</v>
      </c>
      <c r="K52" s="47">
        <f t="shared" si="57"/>
        <v>11.428571428571429</v>
      </c>
      <c r="L52" s="48"/>
      <c r="M52" s="30">
        <f t="shared" si="41"/>
        <v>2.8285714285714287</v>
      </c>
      <c r="N52" s="31">
        <f t="shared" si="3"/>
        <v>8.6</v>
      </c>
      <c r="O52" s="55">
        <f t="shared" si="43"/>
        <v>0.2475</v>
      </c>
      <c r="P52" s="55">
        <f t="shared" si="44"/>
        <v>0.75249999999999995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45">
        <f t="shared" ref="D53:K53" si="58">SUM(D175)/35</f>
        <v>0.88571428571428568</v>
      </c>
      <c r="E53" s="46">
        <f t="shared" si="58"/>
        <v>0</v>
      </c>
      <c r="F53" s="45">
        <f t="shared" si="58"/>
        <v>1.0857142857142856</v>
      </c>
      <c r="G53" s="45">
        <f t="shared" si="58"/>
        <v>2.8571428571428571E-2</v>
      </c>
      <c r="H53" s="46">
        <f t="shared" si="58"/>
        <v>1.6857142857142857</v>
      </c>
      <c r="I53" s="46">
        <f t="shared" si="58"/>
        <v>2.8571428571428571E-2</v>
      </c>
      <c r="J53" s="45">
        <f t="shared" si="58"/>
        <v>0.45714285714285713</v>
      </c>
      <c r="K53" s="47">
        <f t="shared" si="58"/>
        <v>4.1714285714285717</v>
      </c>
      <c r="L53" s="48"/>
      <c r="M53" s="30">
        <f t="shared" si="41"/>
        <v>1.7142857142857142</v>
      </c>
      <c r="N53" s="31">
        <f t="shared" si="3"/>
        <v>2.4571428571428569</v>
      </c>
      <c r="O53" s="55">
        <f t="shared" si="43"/>
        <v>0.41095890410958902</v>
      </c>
      <c r="P53" s="55">
        <f t="shared" si="44"/>
        <v>0.58904109589041087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45">
        <f t="shared" ref="D54:K54" si="59">SUM(D176)/35</f>
        <v>133.31428571428572</v>
      </c>
      <c r="E54" s="46">
        <f t="shared" si="59"/>
        <v>25.171428571428571</v>
      </c>
      <c r="F54" s="45">
        <f t="shared" si="59"/>
        <v>359.2</v>
      </c>
      <c r="G54" s="45">
        <f t="shared" si="59"/>
        <v>11.8</v>
      </c>
      <c r="H54" s="46">
        <f t="shared" si="59"/>
        <v>54.74285714285714</v>
      </c>
      <c r="I54" s="46">
        <f t="shared" si="59"/>
        <v>42.6</v>
      </c>
      <c r="J54" s="45">
        <f t="shared" si="59"/>
        <v>113.31428571428572</v>
      </c>
      <c r="K54" s="47">
        <f t="shared" si="59"/>
        <v>740.14285714285711</v>
      </c>
      <c r="L54" s="48"/>
      <c r="M54" s="46">
        <f>SUM(M38:M53)</f>
        <v>122.51428571428572</v>
      </c>
      <c r="N54" s="45">
        <f t="shared" si="3"/>
        <v>617.62857142857149</v>
      </c>
      <c r="O54" s="57">
        <f t="shared" si="43"/>
        <v>0.1655278903686547</v>
      </c>
      <c r="P54" s="57">
        <f t="shared" si="44"/>
        <v>0.83447210963134544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5">
        <f t="shared" ref="D55:K55" si="60">SUM(D177)/35</f>
        <v>0</v>
      </c>
      <c r="E55" s="27">
        <f t="shared" si="60"/>
        <v>0</v>
      </c>
      <c r="F55" s="39">
        <f t="shared" si="60"/>
        <v>0.11428571428571428</v>
      </c>
      <c r="G55" s="25">
        <f t="shared" si="60"/>
        <v>0</v>
      </c>
      <c r="H55" s="27">
        <f t="shared" si="60"/>
        <v>0</v>
      </c>
      <c r="I55" s="27">
        <f t="shared" si="60"/>
        <v>0</v>
      </c>
      <c r="J55" s="39">
        <f t="shared" si="60"/>
        <v>0</v>
      </c>
      <c r="K55" s="39">
        <f t="shared" si="60"/>
        <v>0.11428571428571428</v>
      </c>
      <c r="L55" s="48"/>
      <c r="M55" s="30">
        <f t="shared" ref="M55:M70" si="61">SUM(E55+H55+I55)</f>
        <v>0</v>
      </c>
      <c r="N55" s="31">
        <f t="shared" si="3"/>
        <v>0.11428571428571428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29"/>
      <c r="B56" s="235"/>
      <c r="C56" s="22" t="s">
        <v>15</v>
      </c>
      <c r="D56" s="39">
        <f t="shared" ref="D56:K56" si="62">SUM(D178)/35</f>
        <v>4.5999999999999996</v>
      </c>
      <c r="E56" s="27">
        <f t="shared" si="62"/>
        <v>1</v>
      </c>
      <c r="F56" s="39">
        <f t="shared" si="62"/>
        <v>18.714285714285715</v>
      </c>
      <c r="G56" s="39">
        <f t="shared" si="62"/>
        <v>0.77142857142857146</v>
      </c>
      <c r="H56" s="49">
        <f t="shared" si="62"/>
        <v>0.5714285714285714</v>
      </c>
      <c r="I56" s="27">
        <f t="shared" si="62"/>
        <v>0.77142857142857146</v>
      </c>
      <c r="J56" s="39">
        <f t="shared" si="62"/>
        <v>5.8285714285714283</v>
      </c>
      <c r="K56" s="39">
        <f t="shared" si="62"/>
        <v>32.25714285714286</v>
      </c>
      <c r="L56" s="48"/>
      <c r="M56" s="30">
        <f t="shared" si="61"/>
        <v>2.342857142857143</v>
      </c>
      <c r="N56" s="31">
        <f t="shared" si="3"/>
        <v>29.914285714285718</v>
      </c>
      <c r="O56" s="59">
        <f t="shared" ref="O56:O71" si="63">SUM(M56/K56)</f>
        <v>7.2630646589902564E-2</v>
      </c>
      <c r="P56" s="59">
        <f t="shared" ref="P56:P71" si="64">SUM(N56/K56)</f>
        <v>0.92736935341009752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39">
        <f t="shared" ref="D57:K57" si="65">SUM(D179)/35</f>
        <v>4.9428571428571431</v>
      </c>
      <c r="E57" s="49">
        <f t="shared" si="65"/>
        <v>1.2857142857142858</v>
      </c>
      <c r="F57" s="39">
        <f t="shared" si="65"/>
        <v>22.228571428571428</v>
      </c>
      <c r="G57" s="39">
        <f t="shared" si="65"/>
        <v>0.31428571428571428</v>
      </c>
      <c r="H57" s="49">
        <f t="shared" si="65"/>
        <v>1.1142857142857143</v>
      </c>
      <c r="I57" s="49">
        <f t="shared" si="65"/>
        <v>1.2857142857142858</v>
      </c>
      <c r="J57" s="39">
        <f t="shared" si="65"/>
        <v>5.9142857142857146</v>
      </c>
      <c r="K57" s="39">
        <f t="shared" si="65"/>
        <v>37.085714285714289</v>
      </c>
      <c r="L57" s="48"/>
      <c r="M57" s="30">
        <f t="shared" si="61"/>
        <v>3.6857142857142859</v>
      </c>
      <c r="N57" s="31">
        <f t="shared" si="3"/>
        <v>33.4</v>
      </c>
      <c r="O57" s="59">
        <f t="shared" si="63"/>
        <v>9.9383667180277344E-2</v>
      </c>
      <c r="P57" s="59">
        <f t="shared" si="64"/>
        <v>0.90061633281972253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39">
        <f t="shared" ref="D58:K58" si="66">SUM(D180)/35</f>
        <v>7.3428571428571425</v>
      </c>
      <c r="E58" s="49">
        <f t="shared" si="66"/>
        <v>1.1714285714285715</v>
      </c>
      <c r="F58" s="39">
        <f t="shared" si="66"/>
        <v>28.742857142857144</v>
      </c>
      <c r="G58" s="39">
        <f t="shared" si="66"/>
        <v>0.54285714285714282</v>
      </c>
      <c r="H58" s="49">
        <f t="shared" si="66"/>
        <v>2.3714285714285714</v>
      </c>
      <c r="I58" s="49">
        <f t="shared" si="66"/>
        <v>1.6285714285714286</v>
      </c>
      <c r="J58" s="39">
        <f t="shared" si="66"/>
        <v>8.4571428571428573</v>
      </c>
      <c r="K58" s="39">
        <f t="shared" si="66"/>
        <v>50.25714285714286</v>
      </c>
      <c r="L58" s="48"/>
      <c r="M58" s="30">
        <f t="shared" si="61"/>
        <v>5.1714285714285708</v>
      </c>
      <c r="N58" s="31">
        <f t="shared" si="3"/>
        <v>45.085714285714289</v>
      </c>
      <c r="O58" s="59">
        <f t="shared" si="63"/>
        <v>0.10289937464468446</v>
      </c>
      <c r="P58" s="59">
        <f t="shared" si="64"/>
        <v>0.89710062535531554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39">
        <f t="shared" ref="D59:K59" si="67">SUM(D181)/35</f>
        <v>5.8</v>
      </c>
      <c r="E59" s="49">
        <f t="shared" si="67"/>
        <v>1.0571428571428572</v>
      </c>
      <c r="F59" s="39">
        <f t="shared" si="67"/>
        <v>26.457142857142856</v>
      </c>
      <c r="G59" s="39">
        <f t="shared" si="67"/>
        <v>0.91428571428571426</v>
      </c>
      <c r="H59" s="49">
        <f t="shared" si="67"/>
        <v>1.4285714285714286</v>
      </c>
      <c r="I59" s="49">
        <f t="shared" si="67"/>
        <v>2.342857142857143</v>
      </c>
      <c r="J59" s="39">
        <f t="shared" si="67"/>
        <v>8.5428571428571427</v>
      </c>
      <c r="K59" s="39">
        <f t="shared" si="67"/>
        <v>46.542857142857144</v>
      </c>
      <c r="L59" s="48"/>
      <c r="M59" s="30">
        <f t="shared" si="61"/>
        <v>4.8285714285714292</v>
      </c>
      <c r="N59" s="31">
        <f t="shared" si="3"/>
        <v>41.714285714285708</v>
      </c>
      <c r="O59" s="59">
        <f t="shared" si="63"/>
        <v>0.10374462860650707</v>
      </c>
      <c r="P59" s="59">
        <f t="shared" si="64"/>
        <v>0.89625537139349276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39">
        <f t="shared" ref="D60:K60" si="68">SUM(D182)/35</f>
        <v>6.371428571428571</v>
      </c>
      <c r="E60" s="49">
        <f t="shared" si="68"/>
        <v>1</v>
      </c>
      <c r="F60" s="39">
        <f t="shared" si="68"/>
        <v>24.914285714285715</v>
      </c>
      <c r="G60" s="39">
        <f t="shared" si="68"/>
        <v>0.97142857142857142</v>
      </c>
      <c r="H60" s="49">
        <f t="shared" si="68"/>
        <v>1.2285714285714286</v>
      </c>
      <c r="I60" s="49">
        <f t="shared" si="68"/>
        <v>1.9142857142857144</v>
      </c>
      <c r="J60" s="39">
        <f t="shared" si="68"/>
        <v>6.1142857142857139</v>
      </c>
      <c r="K60" s="39">
        <f t="shared" si="68"/>
        <v>42.514285714285712</v>
      </c>
      <c r="L60" s="48"/>
      <c r="M60" s="30">
        <f t="shared" si="61"/>
        <v>4.1428571428571432</v>
      </c>
      <c r="N60" s="31">
        <f t="shared" si="3"/>
        <v>38.371428571428567</v>
      </c>
      <c r="O60" s="59">
        <f t="shared" si="63"/>
        <v>9.7446236559139796E-2</v>
      </c>
      <c r="P60" s="59">
        <f t="shared" si="64"/>
        <v>0.90255376344086014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39">
        <f t="shared" ref="D61:K61" si="69">SUM(D183)/35</f>
        <v>5.3142857142857141</v>
      </c>
      <c r="E61" s="49">
        <f t="shared" si="69"/>
        <v>1.3428571428571427</v>
      </c>
      <c r="F61" s="39">
        <f t="shared" si="69"/>
        <v>27.142857142857142</v>
      </c>
      <c r="G61" s="39">
        <f t="shared" si="69"/>
        <v>1.3428571428571427</v>
      </c>
      <c r="H61" s="49">
        <f t="shared" si="69"/>
        <v>3.6857142857142855</v>
      </c>
      <c r="I61" s="49">
        <f t="shared" si="69"/>
        <v>1.2857142857142858</v>
      </c>
      <c r="J61" s="39">
        <f t="shared" si="69"/>
        <v>5.9428571428571431</v>
      </c>
      <c r="K61" s="39">
        <f t="shared" si="69"/>
        <v>46.057142857142857</v>
      </c>
      <c r="L61" s="48"/>
      <c r="M61" s="30">
        <f t="shared" si="61"/>
        <v>6.3142857142857141</v>
      </c>
      <c r="N61" s="31">
        <f t="shared" si="3"/>
        <v>39.74285714285714</v>
      </c>
      <c r="O61" s="59">
        <f t="shared" si="63"/>
        <v>0.13709677419354838</v>
      </c>
      <c r="P61" s="59">
        <f t="shared" si="64"/>
        <v>0.86290322580645151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39">
        <f t="shared" ref="D62:K62" si="70">SUM(D184)/35</f>
        <v>9.5428571428571427</v>
      </c>
      <c r="E62" s="49">
        <f t="shared" si="70"/>
        <v>1.2</v>
      </c>
      <c r="F62" s="39">
        <f t="shared" si="70"/>
        <v>28.428571428571427</v>
      </c>
      <c r="G62" s="39">
        <f t="shared" si="70"/>
        <v>2.6285714285714286</v>
      </c>
      <c r="H62" s="49">
        <f t="shared" si="70"/>
        <v>4.7714285714285714</v>
      </c>
      <c r="I62" s="49">
        <f t="shared" si="70"/>
        <v>2.3142857142857145</v>
      </c>
      <c r="J62" s="39">
        <f t="shared" si="70"/>
        <v>8.4857142857142858</v>
      </c>
      <c r="K62" s="39">
        <f t="shared" si="70"/>
        <v>57.371428571428574</v>
      </c>
      <c r="L62" s="48"/>
      <c r="M62" s="30">
        <f t="shared" si="61"/>
        <v>8.2857142857142865</v>
      </c>
      <c r="N62" s="31">
        <f t="shared" si="3"/>
        <v>49.085714285714282</v>
      </c>
      <c r="O62" s="59">
        <f t="shared" si="63"/>
        <v>0.14442231075697212</v>
      </c>
      <c r="P62" s="59">
        <f t="shared" si="64"/>
        <v>0.85557768924302779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39">
        <f t="shared" ref="D63:K63" si="71">SUM(D185)/35</f>
        <v>14.828571428571429</v>
      </c>
      <c r="E63" s="49">
        <f t="shared" si="71"/>
        <v>2.2000000000000002</v>
      </c>
      <c r="F63" s="39">
        <f t="shared" si="71"/>
        <v>40.057142857142857</v>
      </c>
      <c r="G63" s="39">
        <f t="shared" si="71"/>
        <v>0.94285714285714284</v>
      </c>
      <c r="H63" s="49">
        <f t="shared" si="71"/>
        <v>7.7428571428571429</v>
      </c>
      <c r="I63" s="49">
        <f t="shared" si="71"/>
        <v>4.7714285714285714</v>
      </c>
      <c r="J63" s="39">
        <f t="shared" si="71"/>
        <v>13.114285714285714</v>
      </c>
      <c r="K63" s="39">
        <f t="shared" si="71"/>
        <v>83.657142857142858</v>
      </c>
      <c r="L63" s="48"/>
      <c r="M63" s="30">
        <f t="shared" si="61"/>
        <v>14.714285714285715</v>
      </c>
      <c r="N63" s="31">
        <f t="shared" si="3"/>
        <v>68.94285714285715</v>
      </c>
      <c r="O63" s="59">
        <f t="shared" si="63"/>
        <v>0.17588797814207652</v>
      </c>
      <c r="P63" s="59">
        <f t="shared" si="64"/>
        <v>0.82411202185792354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39">
        <f t="shared" ref="D64:K64" si="72">SUM(D186)/35</f>
        <v>25.228571428571428</v>
      </c>
      <c r="E64" s="49">
        <f t="shared" si="72"/>
        <v>3.5428571428571427</v>
      </c>
      <c r="F64" s="39">
        <f t="shared" si="72"/>
        <v>48.628571428571426</v>
      </c>
      <c r="G64" s="39">
        <f t="shared" si="72"/>
        <v>0.68571428571428572</v>
      </c>
      <c r="H64" s="49">
        <f t="shared" si="72"/>
        <v>10.085714285714285</v>
      </c>
      <c r="I64" s="49">
        <f t="shared" si="72"/>
        <v>8.1999999999999993</v>
      </c>
      <c r="J64" s="39">
        <f t="shared" si="72"/>
        <v>17.542857142857144</v>
      </c>
      <c r="K64" s="39">
        <f t="shared" si="72"/>
        <v>113.91428571428571</v>
      </c>
      <c r="L64" s="48"/>
      <c r="M64" s="30">
        <f t="shared" si="61"/>
        <v>21.828571428571429</v>
      </c>
      <c r="N64" s="31">
        <f t="shared" si="3"/>
        <v>92.085714285714289</v>
      </c>
      <c r="O64" s="59">
        <f t="shared" si="63"/>
        <v>0.19162277401555056</v>
      </c>
      <c r="P64" s="59">
        <f t="shared" si="64"/>
        <v>0.8083772259844495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39">
        <f t="shared" ref="D65:K65" si="73">SUM(D187)/35</f>
        <v>23.257142857142856</v>
      </c>
      <c r="E65" s="49">
        <f t="shared" si="73"/>
        <v>4.4571428571428573</v>
      </c>
      <c r="F65" s="39">
        <f t="shared" si="73"/>
        <v>39.457142857142856</v>
      </c>
      <c r="G65" s="39">
        <f t="shared" si="73"/>
        <v>1</v>
      </c>
      <c r="H65" s="49">
        <f t="shared" si="73"/>
        <v>11.828571428571429</v>
      </c>
      <c r="I65" s="49">
        <f t="shared" si="73"/>
        <v>7.7714285714285714</v>
      </c>
      <c r="J65" s="39">
        <f t="shared" si="73"/>
        <v>16.457142857142856</v>
      </c>
      <c r="K65" s="39">
        <f t="shared" si="73"/>
        <v>104.22857142857143</v>
      </c>
      <c r="L65" s="48"/>
      <c r="M65" s="30">
        <f t="shared" si="61"/>
        <v>24.057142857142857</v>
      </c>
      <c r="N65" s="31">
        <f t="shared" si="3"/>
        <v>80.171428571428564</v>
      </c>
      <c r="O65" s="59">
        <f t="shared" si="63"/>
        <v>0.23081140350877194</v>
      </c>
      <c r="P65" s="59">
        <f t="shared" si="64"/>
        <v>0.76918859649122795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39">
        <f t="shared" ref="D66:K66" si="74">SUM(D188)/35</f>
        <v>16.114285714285714</v>
      </c>
      <c r="E66" s="49">
        <f t="shared" si="74"/>
        <v>3.5428571428571427</v>
      </c>
      <c r="F66" s="39">
        <f t="shared" si="74"/>
        <v>26.2</v>
      </c>
      <c r="G66" s="39">
        <f t="shared" si="74"/>
        <v>0.54285714285714282</v>
      </c>
      <c r="H66" s="49">
        <f t="shared" si="74"/>
        <v>7.5142857142857142</v>
      </c>
      <c r="I66" s="49">
        <f t="shared" si="74"/>
        <v>6.6571428571428575</v>
      </c>
      <c r="J66" s="39">
        <f t="shared" si="74"/>
        <v>11.742857142857142</v>
      </c>
      <c r="K66" s="39">
        <f t="shared" si="74"/>
        <v>72.314285714285717</v>
      </c>
      <c r="L66" s="48"/>
      <c r="M66" s="30">
        <f t="shared" si="61"/>
        <v>17.714285714285715</v>
      </c>
      <c r="N66" s="31">
        <f t="shared" si="3"/>
        <v>54.6</v>
      </c>
      <c r="O66" s="59">
        <f t="shared" si="63"/>
        <v>0.24496246542868433</v>
      </c>
      <c r="P66" s="59">
        <f t="shared" si="64"/>
        <v>0.75503753457131573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39">
        <f t="shared" ref="D67:K67" si="75">SUM(D189)/35</f>
        <v>10.571428571428571</v>
      </c>
      <c r="E67" s="49">
        <f t="shared" si="75"/>
        <v>3.4</v>
      </c>
      <c r="F67" s="39">
        <f t="shared" si="75"/>
        <v>17.714285714285715</v>
      </c>
      <c r="G67" s="39">
        <f t="shared" si="75"/>
        <v>1.2571428571428571</v>
      </c>
      <c r="H67" s="49">
        <f t="shared" si="75"/>
        <v>4.9428571428571431</v>
      </c>
      <c r="I67" s="49">
        <f t="shared" si="75"/>
        <v>4.4285714285714288</v>
      </c>
      <c r="J67" s="39">
        <f t="shared" si="75"/>
        <v>8.0285714285714285</v>
      </c>
      <c r="K67" s="39">
        <f t="shared" si="75"/>
        <v>50.342857142857142</v>
      </c>
      <c r="L67" s="48"/>
      <c r="M67" s="30">
        <f t="shared" si="61"/>
        <v>12.771428571428572</v>
      </c>
      <c r="N67" s="31">
        <f t="shared" si="3"/>
        <v>37.571428571428569</v>
      </c>
      <c r="O67" s="59">
        <f t="shared" si="63"/>
        <v>0.25368898978433602</v>
      </c>
      <c r="P67" s="59">
        <f t="shared" si="64"/>
        <v>0.74631101021566404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39">
        <f t="shared" ref="D68:K68" si="76">SUM(D190)/35</f>
        <v>6.4857142857142858</v>
      </c>
      <c r="E68" s="49">
        <f t="shared" si="76"/>
        <v>2.8571428571428571E-2</v>
      </c>
      <c r="F68" s="39">
        <f t="shared" si="76"/>
        <v>9.1142857142857139</v>
      </c>
      <c r="G68" s="39">
        <f t="shared" si="76"/>
        <v>0.22857142857142856</v>
      </c>
      <c r="H68" s="49">
        <f t="shared" si="76"/>
        <v>6.371428571428571</v>
      </c>
      <c r="I68" s="49">
        <f t="shared" si="76"/>
        <v>1.5142857142857142</v>
      </c>
      <c r="J68" s="39">
        <f t="shared" si="76"/>
        <v>4.3142857142857141</v>
      </c>
      <c r="K68" s="39">
        <f t="shared" si="76"/>
        <v>28.057142857142857</v>
      </c>
      <c r="L68" s="48"/>
      <c r="M68" s="30">
        <f t="shared" si="61"/>
        <v>7.9142857142857137</v>
      </c>
      <c r="N68" s="31">
        <f t="shared" si="3"/>
        <v>20.142857142857142</v>
      </c>
      <c r="O68" s="59">
        <f t="shared" si="63"/>
        <v>0.2820773930753564</v>
      </c>
      <c r="P68" s="59">
        <f t="shared" si="64"/>
        <v>0.7179226069246436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39">
        <f t="shared" ref="D69:K69" si="77">SUM(D191)/35</f>
        <v>2.6285714285714286</v>
      </c>
      <c r="E69" s="49">
        <f t="shared" si="77"/>
        <v>2.8571428571428571E-2</v>
      </c>
      <c r="F69" s="39">
        <f t="shared" si="77"/>
        <v>5.8857142857142861</v>
      </c>
      <c r="G69" s="39">
        <f t="shared" si="77"/>
        <v>0.14285714285714285</v>
      </c>
      <c r="H69" s="49">
        <f t="shared" si="77"/>
        <v>3.0857142857142859</v>
      </c>
      <c r="I69" s="49">
        <f t="shared" si="77"/>
        <v>0.4</v>
      </c>
      <c r="J69" s="39">
        <f t="shared" si="77"/>
        <v>1.9142857142857144</v>
      </c>
      <c r="K69" s="39">
        <f t="shared" si="77"/>
        <v>14.085714285714285</v>
      </c>
      <c r="L69" s="48"/>
      <c r="M69" s="30">
        <f t="shared" si="61"/>
        <v>3.5142857142857142</v>
      </c>
      <c r="N69" s="31">
        <f t="shared" ref="N69:N122" si="78">SUM(D69+F69+G69+J69)</f>
        <v>10.571428571428571</v>
      </c>
      <c r="O69" s="59">
        <f t="shared" si="63"/>
        <v>0.24949290060851928</v>
      </c>
      <c r="P69" s="59">
        <f t="shared" si="64"/>
        <v>0.75050709939148075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39">
        <f t="shared" ref="D70:K70" si="79">SUM(D192)/35</f>
        <v>1.8285714285714285</v>
      </c>
      <c r="E70" s="27">
        <f t="shared" si="79"/>
        <v>0</v>
      </c>
      <c r="F70" s="39">
        <f t="shared" si="79"/>
        <v>1.5428571428571429</v>
      </c>
      <c r="G70" s="39">
        <f t="shared" si="79"/>
        <v>5.7142857142857141E-2</v>
      </c>
      <c r="H70" s="49">
        <f t="shared" si="79"/>
        <v>2.4857142857142858</v>
      </c>
      <c r="I70" s="27">
        <f t="shared" si="79"/>
        <v>0</v>
      </c>
      <c r="J70" s="39">
        <f t="shared" si="79"/>
        <v>1.0571428571428572</v>
      </c>
      <c r="K70" s="39">
        <f t="shared" si="79"/>
        <v>6.9714285714285715</v>
      </c>
      <c r="L70" s="48"/>
      <c r="M70" s="30">
        <f t="shared" si="61"/>
        <v>2.4857142857142858</v>
      </c>
      <c r="N70" s="31">
        <f t="shared" si="78"/>
        <v>4.4857142857142858</v>
      </c>
      <c r="O70" s="59">
        <f t="shared" si="63"/>
        <v>0.35655737704918034</v>
      </c>
      <c r="P70" s="59">
        <f t="shared" si="64"/>
        <v>0.64344262295081966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39">
        <f t="shared" ref="D71:K71" si="80">SUM(D193)/35</f>
        <v>144.85714285714286</v>
      </c>
      <c r="E71" s="49">
        <f t="shared" si="80"/>
        <v>25.257142857142856</v>
      </c>
      <c r="F71" s="39">
        <f t="shared" si="80"/>
        <v>365.34285714285716</v>
      </c>
      <c r="G71" s="39">
        <f t="shared" si="80"/>
        <v>12.342857142857143</v>
      </c>
      <c r="H71" s="49">
        <f t="shared" si="80"/>
        <v>69.228571428571428</v>
      </c>
      <c r="I71" s="49">
        <f t="shared" si="80"/>
        <v>45.285714285714285</v>
      </c>
      <c r="J71" s="39">
        <f t="shared" si="80"/>
        <v>123.45714285714286</v>
      </c>
      <c r="K71" s="39">
        <f t="shared" si="80"/>
        <v>785.7714285714286</v>
      </c>
      <c r="L71" s="48"/>
      <c r="M71" s="39">
        <f>SUM(M55:M70)</f>
        <v>139.77142857142857</v>
      </c>
      <c r="N71" s="39">
        <f t="shared" si="78"/>
        <v>646</v>
      </c>
      <c r="O71" s="59">
        <f t="shared" si="63"/>
        <v>0.17787797251109011</v>
      </c>
      <c r="P71" s="59">
        <f t="shared" si="64"/>
        <v>0.82212202748890983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31">
        <f t="shared" ref="D72:K72" si="81">SUM(D194)/35</f>
        <v>0</v>
      </c>
      <c r="E72" s="30">
        <f t="shared" si="81"/>
        <v>0</v>
      </c>
      <c r="F72" s="45">
        <f t="shared" si="81"/>
        <v>8.5714285714285715E-2</v>
      </c>
      <c r="G72" s="31">
        <f t="shared" si="81"/>
        <v>0</v>
      </c>
      <c r="H72" s="46">
        <f t="shared" si="81"/>
        <v>0</v>
      </c>
      <c r="I72" s="30">
        <f t="shared" si="81"/>
        <v>0</v>
      </c>
      <c r="J72" s="45">
        <f t="shared" si="81"/>
        <v>2.8571428571428571E-2</v>
      </c>
      <c r="K72" s="47">
        <f t="shared" si="81"/>
        <v>0.11428571428571428</v>
      </c>
      <c r="L72" s="48"/>
      <c r="M72" s="30">
        <f t="shared" ref="M72:M87" si="82">SUM(E72+H72+I72)</f>
        <v>0</v>
      </c>
      <c r="N72" s="31">
        <f t="shared" si="78"/>
        <v>0.11428571428571428</v>
      </c>
      <c r="O72" s="55">
        <f>SUM(M72/K72)</f>
        <v>0</v>
      </c>
      <c r="P72" s="55">
        <f>SUM(N72/K72)</f>
        <v>1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45">
        <f t="shared" ref="D73:K73" si="83">SUM(D195)/35</f>
        <v>4.2571428571428571</v>
      </c>
      <c r="E73" s="30">
        <f t="shared" si="83"/>
        <v>0.8571428571428571</v>
      </c>
      <c r="F73" s="45">
        <f t="shared" si="83"/>
        <v>17.914285714285715</v>
      </c>
      <c r="G73" s="45">
        <f t="shared" si="83"/>
        <v>0.48571428571428571</v>
      </c>
      <c r="H73" s="46">
        <f t="shared" si="83"/>
        <v>0.8</v>
      </c>
      <c r="I73" s="30">
        <f t="shared" si="83"/>
        <v>1.0571428571428572</v>
      </c>
      <c r="J73" s="45">
        <f t="shared" si="83"/>
        <v>5.6</v>
      </c>
      <c r="K73" s="47">
        <f t="shared" si="83"/>
        <v>30.971428571428572</v>
      </c>
      <c r="L73" s="48"/>
      <c r="M73" s="30">
        <f t="shared" si="82"/>
        <v>2.7142857142857144</v>
      </c>
      <c r="N73" s="31">
        <f t="shared" si="78"/>
        <v>28.257142857142853</v>
      </c>
      <c r="O73" s="55">
        <f t="shared" ref="O73:O88" si="84">SUM(M73/K73)</f>
        <v>8.7638376383763844E-2</v>
      </c>
      <c r="P73" s="55">
        <f t="shared" ref="P73:P88" si="85">SUM(N73/K73)</f>
        <v>0.91236162361623596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45">
        <f t="shared" ref="D74:K74" si="86">SUM(D196)/35</f>
        <v>6.6</v>
      </c>
      <c r="E74" s="46">
        <f t="shared" si="86"/>
        <v>1.1714285714285715</v>
      </c>
      <c r="F74" s="45">
        <f t="shared" si="86"/>
        <v>20.62857142857143</v>
      </c>
      <c r="G74" s="45">
        <f t="shared" si="86"/>
        <v>0.37142857142857144</v>
      </c>
      <c r="H74" s="46">
        <f t="shared" si="86"/>
        <v>1.4</v>
      </c>
      <c r="I74" s="46">
        <f t="shared" si="86"/>
        <v>1.3428571428571427</v>
      </c>
      <c r="J74" s="45">
        <f t="shared" si="86"/>
        <v>5.7142857142857144</v>
      </c>
      <c r="K74" s="47">
        <f t="shared" si="86"/>
        <v>37.228571428571428</v>
      </c>
      <c r="L74" s="48"/>
      <c r="M74" s="30">
        <f t="shared" si="82"/>
        <v>3.9142857142857137</v>
      </c>
      <c r="N74" s="31">
        <f t="shared" si="78"/>
        <v>33.31428571428571</v>
      </c>
      <c r="O74" s="55">
        <f t="shared" si="84"/>
        <v>0.10514198004604756</v>
      </c>
      <c r="P74" s="55">
        <f t="shared" si="85"/>
        <v>0.89485801995395231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45">
        <f t="shared" ref="D75:K75" si="87">SUM(D197)/35</f>
        <v>8.8571428571428577</v>
      </c>
      <c r="E75" s="46">
        <f t="shared" si="87"/>
        <v>1.4</v>
      </c>
      <c r="F75" s="45">
        <f t="shared" si="87"/>
        <v>30.457142857142856</v>
      </c>
      <c r="G75" s="45">
        <f t="shared" si="87"/>
        <v>0.48571428571428571</v>
      </c>
      <c r="H75" s="46">
        <f t="shared" si="87"/>
        <v>2.1142857142857143</v>
      </c>
      <c r="I75" s="46">
        <f t="shared" si="87"/>
        <v>2.8285714285714287</v>
      </c>
      <c r="J75" s="45">
        <f t="shared" si="87"/>
        <v>7.4</v>
      </c>
      <c r="K75" s="47">
        <f t="shared" si="87"/>
        <v>53.542857142857144</v>
      </c>
      <c r="L75" s="48"/>
      <c r="M75" s="30">
        <f t="shared" si="82"/>
        <v>6.3428571428571434</v>
      </c>
      <c r="N75" s="31">
        <f t="shared" si="78"/>
        <v>47.2</v>
      </c>
      <c r="O75" s="55">
        <f t="shared" si="84"/>
        <v>0.1184631803628602</v>
      </c>
      <c r="P75" s="55">
        <f t="shared" si="85"/>
        <v>0.88153681963713981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45">
        <f t="shared" ref="D76:K76" si="88">SUM(D198)/35</f>
        <v>8</v>
      </c>
      <c r="E76" s="46">
        <f t="shared" si="88"/>
        <v>1.7714285714285714</v>
      </c>
      <c r="F76" s="45">
        <f t="shared" si="88"/>
        <v>27.085714285714285</v>
      </c>
      <c r="G76" s="45">
        <f t="shared" si="88"/>
        <v>0.77142857142857146</v>
      </c>
      <c r="H76" s="46">
        <f t="shared" si="88"/>
        <v>1.5428571428571429</v>
      </c>
      <c r="I76" s="46">
        <f t="shared" si="88"/>
        <v>2.4571428571428573</v>
      </c>
      <c r="J76" s="45">
        <f t="shared" si="88"/>
        <v>8.1714285714285708</v>
      </c>
      <c r="K76" s="47">
        <f t="shared" si="88"/>
        <v>49.8</v>
      </c>
      <c r="L76" s="48"/>
      <c r="M76" s="30">
        <f t="shared" si="82"/>
        <v>5.7714285714285714</v>
      </c>
      <c r="N76" s="31">
        <f t="shared" si="78"/>
        <v>44.028571428571432</v>
      </c>
      <c r="O76" s="55">
        <f t="shared" si="84"/>
        <v>0.11589213998852553</v>
      </c>
      <c r="P76" s="55">
        <f t="shared" si="85"/>
        <v>0.88410786001147457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45">
        <f t="shared" ref="D77:K77" si="89">SUM(D199)/35</f>
        <v>6.8</v>
      </c>
      <c r="E77" s="46">
        <f t="shared" si="89"/>
        <v>1.5428571428571429</v>
      </c>
      <c r="F77" s="45">
        <f t="shared" si="89"/>
        <v>24.657142857142858</v>
      </c>
      <c r="G77" s="45">
        <f t="shared" si="89"/>
        <v>1.1428571428571428</v>
      </c>
      <c r="H77" s="46">
        <f t="shared" si="89"/>
        <v>1.8</v>
      </c>
      <c r="I77" s="46">
        <f t="shared" si="89"/>
        <v>1.8</v>
      </c>
      <c r="J77" s="45">
        <f t="shared" si="89"/>
        <v>6.5714285714285712</v>
      </c>
      <c r="K77" s="47">
        <f t="shared" si="89"/>
        <v>44.314285714285717</v>
      </c>
      <c r="L77" s="48"/>
      <c r="M77" s="30">
        <f t="shared" si="82"/>
        <v>5.1428571428571432</v>
      </c>
      <c r="N77" s="31">
        <f t="shared" si="78"/>
        <v>39.171428571428571</v>
      </c>
      <c r="O77" s="55">
        <f t="shared" si="84"/>
        <v>0.11605415860735011</v>
      </c>
      <c r="P77" s="55">
        <f t="shared" si="85"/>
        <v>0.88394584139264987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45">
        <f t="shared" ref="D78:K78" si="90">SUM(D200)/35</f>
        <v>6.8285714285714283</v>
      </c>
      <c r="E78" s="46">
        <f t="shared" si="90"/>
        <v>1.1714285714285715</v>
      </c>
      <c r="F78" s="45">
        <f t="shared" si="90"/>
        <v>22.028571428571428</v>
      </c>
      <c r="G78" s="45">
        <f t="shared" si="90"/>
        <v>0.74285714285714288</v>
      </c>
      <c r="H78" s="46">
        <f t="shared" si="90"/>
        <v>2.8285714285714287</v>
      </c>
      <c r="I78" s="46">
        <f t="shared" si="90"/>
        <v>2</v>
      </c>
      <c r="J78" s="45">
        <f t="shared" si="90"/>
        <v>6</v>
      </c>
      <c r="K78" s="47">
        <f t="shared" si="90"/>
        <v>41.6</v>
      </c>
      <c r="L78" s="48"/>
      <c r="M78" s="30">
        <f t="shared" si="82"/>
        <v>6</v>
      </c>
      <c r="N78" s="31">
        <f t="shared" si="78"/>
        <v>35.6</v>
      </c>
      <c r="O78" s="55">
        <f t="shared" si="84"/>
        <v>0.14423076923076922</v>
      </c>
      <c r="P78" s="55">
        <f t="shared" si="85"/>
        <v>0.85576923076923073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45">
        <f t="shared" ref="D79:K79" si="91">SUM(D201)/35</f>
        <v>10.8</v>
      </c>
      <c r="E79" s="46">
        <f t="shared" si="91"/>
        <v>2.4</v>
      </c>
      <c r="F79" s="45">
        <f t="shared" si="91"/>
        <v>31.37142857142857</v>
      </c>
      <c r="G79" s="45">
        <f t="shared" si="91"/>
        <v>1.4</v>
      </c>
      <c r="H79" s="46">
        <f t="shared" si="91"/>
        <v>5.5714285714285712</v>
      </c>
      <c r="I79" s="46">
        <f t="shared" si="91"/>
        <v>3</v>
      </c>
      <c r="J79" s="45">
        <f t="shared" si="91"/>
        <v>11.428571428571429</v>
      </c>
      <c r="K79" s="47">
        <f t="shared" si="91"/>
        <v>65.971428571428575</v>
      </c>
      <c r="L79" s="48"/>
      <c r="M79" s="30">
        <f t="shared" si="82"/>
        <v>10.971428571428572</v>
      </c>
      <c r="N79" s="31">
        <f t="shared" si="78"/>
        <v>55</v>
      </c>
      <c r="O79" s="55">
        <f t="shared" si="84"/>
        <v>0.16630576006929407</v>
      </c>
      <c r="P79" s="55">
        <f t="shared" si="85"/>
        <v>0.8336942399307059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45">
        <f t="shared" ref="D80:K80" si="92">SUM(D202)/35</f>
        <v>25.857142857142858</v>
      </c>
      <c r="E80" s="46">
        <f t="shared" si="92"/>
        <v>4.8</v>
      </c>
      <c r="F80" s="45">
        <f t="shared" si="92"/>
        <v>48.085714285714289</v>
      </c>
      <c r="G80" s="45">
        <f t="shared" si="92"/>
        <v>1.0285714285714285</v>
      </c>
      <c r="H80" s="46">
        <f t="shared" si="92"/>
        <v>12.228571428571428</v>
      </c>
      <c r="I80" s="46">
        <f t="shared" si="92"/>
        <v>6.628571428571429</v>
      </c>
      <c r="J80" s="45">
        <f t="shared" si="92"/>
        <v>18.742857142857144</v>
      </c>
      <c r="K80" s="47">
        <f t="shared" si="92"/>
        <v>117.37142857142857</v>
      </c>
      <c r="L80" s="48"/>
      <c r="M80" s="30">
        <f t="shared" si="82"/>
        <v>23.657142857142858</v>
      </c>
      <c r="N80" s="31">
        <f t="shared" si="78"/>
        <v>93.714285714285722</v>
      </c>
      <c r="O80" s="55">
        <f t="shared" si="84"/>
        <v>0.20155793573515093</v>
      </c>
      <c r="P80" s="55">
        <f t="shared" si="85"/>
        <v>0.79844206426484921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45">
        <f t="shared" ref="D81:K81" si="93">SUM(D203)/35</f>
        <v>45.2</v>
      </c>
      <c r="E81" s="46">
        <f t="shared" si="93"/>
        <v>9.0285714285714285</v>
      </c>
      <c r="F81" s="45">
        <f t="shared" si="93"/>
        <v>61.771428571428572</v>
      </c>
      <c r="G81" s="45">
        <f t="shared" si="93"/>
        <v>0.74285714285714288</v>
      </c>
      <c r="H81" s="46">
        <f t="shared" si="93"/>
        <v>25.342857142857142</v>
      </c>
      <c r="I81" s="46">
        <f t="shared" si="93"/>
        <v>13.657142857142857</v>
      </c>
      <c r="J81" s="45">
        <f t="shared" si="93"/>
        <v>28</v>
      </c>
      <c r="K81" s="47">
        <f t="shared" si="93"/>
        <v>183.74285714285713</v>
      </c>
      <c r="L81" s="48"/>
      <c r="M81" s="30">
        <f t="shared" si="82"/>
        <v>48.028571428571425</v>
      </c>
      <c r="N81" s="31">
        <f t="shared" si="78"/>
        <v>135.71428571428572</v>
      </c>
      <c r="O81" s="55">
        <f t="shared" si="84"/>
        <v>0.26139014150209922</v>
      </c>
      <c r="P81" s="55">
        <f t="shared" si="85"/>
        <v>0.73860985849790084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45">
        <f t="shared" ref="D82:K82" si="94">SUM(D204)/35</f>
        <v>61.2</v>
      </c>
      <c r="E82" s="46">
        <f t="shared" si="94"/>
        <v>15.885714285714286</v>
      </c>
      <c r="F82" s="45">
        <f t="shared" si="94"/>
        <v>61.857142857142854</v>
      </c>
      <c r="G82" s="45">
        <f t="shared" si="94"/>
        <v>1.1142857142857143</v>
      </c>
      <c r="H82" s="46">
        <f t="shared" si="94"/>
        <v>37.142857142857146</v>
      </c>
      <c r="I82" s="46">
        <f t="shared" si="94"/>
        <v>20.485714285714284</v>
      </c>
      <c r="J82" s="45">
        <f t="shared" si="94"/>
        <v>32.6</v>
      </c>
      <c r="K82" s="47">
        <f t="shared" si="94"/>
        <v>230.28571428571428</v>
      </c>
      <c r="L82" s="48"/>
      <c r="M82" s="30">
        <f t="shared" si="82"/>
        <v>73.51428571428572</v>
      </c>
      <c r="N82" s="31">
        <f t="shared" si="78"/>
        <v>156.77142857142857</v>
      </c>
      <c r="O82" s="55">
        <f t="shared" si="84"/>
        <v>0.31923076923076926</v>
      </c>
      <c r="P82" s="55">
        <f t="shared" si="85"/>
        <v>0.68076923076923079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45">
        <f t="shared" ref="D83:K83" si="95">SUM(D205)/35</f>
        <v>51.628571428571426</v>
      </c>
      <c r="E83" s="46">
        <f t="shared" si="95"/>
        <v>12.057142857142857</v>
      </c>
      <c r="F83" s="45">
        <f t="shared" si="95"/>
        <v>43.714285714285715</v>
      </c>
      <c r="G83" s="45">
        <f t="shared" si="95"/>
        <v>0.91428571428571426</v>
      </c>
      <c r="H83" s="46">
        <f t="shared" si="95"/>
        <v>29.457142857142856</v>
      </c>
      <c r="I83" s="46">
        <f t="shared" si="95"/>
        <v>18.114285714285714</v>
      </c>
      <c r="J83" s="45">
        <f t="shared" si="95"/>
        <v>26.057142857142857</v>
      </c>
      <c r="K83" s="47">
        <f t="shared" si="95"/>
        <v>181.94285714285715</v>
      </c>
      <c r="L83" s="48"/>
      <c r="M83" s="30">
        <f t="shared" si="82"/>
        <v>59.628571428571426</v>
      </c>
      <c r="N83" s="31">
        <f t="shared" si="78"/>
        <v>122.31428571428572</v>
      </c>
      <c r="O83" s="55">
        <f t="shared" si="84"/>
        <v>0.32773241206030146</v>
      </c>
      <c r="P83" s="55">
        <f t="shared" si="85"/>
        <v>0.67226758793969843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45">
        <f t="shared" ref="D84:K84" si="96">SUM(D206)/35</f>
        <v>29.4</v>
      </c>
      <c r="E84" s="46">
        <f t="shared" si="96"/>
        <v>8.0571428571428569</v>
      </c>
      <c r="F84" s="45">
        <f t="shared" si="96"/>
        <v>29.8</v>
      </c>
      <c r="G84" s="45">
        <f t="shared" si="96"/>
        <v>1.2</v>
      </c>
      <c r="H84" s="46">
        <f t="shared" si="96"/>
        <v>15.485714285714286</v>
      </c>
      <c r="I84" s="46">
        <f t="shared" si="96"/>
        <v>10.914285714285715</v>
      </c>
      <c r="J84" s="45">
        <f t="shared" si="96"/>
        <v>16.457142857142856</v>
      </c>
      <c r="K84" s="47">
        <f t="shared" si="96"/>
        <v>111.31428571428572</v>
      </c>
      <c r="L84" s="48"/>
      <c r="M84" s="30">
        <f t="shared" si="82"/>
        <v>34.457142857142856</v>
      </c>
      <c r="N84" s="31">
        <f t="shared" si="78"/>
        <v>76.857142857142861</v>
      </c>
      <c r="O84" s="55">
        <f t="shared" si="84"/>
        <v>0.3095482546201232</v>
      </c>
      <c r="P84" s="55">
        <f t="shared" si="85"/>
        <v>0.69045174537987686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45">
        <f t="shared" ref="D85:K85" si="97">SUM(D207)/35</f>
        <v>17.257142857142856</v>
      </c>
      <c r="E85" s="46">
        <f t="shared" si="97"/>
        <v>2.8571428571428571E-2</v>
      </c>
      <c r="F85" s="45">
        <f t="shared" si="97"/>
        <v>16.342857142857142</v>
      </c>
      <c r="G85" s="45">
        <f t="shared" si="97"/>
        <v>0.5714285714285714</v>
      </c>
      <c r="H85" s="46">
        <f t="shared" si="97"/>
        <v>20.828571428571429</v>
      </c>
      <c r="I85" s="46">
        <f t="shared" si="97"/>
        <v>2.3142857142857145</v>
      </c>
      <c r="J85" s="45">
        <f t="shared" si="97"/>
        <v>10.657142857142857</v>
      </c>
      <c r="K85" s="47">
        <f t="shared" si="97"/>
        <v>68</v>
      </c>
      <c r="L85" s="48"/>
      <c r="M85" s="30">
        <f t="shared" si="82"/>
        <v>23.171428571428571</v>
      </c>
      <c r="N85" s="31">
        <f t="shared" si="78"/>
        <v>44.828571428571422</v>
      </c>
      <c r="O85" s="55">
        <f t="shared" si="84"/>
        <v>0.34075630252100841</v>
      </c>
      <c r="P85" s="55">
        <f t="shared" si="85"/>
        <v>0.65924369747899147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45">
        <f t="shared" ref="D86:K86" si="98">SUM(D208)/35</f>
        <v>7.8</v>
      </c>
      <c r="E86" s="46">
        <f t="shared" si="98"/>
        <v>5.7142857142857141E-2</v>
      </c>
      <c r="F86" s="45">
        <f t="shared" si="98"/>
        <v>9.0857142857142854</v>
      </c>
      <c r="G86" s="45">
        <f t="shared" si="98"/>
        <v>5.7142857142857141E-2</v>
      </c>
      <c r="H86" s="46">
        <f t="shared" si="98"/>
        <v>10.485714285714286</v>
      </c>
      <c r="I86" s="46">
        <f t="shared" si="98"/>
        <v>0.82857142857142863</v>
      </c>
      <c r="J86" s="45">
        <f t="shared" si="98"/>
        <v>5</v>
      </c>
      <c r="K86" s="47">
        <f t="shared" si="98"/>
        <v>33.314285714285717</v>
      </c>
      <c r="L86" s="48"/>
      <c r="M86" s="30">
        <f t="shared" si="82"/>
        <v>11.371428571428572</v>
      </c>
      <c r="N86" s="31">
        <f t="shared" si="78"/>
        <v>21.942857142857143</v>
      </c>
      <c r="O86" s="55">
        <f t="shared" si="84"/>
        <v>0.34133790737564323</v>
      </c>
      <c r="P86" s="55">
        <f t="shared" si="85"/>
        <v>0.65866209262435671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45">
        <f t="shared" ref="D87:K87" si="99">SUM(D209)/35</f>
        <v>1.8857142857142857</v>
      </c>
      <c r="E87" s="46">
        <f t="shared" si="99"/>
        <v>0</v>
      </c>
      <c r="F87" s="45">
        <f t="shared" si="99"/>
        <v>1.7714285714285714</v>
      </c>
      <c r="G87" s="45">
        <f t="shared" si="99"/>
        <v>2.8571428571428571E-2</v>
      </c>
      <c r="H87" s="46">
        <f t="shared" si="99"/>
        <v>3.8857142857142857</v>
      </c>
      <c r="I87" s="46">
        <f t="shared" si="99"/>
        <v>0</v>
      </c>
      <c r="J87" s="45">
        <f t="shared" si="99"/>
        <v>1.5428571428571429</v>
      </c>
      <c r="K87" s="47">
        <f t="shared" si="99"/>
        <v>9.1142857142857139</v>
      </c>
      <c r="L87" s="48"/>
      <c r="M87" s="30">
        <f t="shared" si="82"/>
        <v>3.8857142857142857</v>
      </c>
      <c r="N87" s="31">
        <f t="shared" si="78"/>
        <v>5.2285714285714286</v>
      </c>
      <c r="O87" s="55">
        <f t="shared" si="84"/>
        <v>0.42633228840125392</v>
      </c>
      <c r="P87" s="55">
        <f t="shared" si="85"/>
        <v>0.57366771159874608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45">
        <f t="shared" ref="D88:K88" si="100">SUM(D210)/35</f>
        <v>292.37142857142857</v>
      </c>
      <c r="E88" s="46">
        <f t="shared" si="100"/>
        <v>60.228571428571428</v>
      </c>
      <c r="F88" s="45">
        <f t="shared" si="100"/>
        <v>446.65714285714284</v>
      </c>
      <c r="G88" s="45">
        <f t="shared" si="100"/>
        <v>11.057142857142857</v>
      </c>
      <c r="H88" s="46">
        <f t="shared" si="100"/>
        <v>170.91428571428571</v>
      </c>
      <c r="I88" s="46">
        <f t="shared" si="100"/>
        <v>87.428571428571431</v>
      </c>
      <c r="J88" s="45">
        <f t="shared" si="100"/>
        <v>189.97142857142856</v>
      </c>
      <c r="K88" s="47">
        <f t="shared" si="100"/>
        <v>1258.6285714285714</v>
      </c>
      <c r="L88" s="48"/>
      <c r="M88" s="46">
        <f>SUM(M72:M87)</f>
        <v>318.57142857142861</v>
      </c>
      <c r="N88" s="45">
        <f t="shared" si="78"/>
        <v>940.05714285714282</v>
      </c>
      <c r="O88" s="57">
        <f t="shared" si="84"/>
        <v>0.25310996095523475</v>
      </c>
      <c r="P88" s="57">
        <f t="shared" si="85"/>
        <v>0.74689003904476525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5">
        <f t="shared" ref="D89:K89" si="101">SUM(D211)/35</f>
        <v>0</v>
      </c>
      <c r="E89" s="25">
        <f t="shared" si="101"/>
        <v>0</v>
      </c>
      <c r="F89" s="39">
        <f t="shared" si="101"/>
        <v>0.11428571428571428</v>
      </c>
      <c r="G89" s="25">
        <f t="shared" si="101"/>
        <v>0</v>
      </c>
      <c r="H89" s="25">
        <f t="shared" si="101"/>
        <v>0</v>
      </c>
      <c r="I89" s="25">
        <f t="shared" si="101"/>
        <v>0</v>
      </c>
      <c r="J89" s="25">
        <f t="shared" si="101"/>
        <v>2.8571428571428571E-2</v>
      </c>
      <c r="K89" s="39">
        <f t="shared" si="101"/>
        <v>0.14285714285714285</v>
      </c>
      <c r="L89" s="48"/>
      <c r="M89" s="30">
        <f t="shared" ref="M89:M104" si="102">SUM(E89+H89+I89)</f>
        <v>0</v>
      </c>
      <c r="N89" s="31">
        <f t="shared" si="78"/>
        <v>0.14285714285714285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39">
        <f t="shared" ref="D90:K90" si="103">SUM(D212)/35</f>
        <v>4.4857142857142858</v>
      </c>
      <c r="E90" s="25">
        <f t="shared" si="103"/>
        <v>0.5714285714285714</v>
      </c>
      <c r="F90" s="39">
        <f t="shared" si="103"/>
        <v>18.314285714285713</v>
      </c>
      <c r="G90" s="39">
        <f t="shared" si="103"/>
        <v>0.74285714285714288</v>
      </c>
      <c r="H90" s="39">
        <f t="shared" si="103"/>
        <v>1.3714285714285714</v>
      </c>
      <c r="I90" s="39">
        <f t="shared" si="103"/>
        <v>0.68571428571428572</v>
      </c>
      <c r="J90" s="39">
        <f t="shared" si="103"/>
        <v>3.657142857142857</v>
      </c>
      <c r="K90" s="39">
        <f t="shared" si="103"/>
        <v>29.828571428571429</v>
      </c>
      <c r="L90" s="48"/>
      <c r="M90" s="30">
        <f t="shared" si="102"/>
        <v>2.6285714285714286</v>
      </c>
      <c r="N90" s="31">
        <f t="shared" si="78"/>
        <v>27.2</v>
      </c>
      <c r="O90" s="59">
        <f t="shared" ref="O90:O105" si="104">SUM(M90/K90)</f>
        <v>8.8122605363984668E-2</v>
      </c>
      <c r="P90" s="59">
        <f t="shared" ref="P90:P105" si="105">SUM(N90/K90)</f>
        <v>0.91187739463601525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39">
        <f t="shared" ref="D91:K91" si="106">SUM(D213)/35</f>
        <v>5.8</v>
      </c>
      <c r="E91" s="39">
        <f t="shared" si="106"/>
        <v>1.1428571428571428</v>
      </c>
      <c r="F91" s="39">
        <f t="shared" si="106"/>
        <v>22.228571428571428</v>
      </c>
      <c r="G91" s="39">
        <f t="shared" si="106"/>
        <v>0.48571428571428571</v>
      </c>
      <c r="H91" s="39">
        <f t="shared" si="106"/>
        <v>2</v>
      </c>
      <c r="I91" s="39">
        <f t="shared" si="106"/>
        <v>1.2571428571428571</v>
      </c>
      <c r="J91" s="39">
        <f t="shared" si="106"/>
        <v>5.6</v>
      </c>
      <c r="K91" s="39">
        <f t="shared" si="106"/>
        <v>38.514285714285712</v>
      </c>
      <c r="L91" s="48"/>
      <c r="M91" s="30">
        <f t="shared" si="102"/>
        <v>4.4000000000000004</v>
      </c>
      <c r="N91" s="31">
        <f t="shared" si="78"/>
        <v>34.114285714285714</v>
      </c>
      <c r="O91" s="59">
        <f t="shared" si="104"/>
        <v>0.11424332344213652</v>
      </c>
      <c r="P91" s="59">
        <f t="shared" si="105"/>
        <v>0.8857566765578635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39">
        <f t="shared" ref="D92:K92" si="107">SUM(D214)/35</f>
        <v>9.3142857142857149</v>
      </c>
      <c r="E92" s="39">
        <f t="shared" si="107"/>
        <v>1.6</v>
      </c>
      <c r="F92" s="39">
        <f t="shared" si="107"/>
        <v>34.25714285714286</v>
      </c>
      <c r="G92" s="39">
        <f t="shared" si="107"/>
        <v>0.5714285714285714</v>
      </c>
      <c r="H92" s="39">
        <f t="shared" si="107"/>
        <v>2.9714285714285715</v>
      </c>
      <c r="I92" s="39">
        <f t="shared" si="107"/>
        <v>2.342857142857143</v>
      </c>
      <c r="J92" s="39">
        <f t="shared" si="107"/>
        <v>9.5428571428571427</v>
      </c>
      <c r="K92" s="39">
        <f t="shared" si="107"/>
        <v>60.6</v>
      </c>
      <c r="L92" s="48"/>
      <c r="M92" s="30">
        <f t="shared" si="102"/>
        <v>6.9142857142857146</v>
      </c>
      <c r="N92" s="31">
        <f t="shared" si="78"/>
        <v>53.68571428571429</v>
      </c>
      <c r="O92" s="59">
        <f t="shared" si="104"/>
        <v>0.1140971239981141</v>
      </c>
      <c r="P92" s="59">
        <f t="shared" si="105"/>
        <v>0.885902876001886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39">
        <f t="shared" ref="D93:K93" si="108">SUM(D215)/35</f>
        <v>11.285714285714286</v>
      </c>
      <c r="E93" s="39">
        <f t="shared" si="108"/>
        <v>2.5714285714285716</v>
      </c>
      <c r="F93" s="39">
        <f t="shared" si="108"/>
        <v>35.142857142857146</v>
      </c>
      <c r="G93" s="39">
        <f t="shared" si="108"/>
        <v>1.6571428571428573</v>
      </c>
      <c r="H93" s="39">
        <f t="shared" si="108"/>
        <v>3.0857142857142859</v>
      </c>
      <c r="I93" s="39">
        <f t="shared" si="108"/>
        <v>3.6</v>
      </c>
      <c r="J93" s="39">
        <f t="shared" si="108"/>
        <v>9.0857142857142854</v>
      </c>
      <c r="K93" s="39">
        <f t="shared" si="108"/>
        <v>66.428571428571431</v>
      </c>
      <c r="L93" s="48"/>
      <c r="M93" s="30">
        <f t="shared" si="102"/>
        <v>9.257142857142858</v>
      </c>
      <c r="N93" s="31">
        <f t="shared" si="78"/>
        <v>57.171428571428578</v>
      </c>
      <c r="O93" s="59">
        <f t="shared" si="104"/>
        <v>0.13935483870967744</v>
      </c>
      <c r="P93" s="59">
        <f t="shared" si="105"/>
        <v>0.86064516129032265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39">
        <f t="shared" ref="D94:K94" si="109">SUM(D216)/35</f>
        <v>9.8857142857142861</v>
      </c>
      <c r="E94" s="39">
        <f t="shared" si="109"/>
        <v>2.2571428571428571</v>
      </c>
      <c r="F94" s="39">
        <f t="shared" si="109"/>
        <v>29.085714285714285</v>
      </c>
      <c r="G94" s="39">
        <f t="shared" si="109"/>
        <v>2.0285714285714285</v>
      </c>
      <c r="H94" s="39">
        <f t="shared" si="109"/>
        <v>3</v>
      </c>
      <c r="I94" s="39">
        <f t="shared" si="109"/>
        <v>3.1714285714285713</v>
      </c>
      <c r="J94" s="39">
        <f t="shared" si="109"/>
        <v>8.7142857142857135</v>
      </c>
      <c r="K94" s="39">
        <f t="shared" si="109"/>
        <v>58.142857142857146</v>
      </c>
      <c r="L94" s="48"/>
      <c r="M94" s="30">
        <f t="shared" si="102"/>
        <v>8.4285714285714288</v>
      </c>
      <c r="N94" s="31">
        <f t="shared" si="78"/>
        <v>49.714285714285715</v>
      </c>
      <c r="O94" s="59">
        <f t="shared" si="104"/>
        <v>0.14496314496314497</v>
      </c>
      <c r="P94" s="59">
        <f t="shared" si="105"/>
        <v>0.855036855036855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39">
        <f t="shared" ref="D95:K95" si="110">SUM(D217)/35</f>
        <v>10.771428571428572</v>
      </c>
      <c r="E95" s="39">
        <f t="shared" si="110"/>
        <v>2.0571428571428569</v>
      </c>
      <c r="F95" s="39">
        <f t="shared" si="110"/>
        <v>29.457142857142856</v>
      </c>
      <c r="G95" s="39">
        <f t="shared" si="110"/>
        <v>1.1714285714285715</v>
      </c>
      <c r="H95" s="39">
        <f t="shared" si="110"/>
        <v>5.5142857142857142</v>
      </c>
      <c r="I95" s="39">
        <f t="shared" si="110"/>
        <v>2.8285714285714287</v>
      </c>
      <c r="J95" s="39">
        <f t="shared" si="110"/>
        <v>10.028571428571428</v>
      </c>
      <c r="K95" s="39">
        <f t="shared" si="110"/>
        <v>61.828571428571429</v>
      </c>
      <c r="L95" s="48"/>
      <c r="M95" s="30">
        <f t="shared" si="102"/>
        <v>10.4</v>
      </c>
      <c r="N95" s="31">
        <f t="shared" si="78"/>
        <v>51.428571428571431</v>
      </c>
      <c r="O95" s="59">
        <f t="shared" si="104"/>
        <v>0.16820702402957485</v>
      </c>
      <c r="P95" s="59">
        <f t="shared" si="105"/>
        <v>0.83179297597042512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39">
        <f t="shared" ref="D96:K96" si="111">SUM(D218)/35</f>
        <v>15.114285714285714</v>
      </c>
      <c r="E96" s="39">
        <f t="shared" si="111"/>
        <v>4.7714285714285714</v>
      </c>
      <c r="F96" s="39">
        <f t="shared" si="111"/>
        <v>32.25714285714286</v>
      </c>
      <c r="G96" s="39">
        <f t="shared" si="111"/>
        <v>1.6571428571428573</v>
      </c>
      <c r="H96" s="39">
        <f t="shared" si="111"/>
        <v>9.8571428571428577</v>
      </c>
      <c r="I96" s="39">
        <f t="shared" si="111"/>
        <v>4.628571428571429</v>
      </c>
      <c r="J96" s="39">
        <f t="shared" si="111"/>
        <v>12.4</v>
      </c>
      <c r="K96" s="39">
        <f t="shared" si="111"/>
        <v>80.685714285714283</v>
      </c>
      <c r="L96" s="48"/>
      <c r="M96" s="30">
        <f t="shared" si="102"/>
        <v>19.25714285714286</v>
      </c>
      <c r="N96" s="31">
        <f t="shared" si="78"/>
        <v>61.428571428571431</v>
      </c>
      <c r="O96" s="59">
        <f t="shared" si="104"/>
        <v>0.23866855524079325</v>
      </c>
      <c r="P96" s="59">
        <f t="shared" si="105"/>
        <v>0.76133144475920689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39">
        <f t="shared" ref="D97:K97" si="112">SUM(D219)/35</f>
        <v>32.885714285714286</v>
      </c>
      <c r="E97" s="39">
        <f t="shared" si="112"/>
        <v>8.3714285714285719</v>
      </c>
      <c r="F97" s="39">
        <f t="shared" si="112"/>
        <v>45.771428571428572</v>
      </c>
      <c r="G97" s="39">
        <f t="shared" si="112"/>
        <v>0.8</v>
      </c>
      <c r="H97" s="39">
        <f t="shared" si="112"/>
        <v>19.514285714285716</v>
      </c>
      <c r="I97" s="39">
        <f t="shared" si="112"/>
        <v>7.1714285714285717</v>
      </c>
      <c r="J97" s="39">
        <f t="shared" si="112"/>
        <v>19.171428571428571</v>
      </c>
      <c r="K97" s="39">
        <f t="shared" si="112"/>
        <v>133.68571428571428</v>
      </c>
      <c r="L97" s="48"/>
      <c r="M97" s="30">
        <f t="shared" si="102"/>
        <v>35.057142857142857</v>
      </c>
      <c r="N97" s="31">
        <f t="shared" si="78"/>
        <v>98.628571428571433</v>
      </c>
      <c r="O97" s="59">
        <f t="shared" si="104"/>
        <v>0.26223552041034409</v>
      </c>
      <c r="P97" s="59">
        <f t="shared" si="105"/>
        <v>0.73776447958965596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39">
        <f t="shared" ref="D98:K98" si="113">SUM(D220)/35</f>
        <v>54.314285714285717</v>
      </c>
      <c r="E98" s="39">
        <f t="shared" si="113"/>
        <v>14.257142857142858</v>
      </c>
      <c r="F98" s="39">
        <f t="shared" si="113"/>
        <v>52.8</v>
      </c>
      <c r="G98" s="39">
        <f t="shared" si="113"/>
        <v>0.88571428571428568</v>
      </c>
      <c r="H98" s="39">
        <f t="shared" si="113"/>
        <v>35.828571428571429</v>
      </c>
      <c r="I98" s="39">
        <f t="shared" si="113"/>
        <v>17.314285714285713</v>
      </c>
      <c r="J98" s="39">
        <f t="shared" si="113"/>
        <v>28.571428571428573</v>
      </c>
      <c r="K98" s="39">
        <f t="shared" si="113"/>
        <v>203.97142857142856</v>
      </c>
      <c r="L98" s="48"/>
      <c r="M98" s="30">
        <f t="shared" si="102"/>
        <v>67.400000000000006</v>
      </c>
      <c r="N98" s="31">
        <f t="shared" si="78"/>
        <v>136.57142857142858</v>
      </c>
      <c r="O98" s="59">
        <f t="shared" si="104"/>
        <v>0.33043843675584822</v>
      </c>
      <c r="P98" s="59">
        <f t="shared" si="105"/>
        <v>0.66956156324415195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39">
        <f t="shared" ref="D99:K99" si="114">SUM(D221)/35</f>
        <v>69.028571428571425</v>
      </c>
      <c r="E99" s="39">
        <f t="shared" si="114"/>
        <v>29</v>
      </c>
      <c r="F99" s="39">
        <f t="shared" si="114"/>
        <v>53.028571428571432</v>
      </c>
      <c r="G99" s="39">
        <f t="shared" si="114"/>
        <v>0.48571428571428571</v>
      </c>
      <c r="H99" s="39">
        <f t="shared" si="114"/>
        <v>48.828571428571429</v>
      </c>
      <c r="I99" s="39">
        <f t="shared" si="114"/>
        <v>23.828571428571429</v>
      </c>
      <c r="J99" s="39">
        <f t="shared" si="114"/>
        <v>30.514285714285716</v>
      </c>
      <c r="K99" s="39">
        <f t="shared" si="114"/>
        <v>254.71428571428572</v>
      </c>
      <c r="L99" s="48"/>
      <c r="M99" s="30">
        <f t="shared" si="102"/>
        <v>101.65714285714284</v>
      </c>
      <c r="N99" s="31">
        <f t="shared" si="78"/>
        <v>153.05714285714285</v>
      </c>
      <c r="O99" s="59">
        <f t="shared" si="104"/>
        <v>0.39910263600673018</v>
      </c>
      <c r="P99" s="59">
        <f t="shared" si="105"/>
        <v>0.60089736399326976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39">
        <f t="shared" ref="D100:K100" si="115">SUM(D222)/35</f>
        <v>59.114285714285714</v>
      </c>
      <c r="E100" s="39">
        <f t="shared" si="115"/>
        <v>30.828571428571429</v>
      </c>
      <c r="F100" s="39">
        <f t="shared" si="115"/>
        <v>41.885714285714286</v>
      </c>
      <c r="G100" s="39">
        <f t="shared" si="115"/>
        <v>0.42857142857142855</v>
      </c>
      <c r="H100" s="39">
        <f t="shared" si="115"/>
        <v>42.74285714285714</v>
      </c>
      <c r="I100" s="39">
        <f t="shared" si="115"/>
        <v>24.37142857142857</v>
      </c>
      <c r="J100" s="39">
        <f t="shared" si="115"/>
        <v>26.457142857142856</v>
      </c>
      <c r="K100" s="39">
        <f t="shared" si="115"/>
        <v>225.82857142857142</v>
      </c>
      <c r="L100" s="48"/>
      <c r="M100" s="30">
        <f t="shared" si="102"/>
        <v>97.942857142857136</v>
      </c>
      <c r="N100" s="31">
        <f t="shared" si="78"/>
        <v>127.88571428571429</v>
      </c>
      <c r="O100" s="59">
        <f t="shared" si="104"/>
        <v>0.43370445344129555</v>
      </c>
      <c r="P100" s="59">
        <f t="shared" si="105"/>
        <v>0.56629554655870451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39">
        <f t="shared" ref="D101:K101" si="116">SUM(D223)/35</f>
        <v>42.2</v>
      </c>
      <c r="E101" s="39">
        <f t="shared" si="116"/>
        <v>17.457142857142856</v>
      </c>
      <c r="F101" s="39">
        <f t="shared" si="116"/>
        <v>31.942857142857143</v>
      </c>
      <c r="G101" s="39">
        <f t="shared" si="116"/>
        <v>0.74285714285714288</v>
      </c>
      <c r="H101" s="39">
        <f t="shared" si="116"/>
        <v>26.885714285714286</v>
      </c>
      <c r="I101" s="39">
        <f t="shared" si="116"/>
        <v>19.600000000000001</v>
      </c>
      <c r="J101" s="39">
        <f t="shared" si="116"/>
        <v>21.942857142857143</v>
      </c>
      <c r="K101" s="39">
        <f t="shared" si="116"/>
        <v>160.77142857142857</v>
      </c>
      <c r="L101" s="48"/>
      <c r="M101" s="30">
        <f t="shared" si="102"/>
        <v>63.942857142857143</v>
      </c>
      <c r="N101" s="31">
        <f t="shared" si="78"/>
        <v>96.828571428571422</v>
      </c>
      <c r="O101" s="59">
        <f t="shared" si="104"/>
        <v>0.39772525324329128</v>
      </c>
      <c r="P101" s="59">
        <f t="shared" si="105"/>
        <v>0.60227474675670867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39">
        <f t="shared" ref="D102:K102" si="117">SUM(D224)/35</f>
        <v>24.571428571428573</v>
      </c>
      <c r="E102" s="39">
        <f t="shared" si="117"/>
        <v>0.11428571428571428</v>
      </c>
      <c r="F102" s="39">
        <f t="shared" si="117"/>
        <v>18.971428571428572</v>
      </c>
      <c r="G102" s="39">
        <f t="shared" si="117"/>
        <v>0.2857142857142857</v>
      </c>
      <c r="H102" s="39">
        <f t="shared" si="117"/>
        <v>32.6</v>
      </c>
      <c r="I102" s="39">
        <f t="shared" si="117"/>
        <v>3.8571428571428572</v>
      </c>
      <c r="J102" s="39">
        <f t="shared" si="117"/>
        <v>13.314285714285715</v>
      </c>
      <c r="K102" s="39">
        <f t="shared" si="117"/>
        <v>93.714285714285708</v>
      </c>
      <c r="L102" s="48"/>
      <c r="M102" s="30">
        <f t="shared" si="102"/>
        <v>36.571428571428569</v>
      </c>
      <c r="N102" s="31">
        <f t="shared" si="78"/>
        <v>57.142857142857146</v>
      </c>
      <c r="O102" s="59">
        <f t="shared" si="104"/>
        <v>0.3902439024390244</v>
      </c>
      <c r="P102" s="59">
        <f t="shared" si="105"/>
        <v>0.60975609756097571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39">
        <f t="shared" ref="D103:K103" si="118">SUM(D225)/35</f>
        <v>10.8</v>
      </c>
      <c r="E103" s="39">
        <f t="shared" si="118"/>
        <v>8.5714285714285715E-2</v>
      </c>
      <c r="F103" s="39">
        <f t="shared" si="118"/>
        <v>9.742857142857142</v>
      </c>
      <c r="G103" s="39">
        <f t="shared" si="118"/>
        <v>2.8571428571428571E-2</v>
      </c>
      <c r="H103" s="39">
        <f t="shared" si="118"/>
        <v>15.857142857142858</v>
      </c>
      <c r="I103" s="39">
        <f t="shared" si="118"/>
        <v>0.77142857142857146</v>
      </c>
      <c r="J103" s="39">
        <f t="shared" si="118"/>
        <v>5.6857142857142859</v>
      </c>
      <c r="K103" s="39">
        <f t="shared" si="118"/>
        <v>42.971428571428568</v>
      </c>
      <c r="L103" s="48"/>
      <c r="M103" s="30">
        <f t="shared" si="102"/>
        <v>16.714285714285715</v>
      </c>
      <c r="N103" s="31">
        <f t="shared" si="78"/>
        <v>26.25714285714286</v>
      </c>
      <c r="O103" s="59">
        <f t="shared" si="104"/>
        <v>0.38896276595744689</v>
      </c>
      <c r="P103" s="59">
        <f t="shared" si="105"/>
        <v>0.61103723404255328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39">
        <f t="shared" ref="D104:K104" si="119">SUM(D226)/35</f>
        <v>3.6</v>
      </c>
      <c r="E104" s="25">
        <f t="shared" si="119"/>
        <v>0</v>
      </c>
      <c r="F104" s="39">
        <f t="shared" si="119"/>
        <v>3.657142857142857</v>
      </c>
      <c r="G104" s="25">
        <f t="shared" si="119"/>
        <v>2.8571428571428571E-2</v>
      </c>
      <c r="H104" s="39">
        <f t="shared" si="119"/>
        <v>6.1142857142857139</v>
      </c>
      <c r="I104" s="39">
        <f t="shared" si="119"/>
        <v>0</v>
      </c>
      <c r="J104" s="39">
        <f t="shared" si="119"/>
        <v>1.7714285714285714</v>
      </c>
      <c r="K104" s="39">
        <f t="shared" si="119"/>
        <v>15.171428571428571</v>
      </c>
      <c r="L104" s="48"/>
      <c r="M104" s="30">
        <f t="shared" si="102"/>
        <v>6.1142857142857139</v>
      </c>
      <c r="N104" s="31">
        <f t="shared" si="78"/>
        <v>9.0571428571428569</v>
      </c>
      <c r="O104" s="59">
        <f t="shared" si="104"/>
        <v>0.40301318267419961</v>
      </c>
      <c r="P104" s="59">
        <f t="shared" si="105"/>
        <v>0.59698681732580039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39">
        <f t="shared" ref="D105:K105" si="120">SUM(D227)/35</f>
        <v>363.25714285714287</v>
      </c>
      <c r="E105" s="39">
        <f t="shared" si="120"/>
        <v>115.08571428571429</v>
      </c>
      <c r="F105" s="39">
        <f t="shared" si="120"/>
        <v>458.71428571428572</v>
      </c>
      <c r="G105" s="39">
        <f t="shared" si="120"/>
        <v>12</v>
      </c>
      <c r="H105" s="39">
        <f t="shared" si="120"/>
        <v>256.28571428571428</v>
      </c>
      <c r="I105" s="39">
        <f t="shared" si="120"/>
        <v>115.42857142857143</v>
      </c>
      <c r="J105" s="39">
        <f t="shared" si="120"/>
        <v>206.51428571428571</v>
      </c>
      <c r="K105" s="39">
        <f t="shared" si="120"/>
        <v>1527.2857142857142</v>
      </c>
      <c r="L105" s="48"/>
      <c r="M105" s="32">
        <f>SUM(M89:M104)</f>
        <v>486.6857142857142</v>
      </c>
      <c r="N105" s="32">
        <f t="shared" si="78"/>
        <v>1040.4857142857143</v>
      </c>
      <c r="O105" s="59">
        <f t="shared" si="104"/>
        <v>0.31866055560752032</v>
      </c>
      <c r="P105" s="59">
        <f t="shared" si="105"/>
        <v>0.68126461509681047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31">
        <f t="shared" ref="D106:K106" si="121">SUM(D228)/35</f>
        <v>5.7142857142857141E-2</v>
      </c>
      <c r="E106" s="30">
        <f t="shared" si="121"/>
        <v>0</v>
      </c>
      <c r="F106" s="45">
        <f t="shared" si="121"/>
        <v>0.65714285714285714</v>
      </c>
      <c r="G106" s="31">
        <f t="shared" si="121"/>
        <v>2.8571428571428571E-2</v>
      </c>
      <c r="H106" s="30">
        <f t="shared" si="121"/>
        <v>5.7142857142857141E-2</v>
      </c>
      <c r="I106" s="30">
        <f t="shared" si="121"/>
        <v>0</v>
      </c>
      <c r="J106" s="31">
        <f t="shared" si="121"/>
        <v>2.8571428571428571E-2</v>
      </c>
      <c r="K106" s="47">
        <f t="shared" si="121"/>
        <v>0.82857142857142863</v>
      </c>
      <c r="L106" s="48"/>
      <c r="M106" s="30">
        <f t="shared" ref="M106:M121" si="122">SUM(E106+H106+I106)</f>
        <v>5.7142857142857141E-2</v>
      </c>
      <c r="N106" s="31">
        <f t="shared" si="78"/>
        <v>0.77142857142857146</v>
      </c>
      <c r="O106" s="55">
        <f>SUM(M106/K106)</f>
        <v>6.8965517241379309E-2</v>
      </c>
      <c r="P106" s="55">
        <f>SUM(N106/K106)</f>
        <v>0.93103448275862066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45">
        <f t="shared" ref="D107:K107" si="123">SUM(D229)/35</f>
        <v>4.8857142857142861</v>
      </c>
      <c r="E107" s="30">
        <f t="shared" si="123"/>
        <v>0.94285714285714284</v>
      </c>
      <c r="F107" s="45">
        <f t="shared" si="123"/>
        <v>27.028571428571428</v>
      </c>
      <c r="G107" s="45">
        <f t="shared" si="123"/>
        <v>0.5714285714285714</v>
      </c>
      <c r="H107" s="46">
        <f t="shared" si="123"/>
        <v>1.8857142857142857</v>
      </c>
      <c r="I107" s="46">
        <f t="shared" si="123"/>
        <v>0.77142857142857146</v>
      </c>
      <c r="J107" s="45">
        <f t="shared" si="123"/>
        <v>7.3428571428571425</v>
      </c>
      <c r="K107" s="47">
        <f t="shared" si="123"/>
        <v>43.428571428571431</v>
      </c>
      <c r="L107" s="48"/>
      <c r="M107" s="30">
        <f t="shared" si="122"/>
        <v>3.5999999999999996</v>
      </c>
      <c r="N107" s="31">
        <f t="shared" si="78"/>
        <v>39.828571428571429</v>
      </c>
      <c r="O107" s="55">
        <f t="shared" ref="O107:O122" si="124">SUM(M107/K107)</f>
        <v>8.2894736842105257E-2</v>
      </c>
      <c r="P107" s="55">
        <f t="shared" ref="P107:P122" si="125">SUM(N107/K107)</f>
        <v>0.91710526315789476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45">
        <f t="shared" ref="D108:K108" si="126">SUM(D230)/35</f>
        <v>7.2571428571428571</v>
      </c>
      <c r="E108" s="46">
        <f t="shared" si="126"/>
        <v>1.6857142857142857</v>
      </c>
      <c r="F108" s="45">
        <f t="shared" si="126"/>
        <v>42.885714285714286</v>
      </c>
      <c r="G108" s="45">
        <f t="shared" si="126"/>
        <v>0.74285714285714288</v>
      </c>
      <c r="H108" s="46">
        <f t="shared" si="126"/>
        <v>1.5714285714285714</v>
      </c>
      <c r="I108" s="46">
        <f t="shared" si="126"/>
        <v>1.2285714285714286</v>
      </c>
      <c r="J108" s="45">
        <f t="shared" si="126"/>
        <v>8.4571428571428573</v>
      </c>
      <c r="K108" s="47">
        <f t="shared" si="126"/>
        <v>63.828571428571429</v>
      </c>
      <c r="L108" s="48"/>
      <c r="M108" s="30">
        <f t="shared" si="122"/>
        <v>4.4857142857142858</v>
      </c>
      <c r="N108" s="31">
        <f t="shared" si="78"/>
        <v>59.342857142857142</v>
      </c>
      <c r="O108" s="55">
        <f t="shared" si="124"/>
        <v>7.0277529095792296E-2</v>
      </c>
      <c r="P108" s="55">
        <f t="shared" si="125"/>
        <v>0.92972247090420768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45">
        <f t="shared" ref="D109:K109" si="127">SUM(D231)/35</f>
        <v>14.457142857142857</v>
      </c>
      <c r="E109" s="46">
        <f t="shared" si="127"/>
        <v>2.342857142857143</v>
      </c>
      <c r="F109" s="45">
        <f t="shared" si="127"/>
        <v>59.657142857142858</v>
      </c>
      <c r="G109" s="45">
        <f t="shared" si="127"/>
        <v>1.2285714285714286</v>
      </c>
      <c r="H109" s="46">
        <f t="shared" si="127"/>
        <v>3.9714285714285715</v>
      </c>
      <c r="I109" s="46">
        <f t="shared" si="127"/>
        <v>3.4</v>
      </c>
      <c r="J109" s="45">
        <f t="shared" si="127"/>
        <v>13.514285714285714</v>
      </c>
      <c r="K109" s="47">
        <f t="shared" si="127"/>
        <v>98.571428571428569</v>
      </c>
      <c r="L109" s="48"/>
      <c r="M109" s="30">
        <f t="shared" si="122"/>
        <v>9.7142857142857153</v>
      </c>
      <c r="N109" s="31">
        <f t="shared" si="78"/>
        <v>88.857142857142861</v>
      </c>
      <c r="O109" s="55">
        <f t="shared" si="124"/>
        <v>9.8550724637681178E-2</v>
      </c>
      <c r="P109" s="55">
        <f t="shared" si="125"/>
        <v>0.90144927536231889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45">
        <f t="shared" ref="D110:K110" si="128">SUM(D232)/35</f>
        <v>14.685714285714285</v>
      </c>
      <c r="E110" s="46">
        <f t="shared" si="128"/>
        <v>3.0571428571428569</v>
      </c>
      <c r="F110" s="45">
        <f t="shared" si="128"/>
        <v>61.285714285714285</v>
      </c>
      <c r="G110" s="45">
        <f t="shared" si="128"/>
        <v>2.2285714285714286</v>
      </c>
      <c r="H110" s="46">
        <f t="shared" si="128"/>
        <v>4.4000000000000004</v>
      </c>
      <c r="I110" s="46">
        <f t="shared" si="128"/>
        <v>4.0285714285714285</v>
      </c>
      <c r="J110" s="45">
        <f t="shared" si="128"/>
        <v>15.2</v>
      </c>
      <c r="K110" s="47">
        <f t="shared" si="128"/>
        <v>104.88571428571429</v>
      </c>
      <c r="L110" s="48"/>
      <c r="M110" s="30">
        <f t="shared" si="122"/>
        <v>11.485714285714286</v>
      </c>
      <c r="N110" s="31">
        <f t="shared" si="78"/>
        <v>93.4</v>
      </c>
      <c r="O110" s="55">
        <f t="shared" si="124"/>
        <v>0.10950694633614819</v>
      </c>
      <c r="P110" s="55">
        <f t="shared" si="125"/>
        <v>0.8904930536638519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45">
        <f t="shared" ref="D111:K111" si="129">SUM(D233)/35</f>
        <v>13.657142857142857</v>
      </c>
      <c r="E111" s="46">
        <f t="shared" si="129"/>
        <v>2.5142857142857142</v>
      </c>
      <c r="F111" s="45">
        <f t="shared" si="129"/>
        <v>55.942857142857143</v>
      </c>
      <c r="G111" s="45">
        <f t="shared" si="129"/>
        <v>1.6857142857142857</v>
      </c>
      <c r="H111" s="46">
        <f t="shared" si="129"/>
        <v>3.5142857142857142</v>
      </c>
      <c r="I111" s="46">
        <f t="shared" si="129"/>
        <v>4.371428571428571</v>
      </c>
      <c r="J111" s="45">
        <f t="shared" si="129"/>
        <v>15.657142857142857</v>
      </c>
      <c r="K111" s="47">
        <f t="shared" si="129"/>
        <v>97.342857142857142</v>
      </c>
      <c r="L111" s="48"/>
      <c r="M111" s="30">
        <f t="shared" si="122"/>
        <v>10.399999999999999</v>
      </c>
      <c r="N111" s="31">
        <f t="shared" si="78"/>
        <v>86.942857142857136</v>
      </c>
      <c r="O111" s="55">
        <f t="shared" si="124"/>
        <v>0.10683886116818314</v>
      </c>
      <c r="P111" s="55">
        <f t="shared" si="125"/>
        <v>0.8931611388318168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45">
        <f t="shared" ref="D112:K112" si="130">SUM(D234)/35</f>
        <v>11.314285714285715</v>
      </c>
      <c r="E112" s="46">
        <f t="shared" si="130"/>
        <v>1.8857142857142857</v>
      </c>
      <c r="F112" s="45">
        <f t="shared" si="130"/>
        <v>47.228571428571428</v>
      </c>
      <c r="G112" s="45">
        <f t="shared" si="130"/>
        <v>2.1714285714285713</v>
      </c>
      <c r="H112" s="46">
        <f t="shared" si="130"/>
        <v>4.5142857142857142</v>
      </c>
      <c r="I112" s="46">
        <f t="shared" si="130"/>
        <v>2.6857142857142855</v>
      </c>
      <c r="J112" s="45">
        <f t="shared" si="130"/>
        <v>12.542857142857143</v>
      </c>
      <c r="K112" s="47">
        <f t="shared" si="130"/>
        <v>82.342857142857142</v>
      </c>
      <c r="L112" s="48"/>
      <c r="M112" s="30">
        <f t="shared" si="122"/>
        <v>9.0857142857142854</v>
      </c>
      <c r="N112" s="31">
        <f t="shared" si="78"/>
        <v>73.257142857142853</v>
      </c>
      <c r="O112" s="55">
        <f t="shared" si="124"/>
        <v>0.11034004163775156</v>
      </c>
      <c r="P112" s="55">
        <f t="shared" si="125"/>
        <v>0.88965995836224843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45">
        <f t="shared" ref="D113:K113" si="131">SUM(D235)/35</f>
        <v>11.485714285714286</v>
      </c>
      <c r="E113" s="46">
        <f t="shared" si="131"/>
        <v>2.5142857142857142</v>
      </c>
      <c r="F113" s="45">
        <f t="shared" si="131"/>
        <v>40.514285714285712</v>
      </c>
      <c r="G113" s="45">
        <f t="shared" si="131"/>
        <v>1.4</v>
      </c>
      <c r="H113" s="46">
        <f t="shared" si="131"/>
        <v>5.2285714285714286</v>
      </c>
      <c r="I113" s="46">
        <f t="shared" si="131"/>
        <v>3.0857142857142859</v>
      </c>
      <c r="J113" s="45">
        <f t="shared" si="131"/>
        <v>12.142857142857142</v>
      </c>
      <c r="K113" s="47">
        <f t="shared" si="131"/>
        <v>76.371428571428567</v>
      </c>
      <c r="L113" s="48"/>
      <c r="M113" s="30">
        <f t="shared" si="122"/>
        <v>10.828571428571429</v>
      </c>
      <c r="N113" s="31">
        <f t="shared" si="78"/>
        <v>65.542857142857144</v>
      </c>
      <c r="O113" s="55">
        <f t="shared" si="124"/>
        <v>0.14178825289936403</v>
      </c>
      <c r="P113" s="55">
        <f t="shared" si="125"/>
        <v>0.85821174710063608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45">
        <f t="shared" ref="D114:K114" si="132">SUM(D236)/35</f>
        <v>17.285714285714285</v>
      </c>
      <c r="E114" s="46">
        <f t="shared" si="132"/>
        <v>3.6857142857142855</v>
      </c>
      <c r="F114" s="45">
        <f t="shared" si="132"/>
        <v>48.114285714285714</v>
      </c>
      <c r="G114" s="45">
        <f t="shared" si="132"/>
        <v>1.1428571428571428</v>
      </c>
      <c r="H114" s="46">
        <f t="shared" si="132"/>
        <v>5.4571428571428573</v>
      </c>
      <c r="I114" s="46">
        <f t="shared" si="132"/>
        <v>4.8571428571428568</v>
      </c>
      <c r="J114" s="45">
        <f t="shared" si="132"/>
        <v>14.714285714285714</v>
      </c>
      <c r="K114" s="47">
        <f t="shared" si="132"/>
        <v>95.257142857142853</v>
      </c>
      <c r="L114" s="48"/>
      <c r="M114" s="30">
        <f t="shared" si="122"/>
        <v>14</v>
      </c>
      <c r="N114" s="31">
        <f t="shared" si="78"/>
        <v>81.257142857142853</v>
      </c>
      <c r="O114" s="55">
        <f t="shared" si="124"/>
        <v>0.14697060587882424</v>
      </c>
      <c r="P114" s="55">
        <f t="shared" si="125"/>
        <v>0.85302939412117573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45">
        <f t="shared" ref="D115:K115" si="133">SUM(D237)/35</f>
        <v>19.885714285714286</v>
      </c>
      <c r="E115" s="46">
        <f t="shared" si="133"/>
        <v>4.0285714285714285</v>
      </c>
      <c r="F115" s="45">
        <f t="shared" si="133"/>
        <v>47.514285714285712</v>
      </c>
      <c r="G115" s="45">
        <f t="shared" si="133"/>
        <v>0.97142857142857142</v>
      </c>
      <c r="H115" s="46">
        <f t="shared" si="133"/>
        <v>8.1999999999999993</v>
      </c>
      <c r="I115" s="46">
        <f t="shared" si="133"/>
        <v>6.4571428571428573</v>
      </c>
      <c r="J115" s="45">
        <f t="shared" si="133"/>
        <v>17.028571428571428</v>
      </c>
      <c r="K115" s="47">
        <f t="shared" si="133"/>
        <v>104.08571428571429</v>
      </c>
      <c r="L115" s="48"/>
      <c r="M115" s="30">
        <f t="shared" si="122"/>
        <v>18.685714285714283</v>
      </c>
      <c r="N115" s="31">
        <f t="shared" si="78"/>
        <v>85.4</v>
      </c>
      <c r="O115" s="55">
        <f t="shared" si="124"/>
        <v>0.17952237167169913</v>
      </c>
      <c r="P115" s="55">
        <f t="shared" si="125"/>
        <v>0.82047762832830085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45">
        <f t="shared" ref="D116:K116" si="134">SUM(D238)/35</f>
        <v>20.657142857142858</v>
      </c>
      <c r="E116" s="46">
        <f t="shared" si="134"/>
        <v>3.3714285714285714</v>
      </c>
      <c r="F116" s="45">
        <f t="shared" si="134"/>
        <v>41.085714285714289</v>
      </c>
      <c r="G116" s="45">
        <f t="shared" si="134"/>
        <v>0.68571428571428572</v>
      </c>
      <c r="H116" s="46">
        <f t="shared" si="134"/>
        <v>7.2285714285714286</v>
      </c>
      <c r="I116" s="46">
        <f t="shared" si="134"/>
        <v>7.2571428571428571</v>
      </c>
      <c r="J116" s="45">
        <f t="shared" si="134"/>
        <v>13.257142857142858</v>
      </c>
      <c r="K116" s="47">
        <f t="shared" si="134"/>
        <v>93.542857142857144</v>
      </c>
      <c r="L116" s="48"/>
      <c r="M116" s="30">
        <f t="shared" si="122"/>
        <v>17.857142857142858</v>
      </c>
      <c r="N116" s="31">
        <f t="shared" si="78"/>
        <v>75.685714285714283</v>
      </c>
      <c r="O116" s="55">
        <f t="shared" si="124"/>
        <v>0.19089798411728773</v>
      </c>
      <c r="P116" s="55">
        <f t="shared" si="125"/>
        <v>0.80910201588271224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45">
        <f t="shared" ref="D117:K117" si="135">SUM(D239)/35</f>
        <v>11.6</v>
      </c>
      <c r="E117" s="46">
        <f t="shared" si="135"/>
        <v>3.9428571428571431</v>
      </c>
      <c r="F117" s="45">
        <f t="shared" si="135"/>
        <v>20.257142857142856</v>
      </c>
      <c r="G117" s="45">
        <f t="shared" si="135"/>
        <v>1.4571428571428571</v>
      </c>
      <c r="H117" s="46">
        <f t="shared" si="135"/>
        <v>6.2</v>
      </c>
      <c r="I117" s="46">
        <f t="shared" si="135"/>
        <v>4.9714285714285715</v>
      </c>
      <c r="J117" s="45">
        <f t="shared" si="135"/>
        <v>7.7714285714285714</v>
      </c>
      <c r="K117" s="47">
        <f t="shared" si="135"/>
        <v>56.2</v>
      </c>
      <c r="L117" s="48"/>
      <c r="M117" s="30">
        <f t="shared" si="122"/>
        <v>15.114285714285714</v>
      </c>
      <c r="N117" s="31">
        <f t="shared" si="78"/>
        <v>41.085714285714282</v>
      </c>
      <c r="O117" s="55">
        <f t="shared" si="124"/>
        <v>0.26893746822572445</v>
      </c>
      <c r="P117" s="55">
        <f t="shared" si="125"/>
        <v>0.73106253177427549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45">
        <f t="shared" ref="D118:K118" si="136">SUM(D240)/35</f>
        <v>8.2857142857142865</v>
      </c>
      <c r="E118" s="46">
        <f t="shared" si="136"/>
        <v>2.1428571428571428</v>
      </c>
      <c r="F118" s="45">
        <f t="shared" si="136"/>
        <v>15.885714285714286</v>
      </c>
      <c r="G118" s="45">
        <f t="shared" si="136"/>
        <v>1.6857142857142857</v>
      </c>
      <c r="H118" s="46">
        <f t="shared" si="136"/>
        <v>3.8571428571428572</v>
      </c>
      <c r="I118" s="46">
        <f t="shared" si="136"/>
        <v>3.2571428571428571</v>
      </c>
      <c r="J118" s="45">
        <f t="shared" si="136"/>
        <v>6.3428571428571425</v>
      </c>
      <c r="K118" s="47">
        <f t="shared" si="136"/>
        <v>41.457142857142856</v>
      </c>
      <c r="L118" s="48"/>
      <c r="M118" s="30">
        <f t="shared" si="122"/>
        <v>9.2571428571428562</v>
      </c>
      <c r="N118" s="31">
        <f t="shared" si="78"/>
        <v>32.200000000000003</v>
      </c>
      <c r="O118" s="55">
        <f t="shared" si="124"/>
        <v>0.22329427980702962</v>
      </c>
      <c r="P118" s="55">
        <f t="shared" si="125"/>
        <v>0.77670572019297046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45">
        <f t="shared" ref="D119:K119" si="137">SUM(D241)/35</f>
        <v>4.4571428571428573</v>
      </c>
      <c r="E119" s="46">
        <f t="shared" si="137"/>
        <v>8.5714285714285715E-2</v>
      </c>
      <c r="F119" s="45">
        <f t="shared" si="137"/>
        <v>9.8857142857142861</v>
      </c>
      <c r="G119" s="45">
        <f t="shared" si="137"/>
        <v>0.25714285714285712</v>
      </c>
      <c r="H119" s="46">
        <f t="shared" si="137"/>
        <v>6.5428571428571427</v>
      </c>
      <c r="I119" s="46">
        <f t="shared" si="137"/>
        <v>0.7142857142857143</v>
      </c>
      <c r="J119" s="45">
        <f t="shared" si="137"/>
        <v>3.7714285714285714</v>
      </c>
      <c r="K119" s="47">
        <f t="shared" si="137"/>
        <v>25.714285714285715</v>
      </c>
      <c r="L119" s="48"/>
      <c r="M119" s="30">
        <f t="shared" si="122"/>
        <v>7.3428571428571425</v>
      </c>
      <c r="N119" s="31">
        <f t="shared" si="78"/>
        <v>18.371428571428574</v>
      </c>
      <c r="O119" s="55">
        <f t="shared" si="124"/>
        <v>0.28555555555555551</v>
      </c>
      <c r="P119" s="55">
        <f t="shared" si="125"/>
        <v>0.71444444444444455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45">
        <f t="shared" ref="D120:K120" si="138">SUM(D242)/35</f>
        <v>2.9714285714285715</v>
      </c>
      <c r="E120" s="46">
        <f t="shared" si="138"/>
        <v>2.8571428571428571E-2</v>
      </c>
      <c r="F120" s="45">
        <f t="shared" si="138"/>
        <v>4.8857142857142861</v>
      </c>
      <c r="G120" s="45">
        <f t="shared" si="138"/>
        <v>5.7142857142857141E-2</v>
      </c>
      <c r="H120" s="46">
        <f t="shared" si="138"/>
        <v>4.2285714285714286</v>
      </c>
      <c r="I120" s="46">
        <f t="shared" si="138"/>
        <v>0.45714285714285713</v>
      </c>
      <c r="J120" s="45">
        <f t="shared" si="138"/>
        <v>2.2857142857142856</v>
      </c>
      <c r="K120" s="47">
        <f t="shared" si="138"/>
        <v>14.914285714285715</v>
      </c>
      <c r="L120" s="48"/>
      <c r="M120" s="30">
        <f t="shared" si="122"/>
        <v>4.7142857142857144</v>
      </c>
      <c r="N120" s="31">
        <f t="shared" si="78"/>
        <v>10.199999999999999</v>
      </c>
      <c r="O120" s="55">
        <f t="shared" si="124"/>
        <v>0.31609195402298851</v>
      </c>
      <c r="P120" s="55">
        <f t="shared" si="125"/>
        <v>0.68390804597701138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45">
        <f t="shared" ref="D121:K121" si="139">SUM(D243)/35</f>
        <v>0.62857142857142856</v>
      </c>
      <c r="E121" s="46">
        <f t="shared" si="139"/>
        <v>0</v>
      </c>
      <c r="F121" s="45">
        <f t="shared" si="139"/>
        <v>1.6</v>
      </c>
      <c r="G121" s="31">
        <f t="shared" si="139"/>
        <v>0</v>
      </c>
      <c r="H121" s="46">
        <f t="shared" si="139"/>
        <v>1.8</v>
      </c>
      <c r="I121" s="46">
        <f t="shared" si="139"/>
        <v>0</v>
      </c>
      <c r="J121" s="45">
        <f t="shared" si="139"/>
        <v>0.7142857142857143</v>
      </c>
      <c r="K121" s="47">
        <f t="shared" si="139"/>
        <v>4.7428571428571429</v>
      </c>
      <c r="L121" s="48"/>
      <c r="M121" s="30">
        <f t="shared" si="122"/>
        <v>1.8</v>
      </c>
      <c r="N121" s="31">
        <f t="shared" si="78"/>
        <v>2.9428571428571431</v>
      </c>
      <c r="O121" s="55">
        <f t="shared" si="124"/>
        <v>0.37951807228915663</v>
      </c>
      <c r="P121" s="55">
        <f t="shared" si="125"/>
        <v>0.62048192771084343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45">
        <f>SUM(D106:D121)</f>
        <v>163.57142857142856</v>
      </c>
      <c r="E122" s="46">
        <f t="shared" ref="E122:K122" si="140">SUM(E106:E121)</f>
        <v>32.228571428571435</v>
      </c>
      <c r="F122" s="45">
        <f t="shared" si="140"/>
        <v>524.42857142857144</v>
      </c>
      <c r="G122" s="45">
        <f t="shared" si="140"/>
        <v>16.314285714285713</v>
      </c>
      <c r="H122" s="46">
        <f t="shared" si="140"/>
        <v>68.657142857142858</v>
      </c>
      <c r="I122" s="46">
        <f t="shared" si="140"/>
        <v>47.542857142857144</v>
      </c>
      <c r="J122" s="45">
        <f t="shared" si="140"/>
        <v>150.77142857142857</v>
      </c>
      <c r="K122" s="47">
        <f t="shared" si="140"/>
        <v>1003.5142857142856</v>
      </c>
      <c r="L122" s="48"/>
      <c r="M122" s="46">
        <f>SUM(M106:M121)</f>
        <v>148.42857142857144</v>
      </c>
      <c r="N122" s="45">
        <f t="shared" si="78"/>
        <v>855.08571428571429</v>
      </c>
      <c r="O122" s="57">
        <f t="shared" si="124"/>
        <v>0.14790877772399855</v>
      </c>
      <c r="P122" s="57">
        <f t="shared" si="125"/>
        <v>0.85209122227600154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hidden="1" customHeight="1" thickBot="1" x14ac:dyDescent="0.25">
      <c r="A124" s="240" t="s">
        <v>1</v>
      </c>
      <c r="B124" s="241"/>
      <c r="C124" s="242"/>
      <c r="D124" s="228" t="s">
        <v>2</v>
      </c>
      <c r="E124" s="246"/>
      <c r="F124" s="246"/>
      <c r="G124" s="246"/>
      <c r="H124" s="246"/>
      <c r="I124" s="246"/>
      <c r="J124" s="246"/>
      <c r="K124" s="247"/>
      <c r="M124"/>
    </row>
    <row r="125" spans="1:17" ht="12.75" hidden="1" customHeight="1" thickBot="1" x14ac:dyDescent="0.25">
      <c r="A125" s="243"/>
      <c r="B125" s="244"/>
      <c r="C125" s="245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228" t="s">
        <v>53</v>
      </c>
      <c r="B126" s="228" t="s">
        <v>12</v>
      </c>
      <c r="C126" s="2" t="s">
        <v>14</v>
      </c>
      <c r="D126" s="5">
        <v>1</v>
      </c>
      <c r="E126" s="4"/>
      <c r="F126" s="5">
        <v>2</v>
      </c>
      <c r="G126" s="4"/>
      <c r="H126" s="4"/>
      <c r="I126" s="4"/>
      <c r="J126" s="4"/>
      <c r="K126" s="5">
        <v>3</v>
      </c>
      <c r="M126"/>
    </row>
    <row r="127" spans="1:17" ht="12.75" hidden="1" customHeight="1" thickBot="1" x14ac:dyDescent="0.25">
      <c r="A127" s="229"/>
      <c r="B127" s="229"/>
      <c r="C127" s="2" t="s">
        <v>15</v>
      </c>
      <c r="D127" s="5">
        <v>113</v>
      </c>
      <c r="E127" s="5">
        <v>40</v>
      </c>
      <c r="F127" s="5">
        <v>666</v>
      </c>
      <c r="G127" s="5">
        <v>10</v>
      </c>
      <c r="H127" s="5">
        <v>40</v>
      </c>
      <c r="I127" s="5">
        <v>35</v>
      </c>
      <c r="J127" s="5">
        <v>181</v>
      </c>
      <c r="K127" s="5">
        <v>1085</v>
      </c>
      <c r="M127"/>
    </row>
    <row r="128" spans="1:17" ht="12.75" hidden="1" customHeight="1" thickBot="1" x14ac:dyDescent="0.25">
      <c r="A128" s="229"/>
      <c r="B128" s="229"/>
      <c r="C128" s="2" t="s">
        <v>16</v>
      </c>
      <c r="D128" s="5">
        <v>182</v>
      </c>
      <c r="E128" s="5">
        <v>44</v>
      </c>
      <c r="F128" s="5">
        <v>784</v>
      </c>
      <c r="G128" s="5">
        <v>6</v>
      </c>
      <c r="H128" s="5">
        <v>42</v>
      </c>
      <c r="I128" s="5">
        <v>54</v>
      </c>
      <c r="J128" s="5">
        <v>239</v>
      </c>
      <c r="K128" s="5">
        <v>1351</v>
      </c>
      <c r="M128"/>
    </row>
    <row r="129" spans="1:13" ht="12.75" hidden="1" customHeight="1" thickBot="1" x14ac:dyDescent="0.25">
      <c r="A129" s="229"/>
      <c r="B129" s="229"/>
      <c r="C129" s="2" t="s">
        <v>17</v>
      </c>
      <c r="D129" s="5">
        <v>323</v>
      </c>
      <c r="E129" s="5">
        <v>63</v>
      </c>
      <c r="F129" s="5">
        <v>1008</v>
      </c>
      <c r="G129" s="5">
        <v>9</v>
      </c>
      <c r="H129" s="5">
        <v>64</v>
      </c>
      <c r="I129" s="5">
        <v>46</v>
      </c>
      <c r="J129" s="5">
        <v>278</v>
      </c>
      <c r="K129" s="5">
        <v>1791</v>
      </c>
      <c r="M129"/>
    </row>
    <row r="130" spans="1:13" ht="12.75" hidden="1" customHeight="1" thickBot="1" x14ac:dyDescent="0.25">
      <c r="A130" s="229"/>
      <c r="B130" s="229"/>
      <c r="C130" s="2" t="s">
        <v>18</v>
      </c>
      <c r="D130" s="5">
        <v>262</v>
      </c>
      <c r="E130" s="5">
        <v>65</v>
      </c>
      <c r="F130" s="5">
        <v>963</v>
      </c>
      <c r="G130" s="5">
        <v>26</v>
      </c>
      <c r="H130" s="5">
        <v>51</v>
      </c>
      <c r="I130" s="5">
        <v>62</v>
      </c>
      <c r="J130" s="5">
        <v>254</v>
      </c>
      <c r="K130" s="5">
        <v>1683</v>
      </c>
      <c r="M130"/>
    </row>
    <row r="131" spans="1:13" ht="12.75" hidden="1" customHeight="1" thickBot="1" x14ac:dyDescent="0.25">
      <c r="A131" s="229"/>
      <c r="B131" s="229"/>
      <c r="C131" s="2" t="s">
        <v>19</v>
      </c>
      <c r="D131" s="5">
        <v>237</v>
      </c>
      <c r="E131" s="5">
        <v>44</v>
      </c>
      <c r="F131" s="5">
        <v>831</v>
      </c>
      <c r="G131" s="5">
        <v>14</v>
      </c>
      <c r="H131" s="5">
        <v>64</v>
      </c>
      <c r="I131" s="5">
        <v>68</v>
      </c>
      <c r="J131" s="5">
        <v>239</v>
      </c>
      <c r="K131" s="5">
        <v>1497</v>
      </c>
      <c r="M131"/>
    </row>
    <row r="132" spans="1:13" ht="12.75" hidden="1" customHeight="1" thickBot="1" x14ac:dyDescent="0.25">
      <c r="A132" s="229"/>
      <c r="B132" s="229"/>
      <c r="C132" s="2" t="s">
        <v>20</v>
      </c>
      <c r="D132" s="5">
        <v>241</v>
      </c>
      <c r="E132" s="5">
        <v>56</v>
      </c>
      <c r="F132" s="5">
        <v>753</v>
      </c>
      <c r="G132" s="5">
        <v>42</v>
      </c>
      <c r="H132" s="5">
        <v>47</v>
      </c>
      <c r="I132" s="5">
        <v>73</v>
      </c>
      <c r="J132" s="5">
        <v>210</v>
      </c>
      <c r="K132" s="5">
        <v>1422</v>
      </c>
      <c r="M132"/>
    </row>
    <row r="133" spans="1:13" ht="12.75" hidden="1" customHeight="1" thickBot="1" x14ac:dyDescent="0.25">
      <c r="A133" s="229"/>
      <c r="B133" s="229"/>
      <c r="C133" s="2" t="s">
        <v>21</v>
      </c>
      <c r="D133" s="5">
        <v>294</v>
      </c>
      <c r="E133" s="5">
        <v>72</v>
      </c>
      <c r="F133" s="5">
        <v>825</v>
      </c>
      <c r="G133" s="5">
        <v>50</v>
      </c>
      <c r="H133" s="5">
        <v>84</v>
      </c>
      <c r="I133" s="5">
        <v>86</v>
      </c>
      <c r="J133" s="5">
        <v>240</v>
      </c>
      <c r="K133" s="5">
        <v>1651</v>
      </c>
      <c r="M133"/>
    </row>
    <row r="134" spans="1:13" ht="12.75" hidden="1" customHeight="1" thickBot="1" x14ac:dyDescent="0.25">
      <c r="A134" s="229"/>
      <c r="B134" s="229"/>
      <c r="C134" s="2" t="s">
        <v>22</v>
      </c>
      <c r="D134" s="5">
        <v>448</v>
      </c>
      <c r="E134" s="5">
        <v>70</v>
      </c>
      <c r="F134" s="5">
        <v>1085</v>
      </c>
      <c r="G134" s="5">
        <v>33</v>
      </c>
      <c r="H134" s="5">
        <v>152</v>
      </c>
      <c r="I134" s="5">
        <v>154</v>
      </c>
      <c r="J134" s="5">
        <v>388</v>
      </c>
      <c r="K134" s="5">
        <v>2330</v>
      </c>
      <c r="M134"/>
    </row>
    <row r="135" spans="1:13" ht="12.75" hidden="1" customHeight="1" thickBot="1" x14ac:dyDescent="0.25">
      <c r="A135" s="229"/>
      <c r="B135" s="229"/>
      <c r="C135" s="2" t="s">
        <v>23</v>
      </c>
      <c r="D135" s="5">
        <v>598</v>
      </c>
      <c r="E135" s="5">
        <v>96</v>
      </c>
      <c r="F135" s="5">
        <v>1294</v>
      </c>
      <c r="G135" s="5">
        <v>35</v>
      </c>
      <c r="H135" s="5">
        <v>290</v>
      </c>
      <c r="I135" s="5">
        <v>191</v>
      </c>
      <c r="J135" s="5">
        <v>465</v>
      </c>
      <c r="K135" s="5">
        <v>2969</v>
      </c>
      <c r="M135"/>
    </row>
    <row r="136" spans="1:13" ht="12.75" hidden="1" customHeight="1" thickBot="1" x14ac:dyDescent="0.25">
      <c r="A136" s="229"/>
      <c r="B136" s="229"/>
      <c r="C136" s="2" t="s">
        <v>24</v>
      </c>
      <c r="D136" s="5">
        <v>495</v>
      </c>
      <c r="E136" s="5">
        <v>92</v>
      </c>
      <c r="F136" s="5">
        <v>1051</v>
      </c>
      <c r="G136" s="5">
        <v>16</v>
      </c>
      <c r="H136" s="5">
        <v>264</v>
      </c>
      <c r="I136" s="5">
        <v>193</v>
      </c>
      <c r="J136" s="5">
        <v>350</v>
      </c>
      <c r="K136" s="5">
        <v>2461</v>
      </c>
      <c r="M136"/>
    </row>
    <row r="137" spans="1:13" ht="12.75" hidden="1" customHeight="1" thickBot="1" x14ac:dyDescent="0.25">
      <c r="A137" s="229"/>
      <c r="B137" s="229"/>
      <c r="C137" s="2" t="s">
        <v>25</v>
      </c>
      <c r="D137" s="5">
        <v>328</v>
      </c>
      <c r="E137" s="5">
        <v>81</v>
      </c>
      <c r="F137" s="5">
        <v>709</v>
      </c>
      <c r="G137" s="5">
        <v>26</v>
      </c>
      <c r="H137" s="5">
        <v>168</v>
      </c>
      <c r="I137" s="5">
        <v>155</v>
      </c>
      <c r="J137" s="5">
        <v>302</v>
      </c>
      <c r="K137" s="5">
        <v>1769</v>
      </c>
      <c r="M137"/>
    </row>
    <row r="138" spans="1:13" ht="12.75" hidden="1" customHeight="1" thickBot="1" x14ac:dyDescent="0.25">
      <c r="A138" s="229"/>
      <c r="B138" s="229"/>
      <c r="C138" s="2" t="s">
        <v>26</v>
      </c>
      <c r="D138" s="5">
        <v>237</v>
      </c>
      <c r="E138" s="5">
        <v>38</v>
      </c>
      <c r="F138" s="5">
        <v>522</v>
      </c>
      <c r="G138" s="5">
        <v>49</v>
      </c>
      <c r="H138" s="5">
        <v>81</v>
      </c>
      <c r="I138" s="5">
        <v>116</v>
      </c>
      <c r="J138" s="5">
        <v>202</v>
      </c>
      <c r="K138" s="5">
        <v>1245</v>
      </c>
      <c r="M138"/>
    </row>
    <row r="139" spans="1:13" ht="12.75" hidden="1" customHeight="1" thickBot="1" x14ac:dyDescent="0.25">
      <c r="A139" s="229"/>
      <c r="B139" s="229"/>
      <c r="C139" s="2" t="s">
        <v>27</v>
      </c>
      <c r="D139" s="5">
        <v>128</v>
      </c>
      <c r="E139" s="4"/>
      <c r="F139" s="5">
        <v>290</v>
      </c>
      <c r="G139" s="5">
        <v>13</v>
      </c>
      <c r="H139" s="5">
        <v>109</v>
      </c>
      <c r="I139" s="5">
        <v>22</v>
      </c>
      <c r="J139" s="5">
        <v>127</v>
      </c>
      <c r="K139" s="5">
        <v>689</v>
      </c>
      <c r="M139"/>
    </row>
    <row r="140" spans="1:13" ht="12.75" hidden="1" customHeight="1" thickBot="1" x14ac:dyDescent="0.25">
      <c r="A140" s="229"/>
      <c r="B140" s="229"/>
      <c r="C140" s="2" t="s">
        <v>28</v>
      </c>
      <c r="D140" s="5">
        <v>61</v>
      </c>
      <c r="E140" s="5">
        <v>1</v>
      </c>
      <c r="F140" s="5">
        <v>144</v>
      </c>
      <c r="G140" s="5">
        <v>3</v>
      </c>
      <c r="H140" s="5">
        <v>89</v>
      </c>
      <c r="I140" s="5">
        <v>7</v>
      </c>
      <c r="J140" s="5">
        <v>60</v>
      </c>
      <c r="K140" s="5">
        <v>365</v>
      </c>
      <c r="M140"/>
    </row>
    <row r="141" spans="1:13" ht="12.75" hidden="1" customHeight="1" thickBot="1" x14ac:dyDescent="0.25">
      <c r="A141" s="229"/>
      <c r="B141" s="229"/>
      <c r="C141" s="2" t="s">
        <v>29</v>
      </c>
      <c r="D141" s="5">
        <v>15</v>
      </c>
      <c r="E141" s="4"/>
      <c r="F141" s="5">
        <v>42</v>
      </c>
      <c r="G141" s="5">
        <v>1</v>
      </c>
      <c r="H141" s="5">
        <v>51</v>
      </c>
      <c r="I141" s="4"/>
      <c r="J141" s="5">
        <v>10</v>
      </c>
      <c r="K141" s="5">
        <v>119</v>
      </c>
      <c r="M141"/>
    </row>
    <row r="142" spans="1:13" ht="12.75" hidden="1" customHeight="1" thickBot="1" x14ac:dyDescent="0.25">
      <c r="A142" s="229"/>
      <c r="B142" s="230"/>
      <c r="C142" s="2" t="s">
        <v>10</v>
      </c>
      <c r="D142" s="5">
        <v>3963</v>
      </c>
      <c r="E142" s="5">
        <v>762</v>
      </c>
      <c r="F142" s="5">
        <v>10970</v>
      </c>
      <c r="G142" s="5">
        <v>333</v>
      </c>
      <c r="H142" s="5">
        <v>1596</v>
      </c>
      <c r="I142" s="5">
        <v>1262</v>
      </c>
      <c r="J142" s="5">
        <v>3545</v>
      </c>
      <c r="K142" s="5">
        <v>22431</v>
      </c>
      <c r="M142"/>
    </row>
    <row r="143" spans="1:13" ht="12.75" hidden="1" customHeight="1" thickBot="1" x14ac:dyDescent="0.25">
      <c r="A143" s="229"/>
      <c r="B143" s="228" t="s">
        <v>31</v>
      </c>
      <c r="C143" s="2" t="s">
        <v>14</v>
      </c>
      <c r="D143" s="4"/>
      <c r="E143" s="4"/>
      <c r="F143" s="5">
        <v>4</v>
      </c>
      <c r="G143" s="4"/>
      <c r="H143" s="4"/>
      <c r="I143" s="4"/>
      <c r="J143" s="4"/>
      <c r="K143" s="5">
        <v>4</v>
      </c>
      <c r="M143"/>
    </row>
    <row r="144" spans="1:13" ht="12.75" hidden="1" customHeight="1" thickBot="1" x14ac:dyDescent="0.25">
      <c r="A144" s="229"/>
      <c r="B144" s="229"/>
      <c r="C144" s="2" t="s">
        <v>15</v>
      </c>
      <c r="D144" s="5">
        <v>152</v>
      </c>
      <c r="E144" s="5">
        <v>24</v>
      </c>
      <c r="F144" s="5">
        <v>841</v>
      </c>
      <c r="G144" s="5">
        <v>26</v>
      </c>
      <c r="H144" s="5">
        <v>34</v>
      </c>
      <c r="I144" s="5">
        <v>37</v>
      </c>
      <c r="J144" s="5">
        <v>195</v>
      </c>
      <c r="K144" s="5">
        <v>1309</v>
      </c>
      <c r="M144"/>
    </row>
    <row r="145" spans="1:13" ht="12.75" hidden="1" customHeight="1" thickBot="1" x14ac:dyDescent="0.25">
      <c r="A145" s="229"/>
      <c r="B145" s="229"/>
      <c r="C145" s="2" t="s">
        <v>16</v>
      </c>
      <c r="D145" s="5">
        <v>225</v>
      </c>
      <c r="E145" s="5">
        <v>64</v>
      </c>
      <c r="F145" s="5">
        <v>809</v>
      </c>
      <c r="G145" s="5">
        <v>16</v>
      </c>
      <c r="H145" s="5">
        <v>34</v>
      </c>
      <c r="I145" s="5">
        <v>60</v>
      </c>
      <c r="J145" s="5">
        <v>239</v>
      </c>
      <c r="K145" s="5">
        <v>1447</v>
      </c>
      <c r="M145"/>
    </row>
    <row r="146" spans="1:13" ht="12.75" hidden="1" customHeight="1" thickBot="1" x14ac:dyDescent="0.25">
      <c r="A146" s="229"/>
      <c r="B146" s="229"/>
      <c r="C146" s="2" t="s">
        <v>17</v>
      </c>
      <c r="D146" s="5">
        <v>241</v>
      </c>
      <c r="E146" s="5">
        <v>92</v>
      </c>
      <c r="F146" s="5">
        <v>957</v>
      </c>
      <c r="G146" s="5">
        <v>14</v>
      </c>
      <c r="H146" s="5">
        <v>46</v>
      </c>
      <c r="I146" s="5">
        <v>72</v>
      </c>
      <c r="J146" s="5">
        <v>263</v>
      </c>
      <c r="K146" s="5">
        <v>1685</v>
      </c>
      <c r="M146"/>
    </row>
    <row r="147" spans="1:13" ht="12.75" hidden="1" customHeight="1" thickBot="1" x14ac:dyDescent="0.25">
      <c r="A147" s="229"/>
      <c r="B147" s="229"/>
      <c r="C147" s="2" t="s">
        <v>18</v>
      </c>
      <c r="D147" s="5">
        <v>238</v>
      </c>
      <c r="E147" s="5">
        <v>47</v>
      </c>
      <c r="F147" s="5">
        <v>853</v>
      </c>
      <c r="G147" s="5">
        <v>20</v>
      </c>
      <c r="H147" s="5">
        <v>63</v>
      </c>
      <c r="I147" s="5">
        <v>71</v>
      </c>
      <c r="J147" s="5">
        <v>220</v>
      </c>
      <c r="K147" s="5">
        <v>1512</v>
      </c>
      <c r="M147"/>
    </row>
    <row r="148" spans="1:13" ht="12.75" hidden="1" customHeight="1" thickBot="1" x14ac:dyDescent="0.25">
      <c r="A148" s="229"/>
      <c r="B148" s="229"/>
      <c r="C148" s="2" t="s">
        <v>19</v>
      </c>
      <c r="D148" s="5">
        <v>169</v>
      </c>
      <c r="E148" s="5">
        <v>32</v>
      </c>
      <c r="F148" s="5">
        <v>709</v>
      </c>
      <c r="G148" s="5">
        <v>28</v>
      </c>
      <c r="H148" s="5">
        <v>48</v>
      </c>
      <c r="I148" s="5">
        <v>67</v>
      </c>
      <c r="J148" s="5">
        <v>181</v>
      </c>
      <c r="K148" s="5">
        <v>1234</v>
      </c>
      <c r="M148"/>
    </row>
    <row r="149" spans="1:13" ht="12.75" hidden="1" customHeight="1" thickBot="1" x14ac:dyDescent="0.25">
      <c r="A149" s="229"/>
      <c r="B149" s="229"/>
      <c r="C149" s="2" t="s">
        <v>20</v>
      </c>
      <c r="D149" s="5">
        <v>193</v>
      </c>
      <c r="E149" s="5">
        <v>38</v>
      </c>
      <c r="F149" s="5">
        <v>630</v>
      </c>
      <c r="G149" s="5">
        <v>29</v>
      </c>
      <c r="H149" s="5">
        <v>46</v>
      </c>
      <c r="I149" s="5">
        <v>44</v>
      </c>
      <c r="J149" s="5">
        <v>189</v>
      </c>
      <c r="K149" s="5">
        <v>1169</v>
      </c>
      <c r="M149"/>
    </row>
    <row r="150" spans="1:13" ht="12.75" hidden="1" customHeight="1" thickBot="1" x14ac:dyDescent="0.25">
      <c r="A150" s="229"/>
      <c r="B150" s="229"/>
      <c r="C150" s="2" t="s">
        <v>21</v>
      </c>
      <c r="D150" s="5">
        <v>262</v>
      </c>
      <c r="E150" s="5">
        <v>51</v>
      </c>
      <c r="F150" s="5">
        <v>793</v>
      </c>
      <c r="G150" s="5">
        <v>76</v>
      </c>
      <c r="H150" s="5">
        <v>79</v>
      </c>
      <c r="I150" s="5">
        <v>82</v>
      </c>
      <c r="J150" s="5">
        <v>208</v>
      </c>
      <c r="K150" s="5">
        <v>1551</v>
      </c>
      <c r="M150"/>
    </row>
    <row r="151" spans="1:13" ht="12.75" hidden="1" customHeight="1" thickBot="1" x14ac:dyDescent="0.25">
      <c r="A151" s="229"/>
      <c r="B151" s="229"/>
      <c r="C151" s="2" t="s">
        <v>22</v>
      </c>
      <c r="D151" s="5">
        <v>476</v>
      </c>
      <c r="E151" s="5">
        <v>84</v>
      </c>
      <c r="F151" s="5">
        <v>924</v>
      </c>
      <c r="G151" s="5">
        <v>60</v>
      </c>
      <c r="H151" s="5">
        <v>127</v>
      </c>
      <c r="I151" s="5">
        <v>158</v>
      </c>
      <c r="J151" s="5">
        <v>356</v>
      </c>
      <c r="K151" s="5">
        <v>2185</v>
      </c>
      <c r="M151"/>
    </row>
    <row r="152" spans="1:13" ht="12.75" hidden="1" customHeight="1" thickBot="1" x14ac:dyDescent="0.25">
      <c r="A152" s="229"/>
      <c r="B152" s="229"/>
      <c r="C152" s="2" t="s">
        <v>23</v>
      </c>
      <c r="D152" s="5">
        <v>579</v>
      </c>
      <c r="E152" s="5">
        <v>106</v>
      </c>
      <c r="F152" s="5">
        <v>1054</v>
      </c>
      <c r="G152" s="5">
        <v>29</v>
      </c>
      <c r="H152" s="5">
        <v>203</v>
      </c>
      <c r="I152" s="5">
        <v>203</v>
      </c>
      <c r="J152" s="5">
        <v>438</v>
      </c>
      <c r="K152" s="5">
        <v>2612</v>
      </c>
      <c r="M152"/>
    </row>
    <row r="153" spans="1:13" ht="12.75" hidden="1" customHeight="1" thickBot="1" x14ac:dyDescent="0.25">
      <c r="A153" s="229"/>
      <c r="B153" s="229"/>
      <c r="C153" s="2" t="s">
        <v>24</v>
      </c>
      <c r="D153" s="5">
        <v>519</v>
      </c>
      <c r="E153" s="5">
        <v>151</v>
      </c>
      <c r="F153" s="5">
        <v>1059</v>
      </c>
      <c r="G153" s="5">
        <v>20</v>
      </c>
      <c r="H153" s="5">
        <v>245</v>
      </c>
      <c r="I153" s="5">
        <v>204</v>
      </c>
      <c r="J153" s="5">
        <v>406</v>
      </c>
      <c r="K153" s="5">
        <v>2604</v>
      </c>
      <c r="M153"/>
    </row>
    <row r="154" spans="1:13" ht="12.75" hidden="1" customHeight="1" thickBot="1" x14ac:dyDescent="0.25">
      <c r="A154" s="229"/>
      <c r="B154" s="229"/>
      <c r="C154" s="2" t="s">
        <v>25</v>
      </c>
      <c r="D154" s="5">
        <v>362</v>
      </c>
      <c r="E154" s="5">
        <v>98</v>
      </c>
      <c r="F154" s="5">
        <v>652</v>
      </c>
      <c r="G154" s="5">
        <v>18</v>
      </c>
      <c r="H154" s="5">
        <v>172</v>
      </c>
      <c r="I154" s="5">
        <v>153</v>
      </c>
      <c r="J154" s="5">
        <v>277</v>
      </c>
      <c r="K154" s="5">
        <v>1732</v>
      </c>
      <c r="M154"/>
    </row>
    <row r="155" spans="1:13" ht="12.75" hidden="1" customHeight="1" thickBot="1" x14ac:dyDescent="0.25">
      <c r="A155" s="229"/>
      <c r="B155" s="229"/>
      <c r="C155" s="2" t="s">
        <v>26</v>
      </c>
      <c r="D155" s="5">
        <v>235</v>
      </c>
      <c r="E155" s="5">
        <v>55</v>
      </c>
      <c r="F155" s="5">
        <v>486</v>
      </c>
      <c r="G155" s="5">
        <v>52</v>
      </c>
      <c r="H155" s="5">
        <v>113</v>
      </c>
      <c r="I155" s="5">
        <v>99</v>
      </c>
      <c r="J155" s="5">
        <v>220</v>
      </c>
      <c r="K155" s="5">
        <v>1260</v>
      </c>
      <c r="M155"/>
    </row>
    <row r="156" spans="1:13" ht="12.75" hidden="1" customHeight="1" thickBot="1" x14ac:dyDescent="0.25">
      <c r="A156" s="229"/>
      <c r="B156" s="229"/>
      <c r="C156" s="2" t="s">
        <v>27</v>
      </c>
      <c r="D156" s="5">
        <v>152</v>
      </c>
      <c r="E156" s="4"/>
      <c r="F156" s="5">
        <v>242</v>
      </c>
      <c r="G156" s="5">
        <v>2</v>
      </c>
      <c r="H156" s="5">
        <v>172</v>
      </c>
      <c r="I156" s="5">
        <v>16</v>
      </c>
      <c r="J156" s="5">
        <v>121</v>
      </c>
      <c r="K156" s="5">
        <v>705</v>
      </c>
      <c r="M156"/>
    </row>
    <row r="157" spans="1:13" ht="12.75" hidden="1" customHeight="1" thickBot="1" x14ac:dyDescent="0.25">
      <c r="A157" s="229"/>
      <c r="B157" s="229"/>
      <c r="C157" s="2" t="s">
        <v>28</v>
      </c>
      <c r="D157" s="5">
        <v>91</v>
      </c>
      <c r="E157" s="4"/>
      <c r="F157" s="5">
        <v>153</v>
      </c>
      <c r="G157" s="5">
        <v>1</v>
      </c>
      <c r="H157" s="5">
        <v>147</v>
      </c>
      <c r="I157" s="5">
        <v>5</v>
      </c>
      <c r="J157" s="5">
        <v>77</v>
      </c>
      <c r="K157" s="5">
        <v>474</v>
      </c>
      <c r="M157"/>
    </row>
    <row r="158" spans="1:13" ht="12.75" hidden="1" customHeight="1" thickBot="1" x14ac:dyDescent="0.25">
      <c r="A158" s="229"/>
      <c r="B158" s="229"/>
      <c r="C158" s="2" t="s">
        <v>29</v>
      </c>
      <c r="D158" s="5">
        <v>24</v>
      </c>
      <c r="E158" s="4"/>
      <c r="F158" s="5">
        <v>40</v>
      </c>
      <c r="G158" s="4"/>
      <c r="H158" s="5">
        <v>54</v>
      </c>
      <c r="I158" s="4"/>
      <c r="J158" s="5">
        <v>26</v>
      </c>
      <c r="K158" s="5">
        <v>144</v>
      </c>
      <c r="M158"/>
    </row>
    <row r="159" spans="1:13" ht="12.75" hidden="1" customHeight="1" thickBot="1" x14ac:dyDescent="0.25">
      <c r="A159" s="229"/>
      <c r="B159" s="230"/>
      <c r="C159" s="2" t="s">
        <v>10</v>
      </c>
      <c r="D159" s="5">
        <v>3918</v>
      </c>
      <c r="E159" s="5">
        <v>842</v>
      </c>
      <c r="F159" s="5">
        <v>10206</v>
      </c>
      <c r="G159" s="5">
        <v>391</v>
      </c>
      <c r="H159" s="5">
        <v>1583</v>
      </c>
      <c r="I159" s="5">
        <v>1271</v>
      </c>
      <c r="J159" s="5">
        <v>3416</v>
      </c>
      <c r="K159" s="5">
        <v>21627</v>
      </c>
      <c r="M159"/>
    </row>
    <row r="160" spans="1:13" ht="13.5" hidden="1" thickBot="1" x14ac:dyDescent="0.25">
      <c r="A160" s="229"/>
      <c r="B160" s="228" t="s">
        <v>32</v>
      </c>
      <c r="C160" s="2" t="s">
        <v>14</v>
      </c>
      <c r="D160" s="5">
        <v>1</v>
      </c>
      <c r="E160" s="4"/>
      <c r="F160" s="5">
        <v>12</v>
      </c>
      <c r="G160" s="4"/>
      <c r="H160" s="4"/>
      <c r="I160" s="4"/>
      <c r="J160" s="5">
        <v>1</v>
      </c>
      <c r="K160" s="5">
        <v>14</v>
      </c>
      <c r="M160"/>
    </row>
    <row r="161" spans="1:13" ht="13.5" hidden="1" thickBot="1" x14ac:dyDescent="0.25">
      <c r="A161" s="229"/>
      <c r="B161" s="229"/>
      <c r="C161" s="2" t="s">
        <v>15</v>
      </c>
      <c r="D161" s="5">
        <v>196</v>
      </c>
      <c r="E161" s="5">
        <v>27</v>
      </c>
      <c r="F161" s="5">
        <v>870</v>
      </c>
      <c r="G161" s="5">
        <v>27</v>
      </c>
      <c r="H161" s="5">
        <v>21</v>
      </c>
      <c r="I161" s="5">
        <v>55</v>
      </c>
      <c r="J161" s="5">
        <v>221</v>
      </c>
      <c r="K161" s="5">
        <v>1417</v>
      </c>
      <c r="M161"/>
    </row>
    <row r="162" spans="1:13" ht="13.5" hidden="1" thickBot="1" x14ac:dyDescent="0.25">
      <c r="A162" s="229"/>
      <c r="B162" s="229"/>
      <c r="C162" s="2" t="s">
        <v>16</v>
      </c>
      <c r="D162" s="5">
        <v>225</v>
      </c>
      <c r="E162" s="5">
        <v>41</v>
      </c>
      <c r="F162" s="5">
        <v>863</v>
      </c>
      <c r="G162" s="5">
        <v>8</v>
      </c>
      <c r="H162" s="5">
        <v>36</v>
      </c>
      <c r="I162" s="5">
        <v>57</v>
      </c>
      <c r="J162" s="5">
        <v>231</v>
      </c>
      <c r="K162" s="5">
        <v>1461</v>
      </c>
      <c r="M162"/>
    </row>
    <row r="163" spans="1:13" ht="13.5" hidden="1" thickBot="1" x14ac:dyDescent="0.25">
      <c r="A163" s="229"/>
      <c r="B163" s="229"/>
      <c r="C163" s="2" t="s">
        <v>17</v>
      </c>
      <c r="D163" s="5">
        <v>250</v>
      </c>
      <c r="E163" s="5">
        <v>61</v>
      </c>
      <c r="F163" s="5">
        <v>1106</v>
      </c>
      <c r="G163" s="5">
        <v>28</v>
      </c>
      <c r="H163" s="5">
        <v>58</v>
      </c>
      <c r="I163" s="5">
        <v>82</v>
      </c>
      <c r="J163" s="5">
        <v>289</v>
      </c>
      <c r="K163" s="5">
        <v>1874</v>
      </c>
      <c r="M163"/>
    </row>
    <row r="164" spans="1:13" ht="13.5" hidden="1" thickBot="1" x14ac:dyDescent="0.25">
      <c r="A164" s="229"/>
      <c r="B164" s="229"/>
      <c r="C164" s="2" t="s">
        <v>18</v>
      </c>
      <c r="D164" s="5">
        <v>258</v>
      </c>
      <c r="E164" s="5">
        <v>58</v>
      </c>
      <c r="F164" s="5">
        <v>1045</v>
      </c>
      <c r="G164" s="5">
        <v>32</v>
      </c>
      <c r="H164" s="5">
        <v>71</v>
      </c>
      <c r="I164" s="5">
        <v>88</v>
      </c>
      <c r="J164" s="5">
        <v>277</v>
      </c>
      <c r="K164" s="5">
        <v>1829</v>
      </c>
      <c r="M164"/>
    </row>
    <row r="165" spans="1:13" ht="13.5" hidden="1" thickBot="1" x14ac:dyDescent="0.25">
      <c r="A165" s="229"/>
      <c r="B165" s="229"/>
      <c r="C165" s="2" t="s">
        <v>19</v>
      </c>
      <c r="D165" s="5">
        <v>231</v>
      </c>
      <c r="E165" s="5">
        <v>50</v>
      </c>
      <c r="F165" s="5">
        <v>926</v>
      </c>
      <c r="G165" s="5">
        <v>39</v>
      </c>
      <c r="H165" s="5">
        <v>63</v>
      </c>
      <c r="I165" s="5">
        <v>71</v>
      </c>
      <c r="J165" s="5">
        <v>210</v>
      </c>
      <c r="K165" s="5">
        <v>1590</v>
      </c>
      <c r="M165"/>
    </row>
    <row r="166" spans="1:13" ht="13.5" hidden="1" thickBot="1" x14ac:dyDescent="0.25">
      <c r="A166" s="229"/>
      <c r="B166" s="229"/>
      <c r="C166" s="2" t="s">
        <v>20</v>
      </c>
      <c r="D166" s="5">
        <v>213</v>
      </c>
      <c r="E166" s="5">
        <v>31</v>
      </c>
      <c r="F166" s="5">
        <v>1170</v>
      </c>
      <c r="G166" s="5">
        <v>56</v>
      </c>
      <c r="H166" s="5">
        <v>89</v>
      </c>
      <c r="I166" s="5">
        <v>63</v>
      </c>
      <c r="J166" s="5">
        <v>244</v>
      </c>
      <c r="K166" s="5">
        <v>1866</v>
      </c>
      <c r="M166"/>
    </row>
    <row r="167" spans="1:13" ht="13.5" hidden="1" thickBot="1" x14ac:dyDescent="0.25">
      <c r="A167" s="229"/>
      <c r="B167" s="229"/>
      <c r="C167" s="2" t="s">
        <v>21</v>
      </c>
      <c r="D167" s="5">
        <v>311</v>
      </c>
      <c r="E167" s="5">
        <v>57</v>
      </c>
      <c r="F167" s="5">
        <v>1092</v>
      </c>
      <c r="G167" s="5">
        <v>71</v>
      </c>
      <c r="H167" s="5">
        <v>119</v>
      </c>
      <c r="I167" s="5">
        <v>85</v>
      </c>
      <c r="J167" s="5">
        <v>300</v>
      </c>
      <c r="K167" s="5">
        <v>2035</v>
      </c>
      <c r="M167"/>
    </row>
    <row r="168" spans="1:13" ht="13.5" hidden="1" thickBot="1" x14ac:dyDescent="0.25">
      <c r="A168" s="229"/>
      <c r="B168" s="229"/>
      <c r="C168" s="2" t="s">
        <v>22</v>
      </c>
      <c r="D168" s="5">
        <v>576</v>
      </c>
      <c r="E168" s="5">
        <v>104</v>
      </c>
      <c r="F168" s="5">
        <v>1302</v>
      </c>
      <c r="G168" s="5">
        <v>30</v>
      </c>
      <c r="H168" s="5">
        <v>243</v>
      </c>
      <c r="I168" s="5">
        <v>143</v>
      </c>
      <c r="J168" s="5">
        <v>448</v>
      </c>
      <c r="K168" s="5">
        <v>2846</v>
      </c>
      <c r="M168"/>
    </row>
    <row r="169" spans="1:13" ht="13.5" hidden="1" thickBot="1" x14ac:dyDescent="0.25">
      <c r="A169" s="229"/>
      <c r="B169" s="229"/>
      <c r="C169" s="2" t="s">
        <v>23</v>
      </c>
      <c r="D169" s="5">
        <v>795</v>
      </c>
      <c r="E169" s="5">
        <v>130</v>
      </c>
      <c r="F169" s="5">
        <v>1364</v>
      </c>
      <c r="G169" s="5">
        <v>23</v>
      </c>
      <c r="H169" s="5">
        <v>325</v>
      </c>
      <c r="I169" s="5">
        <v>274</v>
      </c>
      <c r="J169" s="5">
        <v>568</v>
      </c>
      <c r="K169" s="5">
        <v>3479</v>
      </c>
      <c r="M169"/>
    </row>
    <row r="170" spans="1:13" ht="13.5" hidden="1" thickBot="1" x14ac:dyDescent="0.25">
      <c r="A170" s="229"/>
      <c r="B170" s="229"/>
      <c r="C170" s="2" t="s">
        <v>24</v>
      </c>
      <c r="D170" s="5">
        <v>675</v>
      </c>
      <c r="E170" s="5">
        <v>115</v>
      </c>
      <c r="F170" s="5">
        <v>1108</v>
      </c>
      <c r="G170" s="5">
        <v>13</v>
      </c>
      <c r="H170" s="5">
        <v>257</v>
      </c>
      <c r="I170" s="5">
        <v>229</v>
      </c>
      <c r="J170" s="5">
        <v>435</v>
      </c>
      <c r="K170" s="5">
        <v>2832</v>
      </c>
      <c r="M170"/>
    </row>
    <row r="171" spans="1:13" ht="13.5" hidden="1" thickBot="1" x14ac:dyDescent="0.25">
      <c r="A171" s="229"/>
      <c r="B171" s="229"/>
      <c r="C171" s="2" t="s">
        <v>25</v>
      </c>
      <c r="D171" s="5">
        <v>411</v>
      </c>
      <c r="E171" s="5">
        <v>117</v>
      </c>
      <c r="F171" s="5">
        <v>761</v>
      </c>
      <c r="G171" s="5">
        <v>21</v>
      </c>
      <c r="H171" s="5">
        <v>185</v>
      </c>
      <c r="I171" s="5">
        <v>174</v>
      </c>
      <c r="J171" s="5">
        <v>320</v>
      </c>
      <c r="K171" s="5">
        <v>1989</v>
      </c>
      <c r="M171"/>
    </row>
    <row r="172" spans="1:13" ht="13.5" hidden="1" thickBot="1" x14ac:dyDescent="0.25">
      <c r="A172" s="229"/>
      <c r="B172" s="229"/>
      <c r="C172" s="2" t="s">
        <v>26</v>
      </c>
      <c r="D172" s="5">
        <v>246</v>
      </c>
      <c r="E172" s="5">
        <v>85</v>
      </c>
      <c r="F172" s="5">
        <v>507</v>
      </c>
      <c r="G172" s="5">
        <v>54</v>
      </c>
      <c r="H172" s="5">
        <v>130</v>
      </c>
      <c r="I172" s="5">
        <v>133</v>
      </c>
      <c r="J172" s="5">
        <v>218</v>
      </c>
      <c r="K172" s="5">
        <v>1373</v>
      </c>
      <c r="M172"/>
    </row>
    <row r="173" spans="1:13" ht="13.5" hidden="1" thickBot="1" x14ac:dyDescent="0.25">
      <c r="A173" s="229"/>
      <c r="B173" s="229"/>
      <c r="C173" s="2" t="s">
        <v>27</v>
      </c>
      <c r="D173" s="5">
        <v>168</v>
      </c>
      <c r="E173" s="5">
        <v>4</v>
      </c>
      <c r="F173" s="5">
        <v>250</v>
      </c>
      <c r="G173" s="5">
        <v>5</v>
      </c>
      <c r="H173" s="5">
        <v>174</v>
      </c>
      <c r="I173" s="5">
        <v>24</v>
      </c>
      <c r="J173" s="5">
        <v>129</v>
      </c>
      <c r="K173" s="5">
        <v>754</v>
      </c>
      <c r="M173"/>
    </row>
    <row r="174" spans="1:13" ht="13.5" hidden="1" thickBot="1" x14ac:dyDescent="0.25">
      <c r="A174" s="229"/>
      <c r="B174" s="229"/>
      <c r="C174" s="2" t="s">
        <v>28</v>
      </c>
      <c r="D174" s="5">
        <v>79</v>
      </c>
      <c r="E174" s="5">
        <v>1</v>
      </c>
      <c r="F174" s="5">
        <v>158</v>
      </c>
      <c r="G174" s="5">
        <v>5</v>
      </c>
      <c r="H174" s="5">
        <v>86</v>
      </c>
      <c r="I174" s="5">
        <v>12</v>
      </c>
      <c r="J174" s="5">
        <v>59</v>
      </c>
      <c r="K174" s="5">
        <v>400</v>
      </c>
      <c r="M174"/>
    </row>
    <row r="175" spans="1:13" ht="13.5" hidden="1" thickBot="1" x14ac:dyDescent="0.25">
      <c r="A175" s="229"/>
      <c r="B175" s="229"/>
      <c r="C175" s="2" t="s">
        <v>29</v>
      </c>
      <c r="D175" s="5">
        <v>31</v>
      </c>
      <c r="E175" s="4"/>
      <c r="F175" s="5">
        <v>38</v>
      </c>
      <c r="G175" s="5">
        <v>1</v>
      </c>
      <c r="H175" s="5">
        <v>59</v>
      </c>
      <c r="I175" s="5">
        <v>1</v>
      </c>
      <c r="J175" s="5">
        <v>16</v>
      </c>
      <c r="K175" s="5">
        <v>146</v>
      </c>
      <c r="M175"/>
    </row>
    <row r="176" spans="1:13" ht="13.5" hidden="1" thickBot="1" x14ac:dyDescent="0.25">
      <c r="A176" s="229"/>
      <c r="B176" s="230"/>
      <c r="C176" s="2" t="s">
        <v>10</v>
      </c>
      <c r="D176" s="5">
        <v>4666</v>
      </c>
      <c r="E176" s="5">
        <v>881</v>
      </c>
      <c r="F176" s="5">
        <v>12572</v>
      </c>
      <c r="G176" s="5">
        <v>413</v>
      </c>
      <c r="H176" s="5">
        <v>1916</v>
      </c>
      <c r="I176" s="5">
        <v>1491</v>
      </c>
      <c r="J176" s="5">
        <v>3966</v>
      </c>
      <c r="K176" s="5">
        <v>25905</v>
      </c>
      <c r="M176"/>
    </row>
    <row r="177" spans="1:13" ht="13.5" hidden="1" thickBot="1" x14ac:dyDescent="0.25">
      <c r="A177" s="229"/>
      <c r="B177" s="228" t="s">
        <v>33</v>
      </c>
      <c r="C177" s="2" t="s">
        <v>14</v>
      </c>
      <c r="D177" s="4"/>
      <c r="E177" s="4"/>
      <c r="F177" s="5">
        <v>4</v>
      </c>
      <c r="G177" s="4"/>
      <c r="H177" s="4"/>
      <c r="I177" s="4"/>
      <c r="J177" s="4"/>
      <c r="K177" s="5">
        <v>4</v>
      </c>
      <c r="M177"/>
    </row>
    <row r="178" spans="1:13" ht="13.5" hidden="1" thickBot="1" x14ac:dyDescent="0.25">
      <c r="A178" s="229"/>
      <c r="B178" s="229"/>
      <c r="C178" s="2" t="s">
        <v>15</v>
      </c>
      <c r="D178" s="5">
        <v>161</v>
      </c>
      <c r="E178" s="5">
        <v>35</v>
      </c>
      <c r="F178" s="5">
        <v>655</v>
      </c>
      <c r="G178" s="5">
        <v>27</v>
      </c>
      <c r="H178" s="5">
        <v>20</v>
      </c>
      <c r="I178" s="5">
        <v>27</v>
      </c>
      <c r="J178" s="5">
        <v>204</v>
      </c>
      <c r="K178" s="5">
        <v>1129</v>
      </c>
      <c r="M178"/>
    </row>
    <row r="179" spans="1:13" ht="13.5" hidden="1" thickBot="1" x14ac:dyDescent="0.25">
      <c r="A179" s="229"/>
      <c r="B179" s="229"/>
      <c r="C179" s="2" t="s">
        <v>16</v>
      </c>
      <c r="D179" s="5">
        <v>173</v>
      </c>
      <c r="E179" s="5">
        <v>45</v>
      </c>
      <c r="F179" s="5">
        <v>778</v>
      </c>
      <c r="G179" s="5">
        <v>11</v>
      </c>
      <c r="H179" s="5">
        <v>39</v>
      </c>
      <c r="I179" s="5">
        <v>45</v>
      </c>
      <c r="J179" s="5">
        <v>207</v>
      </c>
      <c r="K179" s="5">
        <v>1298</v>
      </c>
      <c r="M179"/>
    </row>
    <row r="180" spans="1:13" ht="13.5" hidden="1" thickBot="1" x14ac:dyDescent="0.25">
      <c r="A180" s="229"/>
      <c r="B180" s="229"/>
      <c r="C180" s="2" t="s">
        <v>17</v>
      </c>
      <c r="D180" s="5">
        <v>257</v>
      </c>
      <c r="E180" s="5">
        <v>41</v>
      </c>
      <c r="F180" s="5">
        <v>1006</v>
      </c>
      <c r="G180" s="5">
        <v>19</v>
      </c>
      <c r="H180" s="5">
        <v>83</v>
      </c>
      <c r="I180" s="5">
        <v>57</v>
      </c>
      <c r="J180" s="5">
        <v>296</v>
      </c>
      <c r="K180" s="5">
        <v>1759</v>
      </c>
      <c r="M180"/>
    </row>
    <row r="181" spans="1:13" ht="13.5" hidden="1" thickBot="1" x14ac:dyDescent="0.25">
      <c r="A181" s="229"/>
      <c r="B181" s="229"/>
      <c r="C181" s="2" t="s">
        <v>18</v>
      </c>
      <c r="D181" s="5">
        <v>203</v>
      </c>
      <c r="E181" s="5">
        <v>37</v>
      </c>
      <c r="F181" s="5">
        <v>926</v>
      </c>
      <c r="G181" s="5">
        <v>32</v>
      </c>
      <c r="H181" s="5">
        <v>50</v>
      </c>
      <c r="I181" s="5">
        <v>82</v>
      </c>
      <c r="J181" s="5">
        <v>299</v>
      </c>
      <c r="K181" s="5">
        <v>1629</v>
      </c>
      <c r="M181"/>
    </row>
    <row r="182" spans="1:13" ht="13.5" hidden="1" thickBot="1" x14ac:dyDescent="0.25">
      <c r="A182" s="229"/>
      <c r="B182" s="229"/>
      <c r="C182" s="2" t="s">
        <v>19</v>
      </c>
      <c r="D182" s="5">
        <v>223</v>
      </c>
      <c r="E182" s="5">
        <v>35</v>
      </c>
      <c r="F182" s="5">
        <v>872</v>
      </c>
      <c r="G182" s="5">
        <v>34</v>
      </c>
      <c r="H182" s="5">
        <v>43</v>
      </c>
      <c r="I182" s="5">
        <v>67</v>
      </c>
      <c r="J182" s="5">
        <v>214</v>
      </c>
      <c r="K182" s="5">
        <v>1488</v>
      </c>
      <c r="M182"/>
    </row>
    <row r="183" spans="1:13" ht="13.5" hidden="1" thickBot="1" x14ac:dyDescent="0.25">
      <c r="A183" s="229"/>
      <c r="B183" s="229"/>
      <c r="C183" s="2" t="s">
        <v>20</v>
      </c>
      <c r="D183" s="5">
        <v>186</v>
      </c>
      <c r="E183" s="5">
        <v>47</v>
      </c>
      <c r="F183" s="5">
        <v>950</v>
      </c>
      <c r="G183" s="5">
        <v>47</v>
      </c>
      <c r="H183" s="5">
        <v>129</v>
      </c>
      <c r="I183" s="5">
        <v>45</v>
      </c>
      <c r="J183" s="5">
        <v>208</v>
      </c>
      <c r="K183" s="5">
        <v>1612</v>
      </c>
      <c r="M183"/>
    </row>
    <row r="184" spans="1:13" ht="13.5" hidden="1" thickBot="1" x14ac:dyDescent="0.25">
      <c r="A184" s="229"/>
      <c r="B184" s="229"/>
      <c r="C184" s="2" t="s">
        <v>21</v>
      </c>
      <c r="D184" s="5">
        <v>334</v>
      </c>
      <c r="E184" s="5">
        <v>42</v>
      </c>
      <c r="F184" s="5">
        <v>995</v>
      </c>
      <c r="G184" s="5">
        <v>92</v>
      </c>
      <c r="H184" s="5">
        <v>167</v>
      </c>
      <c r="I184" s="5">
        <v>81</v>
      </c>
      <c r="J184" s="5">
        <v>297</v>
      </c>
      <c r="K184" s="5">
        <v>2008</v>
      </c>
      <c r="M184"/>
    </row>
    <row r="185" spans="1:13" ht="13.5" hidden="1" thickBot="1" x14ac:dyDescent="0.25">
      <c r="A185" s="229"/>
      <c r="B185" s="229"/>
      <c r="C185" s="2" t="s">
        <v>22</v>
      </c>
      <c r="D185" s="5">
        <v>519</v>
      </c>
      <c r="E185" s="5">
        <v>77</v>
      </c>
      <c r="F185" s="5">
        <v>1402</v>
      </c>
      <c r="G185" s="5">
        <v>33</v>
      </c>
      <c r="H185" s="5">
        <v>271</v>
      </c>
      <c r="I185" s="5">
        <v>167</v>
      </c>
      <c r="J185" s="5">
        <v>459</v>
      </c>
      <c r="K185" s="5">
        <v>2928</v>
      </c>
      <c r="M185"/>
    </row>
    <row r="186" spans="1:13" ht="13.5" hidden="1" thickBot="1" x14ac:dyDescent="0.25">
      <c r="A186" s="229"/>
      <c r="B186" s="229"/>
      <c r="C186" s="2" t="s">
        <v>23</v>
      </c>
      <c r="D186" s="5">
        <v>883</v>
      </c>
      <c r="E186" s="5">
        <v>124</v>
      </c>
      <c r="F186" s="5">
        <v>1702</v>
      </c>
      <c r="G186" s="5">
        <v>24</v>
      </c>
      <c r="H186" s="5">
        <v>353</v>
      </c>
      <c r="I186" s="5">
        <v>287</v>
      </c>
      <c r="J186" s="5">
        <v>614</v>
      </c>
      <c r="K186" s="5">
        <v>3987</v>
      </c>
      <c r="M186"/>
    </row>
    <row r="187" spans="1:13" ht="13.5" hidden="1" thickBot="1" x14ac:dyDescent="0.25">
      <c r="A187" s="229"/>
      <c r="B187" s="229"/>
      <c r="C187" s="2" t="s">
        <v>24</v>
      </c>
      <c r="D187" s="5">
        <v>814</v>
      </c>
      <c r="E187" s="5">
        <v>156</v>
      </c>
      <c r="F187" s="5">
        <v>1381</v>
      </c>
      <c r="G187" s="5">
        <v>35</v>
      </c>
      <c r="H187" s="5">
        <v>414</v>
      </c>
      <c r="I187" s="5">
        <v>272</v>
      </c>
      <c r="J187" s="5">
        <v>576</v>
      </c>
      <c r="K187" s="5">
        <v>3648</v>
      </c>
      <c r="M187"/>
    </row>
    <row r="188" spans="1:13" ht="13.5" hidden="1" thickBot="1" x14ac:dyDescent="0.25">
      <c r="A188" s="229"/>
      <c r="B188" s="229"/>
      <c r="C188" s="2" t="s">
        <v>25</v>
      </c>
      <c r="D188" s="5">
        <v>564</v>
      </c>
      <c r="E188" s="5">
        <v>124</v>
      </c>
      <c r="F188" s="5">
        <v>917</v>
      </c>
      <c r="G188" s="5">
        <v>19</v>
      </c>
      <c r="H188" s="5">
        <v>263</v>
      </c>
      <c r="I188" s="5">
        <v>233</v>
      </c>
      <c r="J188" s="5">
        <v>411</v>
      </c>
      <c r="K188" s="5">
        <v>2531</v>
      </c>
      <c r="M188"/>
    </row>
    <row r="189" spans="1:13" ht="13.5" hidden="1" thickBot="1" x14ac:dyDescent="0.25">
      <c r="A189" s="229"/>
      <c r="B189" s="229"/>
      <c r="C189" s="2" t="s">
        <v>26</v>
      </c>
      <c r="D189" s="5">
        <v>370</v>
      </c>
      <c r="E189" s="5">
        <v>119</v>
      </c>
      <c r="F189" s="5">
        <v>620</v>
      </c>
      <c r="G189" s="5">
        <v>44</v>
      </c>
      <c r="H189" s="5">
        <v>173</v>
      </c>
      <c r="I189" s="5">
        <v>155</v>
      </c>
      <c r="J189" s="5">
        <v>281</v>
      </c>
      <c r="K189" s="5">
        <v>1762</v>
      </c>
      <c r="M189"/>
    </row>
    <row r="190" spans="1:13" ht="13.5" hidden="1" thickBot="1" x14ac:dyDescent="0.25">
      <c r="A190" s="229"/>
      <c r="B190" s="229"/>
      <c r="C190" s="2" t="s">
        <v>27</v>
      </c>
      <c r="D190" s="5">
        <v>227</v>
      </c>
      <c r="E190" s="5">
        <v>1</v>
      </c>
      <c r="F190" s="5">
        <v>319</v>
      </c>
      <c r="G190" s="5">
        <v>8</v>
      </c>
      <c r="H190" s="5">
        <v>223</v>
      </c>
      <c r="I190" s="5">
        <v>53</v>
      </c>
      <c r="J190" s="5">
        <v>151</v>
      </c>
      <c r="K190" s="5">
        <v>982</v>
      </c>
      <c r="M190"/>
    </row>
    <row r="191" spans="1:13" ht="13.5" hidden="1" thickBot="1" x14ac:dyDescent="0.25">
      <c r="A191" s="229"/>
      <c r="B191" s="229"/>
      <c r="C191" s="2" t="s">
        <v>28</v>
      </c>
      <c r="D191" s="5">
        <v>92</v>
      </c>
      <c r="E191" s="5">
        <v>1</v>
      </c>
      <c r="F191" s="5">
        <v>206</v>
      </c>
      <c r="G191" s="5">
        <v>5</v>
      </c>
      <c r="H191" s="5">
        <v>108</v>
      </c>
      <c r="I191" s="5">
        <v>14</v>
      </c>
      <c r="J191" s="5">
        <v>67</v>
      </c>
      <c r="K191" s="5">
        <v>493</v>
      </c>
      <c r="M191"/>
    </row>
    <row r="192" spans="1:13" ht="13.5" hidden="1" thickBot="1" x14ac:dyDescent="0.25">
      <c r="A192" s="229"/>
      <c r="B192" s="229"/>
      <c r="C192" s="2" t="s">
        <v>29</v>
      </c>
      <c r="D192" s="5">
        <v>64</v>
      </c>
      <c r="E192" s="4"/>
      <c r="F192" s="5">
        <v>54</v>
      </c>
      <c r="G192" s="5">
        <v>2</v>
      </c>
      <c r="H192" s="5">
        <v>87</v>
      </c>
      <c r="I192" s="4"/>
      <c r="J192" s="5">
        <v>37</v>
      </c>
      <c r="K192" s="5">
        <v>244</v>
      </c>
      <c r="M192"/>
    </row>
    <row r="193" spans="1:13" ht="13.5" hidden="1" thickBot="1" x14ac:dyDescent="0.25">
      <c r="A193" s="229"/>
      <c r="B193" s="230"/>
      <c r="C193" s="2" t="s">
        <v>10</v>
      </c>
      <c r="D193" s="5">
        <v>5070</v>
      </c>
      <c r="E193" s="5">
        <v>884</v>
      </c>
      <c r="F193" s="5">
        <v>12787</v>
      </c>
      <c r="G193" s="5">
        <v>432</v>
      </c>
      <c r="H193" s="5">
        <v>2423</v>
      </c>
      <c r="I193" s="5">
        <v>1585</v>
      </c>
      <c r="J193" s="5">
        <v>4321</v>
      </c>
      <c r="K193" s="5">
        <v>27502</v>
      </c>
      <c r="M193"/>
    </row>
    <row r="194" spans="1:13" ht="13.5" hidden="1" thickBot="1" x14ac:dyDescent="0.25">
      <c r="A194" s="229"/>
      <c r="B194" s="228" t="s">
        <v>34</v>
      </c>
      <c r="C194" s="2" t="s">
        <v>14</v>
      </c>
      <c r="D194" s="4"/>
      <c r="E194" s="4"/>
      <c r="F194" s="5">
        <v>3</v>
      </c>
      <c r="G194" s="4"/>
      <c r="H194" s="4"/>
      <c r="I194" s="4"/>
      <c r="J194" s="5">
        <v>1</v>
      </c>
      <c r="K194" s="5">
        <v>4</v>
      </c>
      <c r="M194"/>
    </row>
    <row r="195" spans="1:13" ht="13.5" hidden="1" thickBot="1" x14ac:dyDescent="0.25">
      <c r="A195" s="229"/>
      <c r="B195" s="229"/>
      <c r="C195" s="2" t="s">
        <v>15</v>
      </c>
      <c r="D195" s="5">
        <v>149</v>
      </c>
      <c r="E195" s="5">
        <v>30</v>
      </c>
      <c r="F195" s="5">
        <v>627</v>
      </c>
      <c r="G195" s="5">
        <v>17</v>
      </c>
      <c r="H195" s="5">
        <v>28</v>
      </c>
      <c r="I195" s="5">
        <v>37</v>
      </c>
      <c r="J195" s="5">
        <v>196</v>
      </c>
      <c r="K195" s="5">
        <v>1084</v>
      </c>
      <c r="M195"/>
    </row>
    <row r="196" spans="1:13" ht="13.5" hidden="1" thickBot="1" x14ac:dyDescent="0.25">
      <c r="A196" s="229"/>
      <c r="B196" s="229"/>
      <c r="C196" s="2" t="s">
        <v>16</v>
      </c>
      <c r="D196" s="5">
        <v>231</v>
      </c>
      <c r="E196" s="5">
        <v>41</v>
      </c>
      <c r="F196" s="5">
        <v>722</v>
      </c>
      <c r="G196" s="5">
        <v>13</v>
      </c>
      <c r="H196" s="5">
        <v>49</v>
      </c>
      <c r="I196" s="5">
        <v>47</v>
      </c>
      <c r="J196" s="5">
        <v>200</v>
      </c>
      <c r="K196" s="5">
        <v>1303</v>
      </c>
      <c r="M196"/>
    </row>
    <row r="197" spans="1:13" ht="13.5" hidden="1" thickBot="1" x14ac:dyDescent="0.25">
      <c r="A197" s="229"/>
      <c r="B197" s="229"/>
      <c r="C197" s="2" t="s">
        <v>17</v>
      </c>
      <c r="D197" s="5">
        <v>310</v>
      </c>
      <c r="E197" s="5">
        <v>49</v>
      </c>
      <c r="F197" s="5">
        <v>1066</v>
      </c>
      <c r="G197" s="5">
        <v>17</v>
      </c>
      <c r="H197" s="5">
        <v>74</v>
      </c>
      <c r="I197" s="5">
        <v>99</v>
      </c>
      <c r="J197" s="5">
        <v>259</v>
      </c>
      <c r="K197" s="5">
        <v>1874</v>
      </c>
      <c r="M197"/>
    </row>
    <row r="198" spans="1:13" ht="13.5" hidden="1" thickBot="1" x14ac:dyDescent="0.25">
      <c r="A198" s="229"/>
      <c r="B198" s="229"/>
      <c r="C198" s="2" t="s">
        <v>18</v>
      </c>
      <c r="D198" s="5">
        <v>280</v>
      </c>
      <c r="E198" s="5">
        <v>62</v>
      </c>
      <c r="F198" s="5">
        <v>948</v>
      </c>
      <c r="G198" s="5">
        <v>27</v>
      </c>
      <c r="H198" s="5">
        <v>54</v>
      </c>
      <c r="I198" s="5">
        <v>86</v>
      </c>
      <c r="J198" s="5">
        <v>286</v>
      </c>
      <c r="K198" s="5">
        <v>1743</v>
      </c>
      <c r="M198"/>
    </row>
    <row r="199" spans="1:13" ht="13.5" hidden="1" thickBot="1" x14ac:dyDescent="0.25">
      <c r="A199" s="229"/>
      <c r="B199" s="229"/>
      <c r="C199" s="2" t="s">
        <v>19</v>
      </c>
      <c r="D199" s="5">
        <v>238</v>
      </c>
      <c r="E199" s="5">
        <v>54</v>
      </c>
      <c r="F199" s="5">
        <v>863</v>
      </c>
      <c r="G199" s="5">
        <v>40</v>
      </c>
      <c r="H199" s="5">
        <v>63</v>
      </c>
      <c r="I199" s="5">
        <v>63</v>
      </c>
      <c r="J199" s="5">
        <v>230</v>
      </c>
      <c r="K199" s="5">
        <v>1551</v>
      </c>
      <c r="M199"/>
    </row>
    <row r="200" spans="1:13" ht="13.5" hidden="1" thickBot="1" x14ac:dyDescent="0.25">
      <c r="A200" s="229"/>
      <c r="B200" s="229"/>
      <c r="C200" s="2" t="s">
        <v>20</v>
      </c>
      <c r="D200" s="5">
        <v>239</v>
      </c>
      <c r="E200" s="5">
        <v>41</v>
      </c>
      <c r="F200" s="5">
        <v>771</v>
      </c>
      <c r="G200" s="5">
        <v>26</v>
      </c>
      <c r="H200" s="5">
        <v>99</v>
      </c>
      <c r="I200" s="5">
        <v>70</v>
      </c>
      <c r="J200" s="5">
        <v>210</v>
      </c>
      <c r="K200" s="5">
        <v>1456</v>
      </c>
      <c r="M200"/>
    </row>
    <row r="201" spans="1:13" ht="13.5" hidden="1" thickBot="1" x14ac:dyDescent="0.25">
      <c r="A201" s="229"/>
      <c r="B201" s="229"/>
      <c r="C201" s="2" t="s">
        <v>21</v>
      </c>
      <c r="D201" s="5">
        <v>378</v>
      </c>
      <c r="E201" s="5">
        <v>84</v>
      </c>
      <c r="F201" s="5">
        <v>1098</v>
      </c>
      <c r="G201" s="5">
        <v>49</v>
      </c>
      <c r="H201" s="5">
        <v>195</v>
      </c>
      <c r="I201" s="5">
        <v>105</v>
      </c>
      <c r="J201" s="5">
        <v>400</v>
      </c>
      <c r="K201" s="5">
        <v>2309</v>
      </c>
      <c r="M201"/>
    </row>
    <row r="202" spans="1:13" ht="13.5" hidden="1" thickBot="1" x14ac:dyDescent="0.25">
      <c r="A202" s="229"/>
      <c r="B202" s="229"/>
      <c r="C202" s="2" t="s">
        <v>22</v>
      </c>
      <c r="D202" s="5">
        <v>905</v>
      </c>
      <c r="E202" s="5">
        <v>168</v>
      </c>
      <c r="F202" s="5">
        <v>1683</v>
      </c>
      <c r="G202" s="5">
        <v>36</v>
      </c>
      <c r="H202" s="5">
        <v>428</v>
      </c>
      <c r="I202" s="5">
        <v>232</v>
      </c>
      <c r="J202" s="5">
        <v>656</v>
      </c>
      <c r="K202" s="5">
        <v>4108</v>
      </c>
      <c r="M202"/>
    </row>
    <row r="203" spans="1:13" ht="13.5" hidden="1" thickBot="1" x14ac:dyDescent="0.25">
      <c r="A203" s="229"/>
      <c r="B203" s="229"/>
      <c r="C203" s="2" t="s">
        <v>23</v>
      </c>
      <c r="D203" s="5">
        <v>1582</v>
      </c>
      <c r="E203" s="5">
        <v>316</v>
      </c>
      <c r="F203" s="5">
        <v>2162</v>
      </c>
      <c r="G203" s="5">
        <v>26</v>
      </c>
      <c r="H203" s="5">
        <v>887</v>
      </c>
      <c r="I203" s="5">
        <v>478</v>
      </c>
      <c r="J203" s="5">
        <v>980</v>
      </c>
      <c r="K203" s="5">
        <v>6431</v>
      </c>
      <c r="M203"/>
    </row>
    <row r="204" spans="1:13" ht="13.5" hidden="1" thickBot="1" x14ac:dyDescent="0.25">
      <c r="A204" s="229"/>
      <c r="B204" s="229"/>
      <c r="C204" s="2" t="s">
        <v>24</v>
      </c>
      <c r="D204" s="5">
        <v>2142</v>
      </c>
      <c r="E204" s="5">
        <v>556</v>
      </c>
      <c r="F204" s="5">
        <v>2165</v>
      </c>
      <c r="G204" s="5">
        <v>39</v>
      </c>
      <c r="H204" s="5">
        <v>1300</v>
      </c>
      <c r="I204" s="5">
        <v>717</v>
      </c>
      <c r="J204" s="5">
        <v>1141</v>
      </c>
      <c r="K204" s="5">
        <v>8060</v>
      </c>
      <c r="M204"/>
    </row>
    <row r="205" spans="1:13" ht="13.5" hidden="1" thickBot="1" x14ac:dyDescent="0.25">
      <c r="A205" s="229"/>
      <c r="B205" s="229"/>
      <c r="C205" s="2" t="s">
        <v>25</v>
      </c>
      <c r="D205" s="5">
        <v>1807</v>
      </c>
      <c r="E205" s="5">
        <v>422</v>
      </c>
      <c r="F205" s="5">
        <v>1530</v>
      </c>
      <c r="G205" s="5">
        <v>32</v>
      </c>
      <c r="H205" s="5">
        <v>1031</v>
      </c>
      <c r="I205" s="5">
        <v>634</v>
      </c>
      <c r="J205" s="5">
        <v>912</v>
      </c>
      <c r="K205" s="5">
        <v>6368</v>
      </c>
      <c r="M205"/>
    </row>
    <row r="206" spans="1:13" ht="13.5" hidden="1" thickBot="1" x14ac:dyDescent="0.25">
      <c r="A206" s="229"/>
      <c r="B206" s="229"/>
      <c r="C206" s="2" t="s">
        <v>26</v>
      </c>
      <c r="D206" s="5">
        <v>1029</v>
      </c>
      <c r="E206" s="5">
        <v>282</v>
      </c>
      <c r="F206" s="5">
        <v>1043</v>
      </c>
      <c r="G206" s="5">
        <v>42</v>
      </c>
      <c r="H206" s="5">
        <v>542</v>
      </c>
      <c r="I206" s="5">
        <v>382</v>
      </c>
      <c r="J206" s="5">
        <v>576</v>
      </c>
      <c r="K206" s="5">
        <v>3896</v>
      </c>
      <c r="M206"/>
    </row>
    <row r="207" spans="1:13" ht="13.5" hidden="1" thickBot="1" x14ac:dyDescent="0.25">
      <c r="A207" s="229"/>
      <c r="B207" s="229"/>
      <c r="C207" s="2" t="s">
        <v>27</v>
      </c>
      <c r="D207" s="5">
        <v>604</v>
      </c>
      <c r="E207" s="5">
        <v>1</v>
      </c>
      <c r="F207" s="5">
        <v>572</v>
      </c>
      <c r="G207" s="5">
        <v>20</v>
      </c>
      <c r="H207" s="5">
        <v>729</v>
      </c>
      <c r="I207" s="5">
        <v>81</v>
      </c>
      <c r="J207" s="5">
        <v>373</v>
      </c>
      <c r="K207" s="5">
        <v>2380</v>
      </c>
      <c r="M207"/>
    </row>
    <row r="208" spans="1:13" ht="13.5" hidden="1" thickBot="1" x14ac:dyDescent="0.25">
      <c r="A208" s="229"/>
      <c r="B208" s="229"/>
      <c r="C208" s="2" t="s">
        <v>28</v>
      </c>
      <c r="D208" s="5">
        <v>273</v>
      </c>
      <c r="E208" s="5">
        <v>2</v>
      </c>
      <c r="F208" s="5">
        <v>318</v>
      </c>
      <c r="G208" s="5">
        <v>2</v>
      </c>
      <c r="H208" s="5">
        <v>367</v>
      </c>
      <c r="I208" s="5">
        <v>29</v>
      </c>
      <c r="J208" s="5">
        <v>175</v>
      </c>
      <c r="K208" s="5">
        <v>1166</v>
      </c>
      <c r="M208"/>
    </row>
    <row r="209" spans="1:13" ht="13.5" hidden="1" thickBot="1" x14ac:dyDescent="0.25">
      <c r="A209" s="229"/>
      <c r="B209" s="229"/>
      <c r="C209" s="2" t="s">
        <v>29</v>
      </c>
      <c r="D209" s="5">
        <v>66</v>
      </c>
      <c r="E209" s="4"/>
      <c r="F209" s="5">
        <v>62</v>
      </c>
      <c r="G209" s="5">
        <v>1</v>
      </c>
      <c r="H209" s="5">
        <v>136</v>
      </c>
      <c r="I209" s="4"/>
      <c r="J209" s="5">
        <v>54</v>
      </c>
      <c r="K209" s="5">
        <v>319</v>
      </c>
      <c r="M209"/>
    </row>
    <row r="210" spans="1:13" ht="13.5" hidden="1" thickBot="1" x14ac:dyDescent="0.25">
      <c r="A210" s="229"/>
      <c r="B210" s="230"/>
      <c r="C210" s="2" t="s">
        <v>10</v>
      </c>
      <c r="D210" s="5">
        <v>10233</v>
      </c>
      <c r="E210" s="5">
        <v>2108</v>
      </c>
      <c r="F210" s="5">
        <v>15633</v>
      </c>
      <c r="G210" s="5">
        <v>387</v>
      </c>
      <c r="H210" s="5">
        <v>5982</v>
      </c>
      <c r="I210" s="5">
        <v>3060</v>
      </c>
      <c r="J210" s="5">
        <v>6649</v>
      </c>
      <c r="K210" s="5">
        <v>44052</v>
      </c>
      <c r="M210"/>
    </row>
    <row r="211" spans="1:13" ht="13.5" hidden="1" thickBot="1" x14ac:dyDescent="0.25">
      <c r="A211" s="229"/>
      <c r="B211" s="228" t="s">
        <v>36</v>
      </c>
      <c r="C211" s="2" t="s">
        <v>14</v>
      </c>
      <c r="D211" s="4"/>
      <c r="E211" s="4"/>
      <c r="F211" s="5">
        <v>4</v>
      </c>
      <c r="G211" s="4"/>
      <c r="H211" s="4"/>
      <c r="I211" s="4"/>
      <c r="J211" s="5">
        <v>1</v>
      </c>
      <c r="K211" s="5">
        <v>5</v>
      </c>
      <c r="M211"/>
    </row>
    <row r="212" spans="1:13" ht="13.5" hidden="1" thickBot="1" x14ac:dyDescent="0.25">
      <c r="A212" s="229"/>
      <c r="B212" s="229"/>
      <c r="C212" s="2" t="s">
        <v>15</v>
      </c>
      <c r="D212" s="5">
        <v>157</v>
      </c>
      <c r="E212" s="5">
        <v>20</v>
      </c>
      <c r="F212" s="5">
        <v>641</v>
      </c>
      <c r="G212" s="5">
        <v>26</v>
      </c>
      <c r="H212" s="5">
        <v>48</v>
      </c>
      <c r="I212" s="5">
        <v>24</v>
      </c>
      <c r="J212" s="5">
        <v>128</v>
      </c>
      <c r="K212" s="5">
        <v>1044</v>
      </c>
      <c r="M212"/>
    </row>
    <row r="213" spans="1:13" ht="13.5" hidden="1" thickBot="1" x14ac:dyDescent="0.25">
      <c r="A213" s="229"/>
      <c r="B213" s="229"/>
      <c r="C213" s="2" t="s">
        <v>16</v>
      </c>
      <c r="D213" s="5">
        <v>203</v>
      </c>
      <c r="E213" s="5">
        <v>40</v>
      </c>
      <c r="F213" s="5">
        <v>778</v>
      </c>
      <c r="G213" s="5">
        <v>17</v>
      </c>
      <c r="H213" s="5">
        <v>70</v>
      </c>
      <c r="I213" s="5">
        <v>44</v>
      </c>
      <c r="J213" s="5">
        <v>196</v>
      </c>
      <c r="K213" s="5">
        <v>1348</v>
      </c>
      <c r="M213"/>
    </row>
    <row r="214" spans="1:13" ht="13.5" hidden="1" thickBot="1" x14ac:dyDescent="0.25">
      <c r="A214" s="229"/>
      <c r="B214" s="229"/>
      <c r="C214" s="2" t="s">
        <v>17</v>
      </c>
      <c r="D214" s="5">
        <v>326</v>
      </c>
      <c r="E214" s="5">
        <v>56</v>
      </c>
      <c r="F214" s="5">
        <v>1199</v>
      </c>
      <c r="G214" s="5">
        <v>20</v>
      </c>
      <c r="H214" s="5">
        <v>104</v>
      </c>
      <c r="I214" s="5">
        <v>82</v>
      </c>
      <c r="J214" s="5">
        <v>334</v>
      </c>
      <c r="K214" s="5">
        <v>2121</v>
      </c>
      <c r="M214"/>
    </row>
    <row r="215" spans="1:13" ht="13.5" hidden="1" thickBot="1" x14ac:dyDescent="0.25">
      <c r="A215" s="229"/>
      <c r="B215" s="229"/>
      <c r="C215" s="2" t="s">
        <v>18</v>
      </c>
      <c r="D215" s="5">
        <v>395</v>
      </c>
      <c r="E215" s="5">
        <v>90</v>
      </c>
      <c r="F215" s="5">
        <v>1230</v>
      </c>
      <c r="G215" s="5">
        <v>58</v>
      </c>
      <c r="H215" s="5">
        <v>108</v>
      </c>
      <c r="I215" s="5">
        <v>126</v>
      </c>
      <c r="J215" s="5">
        <v>318</v>
      </c>
      <c r="K215" s="5">
        <v>2325</v>
      </c>
      <c r="M215"/>
    </row>
    <row r="216" spans="1:13" ht="13.5" hidden="1" thickBot="1" x14ac:dyDescent="0.25">
      <c r="A216" s="229"/>
      <c r="B216" s="229"/>
      <c r="C216" s="2" t="s">
        <v>19</v>
      </c>
      <c r="D216" s="5">
        <v>346</v>
      </c>
      <c r="E216" s="5">
        <v>79</v>
      </c>
      <c r="F216" s="5">
        <v>1018</v>
      </c>
      <c r="G216" s="5">
        <v>71</v>
      </c>
      <c r="H216" s="5">
        <v>105</v>
      </c>
      <c r="I216" s="5">
        <v>111</v>
      </c>
      <c r="J216" s="5">
        <v>305</v>
      </c>
      <c r="K216" s="5">
        <v>2035</v>
      </c>
      <c r="M216"/>
    </row>
    <row r="217" spans="1:13" ht="13.5" hidden="1" thickBot="1" x14ac:dyDescent="0.25">
      <c r="A217" s="229"/>
      <c r="B217" s="229"/>
      <c r="C217" s="2" t="s">
        <v>20</v>
      </c>
      <c r="D217" s="5">
        <v>377</v>
      </c>
      <c r="E217" s="5">
        <v>72</v>
      </c>
      <c r="F217" s="5">
        <v>1031</v>
      </c>
      <c r="G217" s="5">
        <v>41</v>
      </c>
      <c r="H217" s="5">
        <v>193</v>
      </c>
      <c r="I217" s="5">
        <v>99</v>
      </c>
      <c r="J217" s="5">
        <v>351</v>
      </c>
      <c r="K217" s="5">
        <v>2164</v>
      </c>
      <c r="M217"/>
    </row>
    <row r="218" spans="1:13" ht="13.5" hidden="1" thickBot="1" x14ac:dyDescent="0.25">
      <c r="A218" s="229"/>
      <c r="B218" s="229"/>
      <c r="C218" s="2" t="s">
        <v>21</v>
      </c>
      <c r="D218" s="5">
        <v>529</v>
      </c>
      <c r="E218" s="5">
        <v>167</v>
      </c>
      <c r="F218" s="5">
        <v>1129</v>
      </c>
      <c r="G218" s="5">
        <v>58</v>
      </c>
      <c r="H218" s="5">
        <v>345</v>
      </c>
      <c r="I218" s="5">
        <v>162</v>
      </c>
      <c r="J218" s="5">
        <v>434</v>
      </c>
      <c r="K218" s="5">
        <v>2824</v>
      </c>
      <c r="M218"/>
    </row>
    <row r="219" spans="1:13" ht="13.5" hidden="1" thickBot="1" x14ac:dyDescent="0.25">
      <c r="A219" s="229"/>
      <c r="B219" s="229"/>
      <c r="C219" s="2" t="s">
        <v>22</v>
      </c>
      <c r="D219" s="5">
        <v>1151</v>
      </c>
      <c r="E219" s="5">
        <v>293</v>
      </c>
      <c r="F219" s="5">
        <v>1602</v>
      </c>
      <c r="G219" s="5">
        <v>28</v>
      </c>
      <c r="H219" s="5">
        <v>683</v>
      </c>
      <c r="I219" s="5">
        <v>251</v>
      </c>
      <c r="J219" s="5">
        <v>671</v>
      </c>
      <c r="K219" s="5">
        <v>4679</v>
      </c>
      <c r="M219"/>
    </row>
    <row r="220" spans="1:13" ht="13.5" hidden="1" thickBot="1" x14ac:dyDescent="0.25">
      <c r="A220" s="229"/>
      <c r="B220" s="229"/>
      <c r="C220" s="2" t="s">
        <v>23</v>
      </c>
      <c r="D220" s="5">
        <v>1901</v>
      </c>
      <c r="E220" s="5">
        <v>499</v>
      </c>
      <c r="F220" s="5">
        <v>1848</v>
      </c>
      <c r="G220" s="5">
        <v>31</v>
      </c>
      <c r="H220" s="5">
        <v>1254</v>
      </c>
      <c r="I220" s="5">
        <v>606</v>
      </c>
      <c r="J220" s="5">
        <v>1000</v>
      </c>
      <c r="K220" s="5">
        <v>7139</v>
      </c>
      <c r="M220"/>
    </row>
    <row r="221" spans="1:13" ht="13.5" hidden="1" thickBot="1" x14ac:dyDescent="0.25">
      <c r="A221" s="229"/>
      <c r="B221" s="229"/>
      <c r="C221" s="2" t="s">
        <v>24</v>
      </c>
      <c r="D221" s="5">
        <v>2416</v>
      </c>
      <c r="E221" s="5">
        <v>1015</v>
      </c>
      <c r="F221" s="5">
        <v>1856</v>
      </c>
      <c r="G221" s="5">
        <v>17</v>
      </c>
      <c r="H221" s="5">
        <v>1709</v>
      </c>
      <c r="I221" s="5">
        <v>834</v>
      </c>
      <c r="J221" s="5">
        <v>1068</v>
      </c>
      <c r="K221" s="5">
        <v>8915</v>
      </c>
      <c r="M221"/>
    </row>
    <row r="222" spans="1:13" ht="13.5" hidden="1" thickBot="1" x14ac:dyDescent="0.25">
      <c r="A222" s="229"/>
      <c r="B222" s="229"/>
      <c r="C222" s="2" t="s">
        <v>25</v>
      </c>
      <c r="D222" s="5">
        <v>2069</v>
      </c>
      <c r="E222" s="5">
        <v>1079</v>
      </c>
      <c r="F222" s="5">
        <v>1466</v>
      </c>
      <c r="G222" s="5">
        <v>15</v>
      </c>
      <c r="H222" s="5">
        <v>1496</v>
      </c>
      <c r="I222" s="5">
        <v>853</v>
      </c>
      <c r="J222" s="5">
        <v>926</v>
      </c>
      <c r="K222" s="5">
        <v>7904</v>
      </c>
      <c r="M222"/>
    </row>
    <row r="223" spans="1:13" ht="13.5" hidden="1" thickBot="1" x14ac:dyDescent="0.25">
      <c r="A223" s="229"/>
      <c r="B223" s="229"/>
      <c r="C223" s="2" t="s">
        <v>26</v>
      </c>
      <c r="D223" s="5">
        <v>1477</v>
      </c>
      <c r="E223" s="5">
        <v>611</v>
      </c>
      <c r="F223" s="5">
        <v>1118</v>
      </c>
      <c r="G223" s="5">
        <v>26</v>
      </c>
      <c r="H223" s="5">
        <v>941</v>
      </c>
      <c r="I223" s="5">
        <v>686</v>
      </c>
      <c r="J223" s="5">
        <v>768</v>
      </c>
      <c r="K223" s="5">
        <v>5627</v>
      </c>
      <c r="M223"/>
    </row>
    <row r="224" spans="1:13" ht="13.5" hidden="1" thickBot="1" x14ac:dyDescent="0.25">
      <c r="A224" s="229"/>
      <c r="B224" s="229"/>
      <c r="C224" s="2" t="s">
        <v>27</v>
      </c>
      <c r="D224" s="5">
        <v>860</v>
      </c>
      <c r="E224" s="5">
        <v>4</v>
      </c>
      <c r="F224" s="5">
        <v>664</v>
      </c>
      <c r="G224" s="5">
        <v>10</v>
      </c>
      <c r="H224" s="5">
        <v>1141</v>
      </c>
      <c r="I224" s="5">
        <v>135</v>
      </c>
      <c r="J224" s="5">
        <v>466</v>
      </c>
      <c r="K224" s="5">
        <v>3280</v>
      </c>
      <c r="M224"/>
    </row>
    <row r="225" spans="1:13" ht="13.5" hidden="1" thickBot="1" x14ac:dyDescent="0.25">
      <c r="A225" s="229"/>
      <c r="B225" s="229"/>
      <c r="C225" s="2" t="s">
        <v>28</v>
      </c>
      <c r="D225" s="5">
        <v>378</v>
      </c>
      <c r="E225" s="5">
        <v>3</v>
      </c>
      <c r="F225" s="5">
        <v>341</v>
      </c>
      <c r="G225" s="5">
        <v>1</v>
      </c>
      <c r="H225" s="5">
        <v>555</v>
      </c>
      <c r="I225" s="5">
        <v>27</v>
      </c>
      <c r="J225" s="5">
        <v>199</v>
      </c>
      <c r="K225" s="5">
        <v>1504</v>
      </c>
      <c r="M225"/>
    </row>
    <row r="226" spans="1:13" ht="13.5" hidden="1" thickBot="1" x14ac:dyDescent="0.25">
      <c r="A226" s="229"/>
      <c r="B226" s="229"/>
      <c r="C226" s="2" t="s">
        <v>29</v>
      </c>
      <c r="D226" s="5">
        <v>126</v>
      </c>
      <c r="E226" s="4"/>
      <c r="F226" s="5">
        <v>128</v>
      </c>
      <c r="G226" s="5">
        <v>1</v>
      </c>
      <c r="H226" s="5">
        <v>214</v>
      </c>
      <c r="I226" s="4"/>
      <c r="J226" s="5">
        <v>62</v>
      </c>
      <c r="K226" s="5">
        <v>531</v>
      </c>
      <c r="M226"/>
    </row>
    <row r="227" spans="1:13" ht="13.5" hidden="1" thickBot="1" x14ac:dyDescent="0.25">
      <c r="A227" s="229"/>
      <c r="B227" s="230"/>
      <c r="C227" s="2" t="s">
        <v>10</v>
      </c>
      <c r="D227" s="5">
        <v>12714</v>
      </c>
      <c r="E227" s="5">
        <v>4028</v>
      </c>
      <c r="F227" s="5">
        <v>16055</v>
      </c>
      <c r="G227" s="5">
        <v>420</v>
      </c>
      <c r="H227" s="5">
        <v>8970</v>
      </c>
      <c r="I227" s="5">
        <v>4040</v>
      </c>
      <c r="J227" s="5">
        <v>7228</v>
      </c>
      <c r="K227" s="5">
        <v>53455</v>
      </c>
      <c r="M227"/>
    </row>
    <row r="228" spans="1:13" ht="13.5" hidden="1" thickBot="1" x14ac:dyDescent="0.25">
      <c r="A228" s="229"/>
      <c r="B228" s="229" t="s">
        <v>54</v>
      </c>
      <c r="C228" s="2" t="s">
        <v>14</v>
      </c>
      <c r="D228" s="5">
        <v>2</v>
      </c>
      <c r="E228" s="4"/>
      <c r="F228" s="5">
        <v>23</v>
      </c>
      <c r="G228" s="5">
        <v>1</v>
      </c>
      <c r="H228" s="5">
        <v>2</v>
      </c>
      <c r="I228" s="4"/>
      <c r="J228" s="5">
        <v>1</v>
      </c>
      <c r="K228" s="5">
        <v>29</v>
      </c>
      <c r="M228"/>
    </row>
    <row r="229" spans="1:13" ht="13.5" hidden="1" thickBot="1" x14ac:dyDescent="0.25">
      <c r="A229" s="229"/>
      <c r="B229" s="229"/>
      <c r="C229" s="2" t="s">
        <v>15</v>
      </c>
      <c r="D229" s="5">
        <v>171</v>
      </c>
      <c r="E229" s="5">
        <v>33</v>
      </c>
      <c r="F229" s="5">
        <v>946</v>
      </c>
      <c r="G229" s="5">
        <v>20</v>
      </c>
      <c r="H229" s="5">
        <v>66</v>
      </c>
      <c r="I229" s="5">
        <v>27</v>
      </c>
      <c r="J229" s="5">
        <v>257</v>
      </c>
      <c r="K229" s="5">
        <v>1520</v>
      </c>
      <c r="M229"/>
    </row>
    <row r="230" spans="1:13" ht="13.5" hidden="1" thickBot="1" x14ac:dyDescent="0.25">
      <c r="A230" s="229"/>
      <c r="B230" s="229"/>
      <c r="C230" s="2" t="s">
        <v>16</v>
      </c>
      <c r="D230" s="5">
        <v>254</v>
      </c>
      <c r="E230" s="5">
        <v>59</v>
      </c>
      <c r="F230" s="5">
        <v>1501</v>
      </c>
      <c r="G230" s="5">
        <v>26</v>
      </c>
      <c r="H230" s="5">
        <v>55</v>
      </c>
      <c r="I230" s="5">
        <v>43</v>
      </c>
      <c r="J230" s="5">
        <v>296</v>
      </c>
      <c r="K230" s="5">
        <v>2234</v>
      </c>
      <c r="M230"/>
    </row>
    <row r="231" spans="1:13" ht="13.5" hidden="1" thickBot="1" x14ac:dyDescent="0.25">
      <c r="A231" s="229"/>
      <c r="B231" s="229"/>
      <c r="C231" s="2" t="s">
        <v>17</v>
      </c>
      <c r="D231" s="5">
        <v>506</v>
      </c>
      <c r="E231" s="5">
        <v>82</v>
      </c>
      <c r="F231" s="5">
        <v>2088</v>
      </c>
      <c r="G231" s="5">
        <v>43</v>
      </c>
      <c r="H231" s="5">
        <v>139</v>
      </c>
      <c r="I231" s="5">
        <v>119</v>
      </c>
      <c r="J231" s="5">
        <v>473</v>
      </c>
      <c r="K231" s="5">
        <v>3450</v>
      </c>
      <c r="M231"/>
    </row>
    <row r="232" spans="1:13" ht="13.5" hidden="1" thickBot="1" x14ac:dyDescent="0.25">
      <c r="A232" s="229"/>
      <c r="B232" s="229"/>
      <c r="C232" s="2" t="s">
        <v>18</v>
      </c>
      <c r="D232" s="5">
        <v>514</v>
      </c>
      <c r="E232" s="5">
        <v>107</v>
      </c>
      <c r="F232" s="5">
        <v>2145</v>
      </c>
      <c r="G232" s="5">
        <v>78</v>
      </c>
      <c r="H232" s="5">
        <v>154</v>
      </c>
      <c r="I232" s="5">
        <v>141</v>
      </c>
      <c r="J232" s="5">
        <v>532</v>
      </c>
      <c r="K232" s="5">
        <v>3671</v>
      </c>
      <c r="M232"/>
    </row>
    <row r="233" spans="1:13" ht="13.5" hidden="1" thickBot="1" x14ac:dyDescent="0.25">
      <c r="A233" s="229"/>
      <c r="B233" s="229"/>
      <c r="C233" s="2" t="s">
        <v>19</v>
      </c>
      <c r="D233" s="5">
        <v>478</v>
      </c>
      <c r="E233" s="5">
        <v>88</v>
      </c>
      <c r="F233" s="5">
        <v>1958</v>
      </c>
      <c r="G233" s="5">
        <v>59</v>
      </c>
      <c r="H233" s="5">
        <v>123</v>
      </c>
      <c r="I233" s="5">
        <v>153</v>
      </c>
      <c r="J233" s="5">
        <v>548</v>
      </c>
      <c r="K233" s="5">
        <v>3407</v>
      </c>
      <c r="M233"/>
    </row>
    <row r="234" spans="1:13" ht="13.5" hidden="1" thickBot="1" x14ac:dyDescent="0.25">
      <c r="A234" s="229"/>
      <c r="B234" s="229"/>
      <c r="C234" s="2" t="s">
        <v>20</v>
      </c>
      <c r="D234" s="5">
        <v>396</v>
      </c>
      <c r="E234" s="5">
        <v>66</v>
      </c>
      <c r="F234" s="5">
        <v>1653</v>
      </c>
      <c r="G234" s="5">
        <v>76</v>
      </c>
      <c r="H234" s="5">
        <v>158</v>
      </c>
      <c r="I234" s="5">
        <v>94</v>
      </c>
      <c r="J234" s="5">
        <v>439</v>
      </c>
      <c r="K234" s="5">
        <v>2882</v>
      </c>
      <c r="M234"/>
    </row>
    <row r="235" spans="1:13" ht="13.5" hidden="1" thickBot="1" x14ac:dyDescent="0.25">
      <c r="A235" s="229"/>
      <c r="B235" s="229"/>
      <c r="C235" s="2" t="s">
        <v>21</v>
      </c>
      <c r="D235" s="5">
        <v>402</v>
      </c>
      <c r="E235" s="5">
        <v>88</v>
      </c>
      <c r="F235" s="5">
        <v>1418</v>
      </c>
      <c r="G235" s="5">
        <v>49</v>
      </c>
      <c r="H235" s="5">
        <v>183</v>
      </c>
      <c r="I235" s="5">
        <v>108</v>
      </c>
      <c r="J235" s="5">
        <v>425</v>
      </c>
      <c r="K235" s="5">
        <v>2673</v>
      </c>
      <c r="M235"/>
    </row>
    <row r="236" spans="1:13" ht="13.5" hidden="1" thickBot="1" x14ac:dyDescent="0.25">
      <c r="A236" s="229"/>
      <c r="B236" s="229"/>
      <c r="C236" s="2" t="s">
        <v>22</v>
      </c>
      <c r="D236" s="5">
        <v>605</v>
      </c>
      <c r="E236" s="5">
        <v>129</v>
      </c>
      <c r="F236" s="5">
        <v>1684</v>
      </c>
      <c r="G236" s="5">
        <v>40</v>
      </c>
      <c r="H236" s="5">
        <v>191</v>
      </c>
      <c r="I236" s="5">
        <v>170</v>
      </c>
      <c r="J236" s="5">
        <v>515</v>
      </c>
      <c r="K236" s="5">
        <v>3334</v>
      </c>
      <c r="M236"/>
    </row>
    <row r="237" spans="1:13" ht="13.5" hidden="1" thickBot="1" x14ac:dyDescent="0.25">
      <c r="A237" s="229"/>
      <c r="B237" s="229"/>
      <c r="C237" s="2" t="s">
        <v>23</v>
      </c>
      <c r="D237" s="5">
        <v>696</v>
      </c>
      <c r="E237" s="5">
        <v>141</v>
      </c>
      <c r="F237" s="5">
        <v>1663</v>
      </c>
      <c r="G237" s="5">
        <v>34</v>
      </c>
      <c r="H237" s="5">
        <v>287</v>
      </c>
      <c r="I237" s="5">
        <v>226</v>
      </c>
      <c r="J237" s="5">
        <v>596</v>
      </c>
      <c r="K237" s="5">
        <v>3643</v>
      </c>
      <c r="M237"/>
    </row>
    <row r="238" spans="1:13" ht="13.5" hidden="1" thickBot="1" x14ac:dyDescent="0.25">
      <c r="A238" s="229"/>
      <c r="B238" s="229"/>
      <c r="C238" s="2" t="s">
        <v>24</v>
      </c>
      <c r="D238" s="5">
        <v>723</v>
      </c>
      <c r="E238" s="5">
        <v>118</v>
      </c>
      <c r="F238" s="5">
        <v>1438</v>
      </c>
      <c r="G238" s="5">
        <v>24</v>
      </c>
      <c r="H238" s="5">
        <v>253</v>
      </c>
      <c r="I238" s="5">
        <v>254</v>
      </c>
      <c r="J238" s="5">
        <v>464</v>
      </c>
      <c r="K238" s="5">
        <v>3274</v>
      </c>
      <c r="M238"/>
    </row>
    <row r="239" spans="1:13" ht="13.5" hidden="1" thickBot="1" x14ac:dyDescent="0.25">
      <c r="A239" s="229"/>
      <c r="B239" s="229"/>
      <c r="C239" s="2" t="s">
        <v>25</v>
      </c>
      <c r="D239" s="5">
        <v>406</v>
      </c>
      <c r="E239" s="5">
        <v>138</v>
      </c>
      <c r="F239" s="5">
        <v>709</v>
      </c>
      <c r="G239" s="5">
        <v>51</v>
      </c>
      <c r="H239" s="5">
        <v>217</v>
      </c>
      <c r="I239" s="5">
        <v>174</v>
      </c>
      <c r="J239" s="5">
        <v>272</v>
      </c>
      <c r="K239" s="5">
        <v>1967</v>
      </c>
      <c r="M239"/>
    </row>
    <row r="240" spans="1:13" ht="13.5" hidden="1" thickBot="1" x14ac:dyDescent="0.25">
      <c r="A240" s="229"/>
      <c r="B240" s="229"/>
      <c r="C240" s="2" t="s">
        <v>26</v>
      </c>
      <c r="D240" s="5">
        <v>290</v>
      </c>
      <c r="E240" s="5">
        <v>75</v>
      </c>
      <c r="F240" s="5">
        <v>556</v>
      </c>
      <c r="G240" s="5">
        <v>59</v>
      </c>
      <c r="H240" s="5">
        <v>135</v>
      </c>
      <c r="I240" s="5">
        <v>114</v>
      </c>
      <c r="J240" s="5">
        <v>222</v>
      </c>
      <c r="K240" s="5">
        <v>1451</v>
      </c>
      <c r="M240"/>
    </row>
    <row r="241" spans="1:17" ht="13.5" hidden="1" thickBot="1" x14ac:dyDescent="0.25">
      <c r="A241" s="229"/>
      <c r="B241" s="229"/>
      <c r="C241" s="2" t="s">
        <v>27</v>
      </c>
      <c r="D241" s="5">
        <v>156</v>
      </c>
      <c r="E241" s="5">
        <v>3</v>
      </c>
      <c r="F241" s="5">
        <v>346</v>
      </c>
      <c r="G241" s="5">
        <v>9</v>
      </c>
      <c r="H241" s="5">
        <v>229</v>
      </c>
      <c r="I241" s="5">
        <v>25</v>
      </c>
      <c r="J241" s="5">
        <v>132</v>
      </c>
      <c r="K241" s="5">
        <v>900</v>
      </c>
      <c r="M241"/>
    </row>
    <row r="242" spans="1:17" ht="13.5" hidden="1" thickBot="1" x14ac:dyDescent="0.25">
      <c r="A242" s="229"/>
      <c r="B242" s="229"/>
      <c r="C242" s="2" t="s">
        <v>28</v>
      </c>
      <c r="D242" s="5">
        <v>104</v>
      </c>
      <c r="E242" s="5">
        <v>1</v>
      </c>
      <c r="F242" s="5">
        <v>171</v>
      </c>
      <c r="G242" s="5">
        <v>2</v>
      </c>
      <c r="H242" s="5">
        <v>148</v>
      </c>
      <c r="I242" s="5">
        <v>16</v>
      </c>
      <c r="J242" s="5">
        <v>80</v>
      </c>
      <c r="K242" s="5">
        <v>522</v>
      </c>
      <c r="M242"/>
    </row>
    <row r="243" spans="1:17" ht="13.5" hidden="1" thickBot="1" x14ac:dyDescent="0.25">
      <c r="A243" s="229"/>
      <c r="B243" s="229"/>
      <c r="C243" s="2" t="s">
        <v>29</v>
      </c>
      <c r="D243" s="5">
        <v>22</v>
      </c>
      <c r="E243" s="4"/>
      <c r="F243" s="5">
        <v>56</v>
      </c>
      <c r="G243" s="4"/>
      <c r="H243" s="5">
        <v>63</v>
      </c>
      <c r="I243" s="4"/>
      <c r="J243" s="5">
        <v>25</v>
      </c>
      <c r="K243" s="5">
        <v>166</v>
      </c>
      <c r="M243"/>
    </row>
    <row r="244" spans="1:17" ht="12.75" hidden="1" customHeight="1" x14ac:dyDescent="0.2"/>
    <row r="246" spans="1:17" ht="12.75" customHeight="1" thickBot="1" x14ac:dyDescent="0.25"/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2" t="s">
        <v>52</v>
      </c>
      <c r="B248" s="265" t="s">
        <v>45</v>
      </c>
      <c r="C248" s="2" t="s">
        <v>14</v>
      </c>
      <c r="D248" s="29">
        <f t="shared" ref="D248:K257" si="141">SUM(D4+D21+D38+D55+D72+D89+D106)/7</f>
        <v>1.6446578631452581E-2</v>
      </c>
      <c r="E248" s="52">
        <f t="shared" si="141"/>
        <v>0</v>
      </c>
      <c r="F248" s="29">
        <f t="shared" si="141"/>
        <v>0.21296518607442977</v>
      </c>
      <c r="G248" s="29">
        <f t="shared" si="141"/>
        <v>4.081632653061224E-3</v>
      </c>
      <c r="H248" s="52">
        <f t="shared" si="141"/>
        <v>8.163265306122448E-3</v>
      </c>
      <c r="I248" s="52">
        <f t="shared" si="141"/>
        <v>0</v>
      </c>
      <c r="J248" s="29">
        <f t="shared" si="141"/>
        <v>1.6326530612244896E-2</v>
      </c>
      <c r="K248" s="54">
        <f t="shared" si="141"/>
        <v>0.25798319327731095</v>
      </c>
      <c r="M248" s="30">
        <f t="shared" ref="M248:M263" si="142">SUM(E248+H248+I248)</f>
        <v>8.163265306122448E-3</v>
      </c>
      <c r="N248" s="31">
        <f t="shared" ref="N248:N264" si="143">SUM(D248+F248+G248+J248)</f>
        <v>0.24981992797118846</v>
      </c>
      <c r="O248" s="55">
        <f t="shared" ref="O248:O264" si="144">SUM(M248/K248)</f>
        <v>3.1642624476500694E-2</v>
      </c>
      <c r="P248" s="55">
        <f t="shared" ref="P248:P264" si="145">SUM(N248/K248)</f>
        <v>0.9683573755234991</v>
      </c>
      <c r="Q248" s="2" t="s">
        <v>14</v>
      </c>
    </row>
    <row r="249" spans="1:17" ht="13.5" thickBot="1" x14ac:dyDescent="0.25">
      <c r="A249" s="263"/>
      <c r="B249" s="266"/>
      <c r="C249" s="2" t="s">
        <v>15</v>
      </c>
      <c r="D249" s="29">
        <f t="shared" si="141"/>
        <v>4.5175270108043213</v>
      </c>
      <c r="E249" s="52">
        <f t="shared" si="141"/>
        <v>0.86074429771908767</v>
      </c>
      <c r="F249" s="29">
        <f t="shared" si="141"/>
        <v>21.593157262905162</v>
      </c>
      <c r="G249" s="29">
        <f t="shared" si="141"/>
        <v>0.62881152460984402</v>
      </c>
      <c r="H249" s="52">
        <f t="shared" si="141"/>
        <v>1.0578631452581033</v>
      </c>
      <c r="I249" s="52">
        <f t="shared" si="141"/>
        <v>0.99639855942376943</v>
      </c>
      <c r="J249" s="29">
        <f t="shared" si="141"/>
        <v>5.6859543817527012</v>
      </c>
      <c r="K249" s="54">
        <f t="shared" si="141"/>
        <v>35.340456182472984</v>
      </c>
      <c r="M249" s="30">
        <f t="shared" si="142"/>
        <v>2.9150060024009603</v>
      </c>
      <c r="N249" s="31">
        <f t="shared" si="143"/>
        <v>32.425450180072033</v>
      </c>
      <c r="O249" s="55">
        <f t="shared" si="144"/>
        <v>8.2483542016264372E-2</v>
      </c>
      <c r="P249" s="55">
        <f t="shared" si="145"/>
        <v>0.91751645798373593</v>
      </c>
      <c r="Q249" s="2" t="s">
        <v>15</v>
      </c>
    </row>
    <row r="250" spans="1:17" ht="13.5" thickBot="1" x14ac:dyDescent="0.25">
      <c r="A250" s="263"/>
      <c r="B250" s="266"/>
      <c r="C250" s="2" t="s">
        <v>16</v>
      </c>
      <c r="D250" s="29">
        <f t="shared" si="141"/>
        <v>6.1427370948379352</v>
      </c>
      <c r="E250" s="52">
        <f t="shared" si="141"/>
        <v>1.3762304921968787</v>
      </c>
      <c r="F250" s="29">
        <f t="shared" si="141"/>
        <v>25.640216086434577</v>
      </c>
      <c r="G250" s="29">
        <f t="shared" si="141"/>
        <v>0.39855942376950776</v>
      </c>
      <c r="H250" s="52">
        <f t="shared" si="141"/>
        <v>1.335654261704682</v>
      </c>
      <c r="I250" s="52">
        <f t="shared" si="141"/>
        <v>1.4422569027611043</v>
      </c>
      <c r="J250" s="29">
        <f t="shared" si="141"/>
        <v>6.6206482593037208</v>
      </c>
      <c r="K250" s="54">
        <f t="shared" si="141"/>
        <v>42.956302521008404</v>
      </c>
      <c r="M250" s="30">
        <f t="shared" si="142"/>
        <v>4.1541416566626648</v>
      </c>
      <c r="N250" s="31">
        <f t="shared" si="143"/>
        <v>38.802160864345737</v>
      </c>
      <c r="O250" s="55">
        <f t="shared" si="144"/>
        <v>9.6706220341730334E-2</v>
      </c>
      <c r="P250" s="55">
        <f t="shared" si="145"/>
        <v>0.90329377965826962</v>
      </c>
      <c r="Q250" s="2" t="s">
        <v>16</v>
      </c>
    </row>
    <row r="251" spans="1:17" ht="13.5" thickBot="1" x14ac:dyDescent="0.25">
      <c r="A251" s="263"/>
      <c r="B251" s="266"/>
      <c r="C251" s="2" t="s">
        <v>17</v>
      </c>
      <c r="D251" s="29">
        <f t="shared" si="141"/>
        <v>9.1003601440576229</v>
      </c>
      <c r="E251" s="52">
        <f t="shared" si="141"/>
        <v>1.8308523409363746</v>
      </c>
      <c r="F251" s="29">
        <f t="shared" si="141"/>
        <v>34.644057623049221</v>
      </c>
      <c r="G251" s="29">
        <f t="shared" si="141"/>
        <v>0.61500600240096037</v>
      </c>
      <c r="H251" s="52">
        <f t="shared" si="141"/>
        <v>2.331572629051621</v>
      </c>
      <c r="I251" s="52">
        <f t="shared" si="141"/>
        <v>2.2876350540216088</v>
      </c>
      <c r="J251" s="29">
        <f t="shared" si="141"/>
        <v>9.0118847539015601</v>
      </c>
      <c r="K251" s="54">
        <f t="shared" si="141"/>
        <v>59.82136854741897</v>
      </c>
      <c r="M251" s="30">
        <f t="shared" si="142"/>
        <v>6.4500600240096038</v>
      </c>
      <c r="N251" s="31">
        <f t="shared" si="143"/>
        <v>53.371308523409368</v>
      </c>
      <c r="O251" s="55">
        <f t="shared" si="144"/>
        <v>0.10782200709595594</v>
      </c>
      <c r="P251" s="55">
        <f t="shared" si="145"/>
        <v>0.89217799290404409</v>
      </c>
      <c r="Q251" s="2" t="s">
        <v>17</v>
      </c>
    </row>
    <row r="252" spans="1:17" ht="13.5" thickBot="1" x14ac:dyDescent="0.25">
      <c r="A252" s="263"/>
      <c r="B252" s="266"/>
      <c r="C252" s="2" t="s">
        <v>18</v>
      </c>
      <c r="D252" s="29">
        <f t="shared" si="141"/>
        <v>8.8355342136854738</v>
      </c>
      <c r="E252" s="52">
        <f t="shared" si="141"/>
        <v>1.9154861944777912</v>
      </c>
      <c r="F252" s="29">
        <f t="shared" si="141"/>
        <v>33.320048019207682</v>
      </c>
      <c r="G252" s="29">
        <f t="shared" si="141"/>
        <v>1.1198079231692677</v>
      </c>
      <c r="H252" s="52">
        <f t="shared" si="141"/>
        <v>2.2626650660264107</v>
      </c>
      <c r="I252" s="52">
        <f t="shared" si="141"/>
        <v>2.6935174069627856</v>
      </c>
      <c r="J252" s="29">
        <f t="shared" si="141"/>
        <v>8.9793517406962788</v>
      </c>
      <c r="K252" s="54">
        <f t="shared" si="141"/>
        <v>59.126410564225694</v>
      </c>
      <c r="M252" s="30">
        <f t="shared" si="142"/>
        <v>6.871668667466988</v>
      </c>
      <c r="N252" s="31">
        <f t="shared" si="143"/>
        <v>52.254741896758702</v>
      </c>
      <c r="O252" s="55">
        <f t="shared" si="144"/>
        <v>0.11621995317985151</v>
      </c>
      <c r="P252" s="55">
        <f t="shared" si="145"/>
        <v>0.88378004682014843</v>
      </c>
      <c r="Q252" s="2" t="s">
        <v>18</v>
      </c>
    </row>
    <row r="253" spans="1:17" ht="13.5" thickBot="1" x14ac:dyDescent="0.25">
      <c r="A253" s="263"/>
      <c r="B253" s="266"/>
      <c r="C253" s="2" t="s">
        <v>19</v>
      </c>
      <c r="D253" s="29">
        <f t="shared" si="141"/>
        <v>7.8936374549819925</v>
      </c>
      <c r="E253" s="52">
        <f t="shared" si="141"/>
        <v>1.5683073229291717</v>
      </c>
      <c r="F253" s="29">
        <f t="shared" si="141"/>
        <v>29.478751500600243</v>
      </c>
      <c r="G253" s="29">
        <f t="shared" si="141"/>
        <v>1.1683073229291716</v>
      </c>
      <c r="H253" s="52">
        <f t="shared" si="141"/>
        <v>2.0909963985594238</v>
      </c>
      <c r="I253" s="52">
        <f t="shared" si="141"/>
        <v>2.4651860744297722</v>
      </c>
      <c r="J253" s="29">
        <f t="shared" si="141"/>
        <v>7.915726290516206</v>
      </c>
      <c r="K253" s="54">
        <f t="shared" si="141"/>
        <v>52.580912364945981</v>
      </c>
      <c r="M253" s="30">
        <f t="shared" si="142"/>
        <v>6.1244897959183682</v>
      </c>
      <c r="N253" s="31">
        <f t="shared" si="143"/>
        <v>46.456422569027616</v>
      </c>
      <c r="O253" s="55">
        <f t="shared" si="144"/>
        <v>0.11647743487998832</v>
      </c>
      <c r="P253" s="55">
        <f t="shared" si="145"/>
        <v>0.8835225651200117</v>
      </c>
      <c r="Q253" s="2" t="s">
        <v>19</v>
      </c>
    </row>
    <row r="254" spans="1:17" ht="13.5" thickBot="1" x14ac:dyDescent="0.25">
      <c r="A254" s="263"/>
      <c r="B254" s="266"/>
      <c r="C254" s="2" t="s">
        <v>20</v>
      </c>
      <c r="D254" s="29">
        <f t="shared" si="141"/>
        <v>7.5827130852340945</v>
      </c>
      <c r="E254" s="52">
        <f t="shared" si="141"/>
        <v>1.4439375750300119</v>
      </c>
      <c r="F254" s="29">
        <f t="shared" si="141"/>
        <v>28.566026410564223</v>
      </c>
      <c r="G254" s="29">
        <f t="shared" si="141"/>
        <v>1.3024009603841535</v>
      </c>
      <c r="H254" s="52">
        <f t="shared" si="141"/>
        <v>3.1172869147659066</v>
      </c>
      <c r="I254" s="52">
        <f t="shared" si="141"/>
        <v>2.0058823529411764</v>
      </c>
      <c r="J254" s="29">
        <f t="shared" si="141"/>
        <v>7.6030012004801923</v>
      </c>
      <c r="K254" s="54">
        <f t="shared" si="141"/>
        <v>51.621248499399762</v>
      </c>
      <c r="M254" s="30">
        <f t="shared" si="142"/>
        <v>6.5671068427370951</v>
      </c>
      <c r="N254" s="31">
        <f t="shared" si="143"/>
        <v>45.054141656662665</v>
      </c>
      <c r="O254" s="55">
        <f t="shared" si="144"/>
        <v>0.12721712538226299</v>
      </c>
      <c r="P254" s="55">
        <f t="shared" si="145"/>
        <v>0.87278287461773696</v>
      </c>
      <c r="Q254" s="2" t="s">
        <v>20</v>
      </c>
    </row>
    <row r="255" spans="1:17" ht="13.5" thickBot="1" x14ac:dyDescent="0.25">
      <c r="A255" s="263"/>
      <c r="B255" s="266"/>
      <c r="C255" s="2" t="s">
        <v>21</v>
      </c>
      <c r="D255" s="29">
        <f t="shared" si="141"/>
        <v>10.311644657863145</v>
      </c>
      <c r="E255" s="52">
        <f t="shared" si="141"/>
        <v>2.3045618247298916</v>
      </c>
      <c r="F255" s="29">
        <f t="shared" si="141"/>
        <v>30.194237695078034</v>
      </c>
      <c r="G255" s="29">
        <f t="shared" si="141"/>
        <v>1.8314525810324132</v>
      </c>
      <c r="H255" s="52">
        <f t="shared" si="141"/>
        <v>4.8032412965186078</v>
      </c>
      <c r="I255" s="52">
        <f t="shared" si="141"/>
        <v>2.9140456182472994</v>
      </c>
      <c r="J255" s="29">
        <f t="shared" si="141"/>
        <v>9.4578631452581039</v>
      </c>
      <c r="K255" s="54">
        <f t="shared" si="141"/>
        <v>61.817046818727484</v>
      </c>
      <c r="M255" s="30">
        <f t="shared" si="142"/>
        <v>10.021848739495798</v>
      </c>
      <c r="N255" s="31">
        <f t="shared" si="143"/>
        <v>51.795198079231696</v>
      </c>
      <c r="O255" s="55">
        <f t="shared" si="144"/>
        <v>0.16212111796417419</v>
      </c>
      <c r="P255" s="55">
        <f t="shared" si="145"/>
        <v>0.83787888203582594</v>
      </c>
      <c r="Q255" s="2" t="s">
        <v>21</v>
      </c>
    </row>
    <row r="256" spans="1:17" ht="13.5" thickBot="1" x14ac:dyDescent="0.25">
      <c r="A256" s="263"/>
      <c r="B256" s="266"/>
      <c r="C256" s="2" t="s">
        <v>22</v>
      </c>
      <c r="D256" s="29">
        <f t="shared" si="141"/>
        <v>19.212965186074427</v>
      </c>
      <c r="E256" s="52">
        <f t="shared" si="141"/>
        <v>3.7939975990396162</v>
      </c>
      <c r="F256" s="29">
        <f t="shared" si="141"/>
        <v>39.75954381752701</v>
      </c>
      <c r="G256" s="29">
        <f t="shared" si="141"/>
        <v>1.0723889555822328</v>
      </c>
      <c r="H256" s="52">
        <f t="shared" si="141"/>
        <v>8.5845138055222083</v>
      </c>
      <c r="I256" s="52">
        <f t="shared" si="141"/>
        <v>5.2415366146458586</v>
      </c>
      <c r="J256" s="29">
        <f t="shared" si="141"/>
        <v>14.346458583433375</v>
      </c>
      <c r="K256" s="54">
        <f t="shared" si="141"/>
        <v>92.011404561824733</v>
      </c>
      <c r="M256" s="30">
        <f t="shared" si="142"/>
        <v>17.620048019207683</v>
      </c>
      <c r="N256" s="31">
        <f t="shared" si="143"/>
        <v>74.391356542617046</v>
      </c>
      <c r="O256" s="55">
        <f t="shared" si="144"/>
        <v>0.19149852241814588</v>
      </c>
      <c r="P256" s="55">
        <f t="shared" si="145"/>
        <v>0.80850147758185409</v>
      </c>
      <c r="Q256" s="2" t="s">
        <v>22</v>
      </c>
    </row>
    <row r="257" spans="1:17" ht="13.5" thickBot="1" x14ac:dyDescent="0.25">
      <c r="A257" s="263"/>
      <c r="B257" s="266"/>
      <c r="C257" s="2" t="s">
        <v>23</v>
      </c>
      <c r="D257" s="29">
        <f t="shared" si="141"/>
        <v>28.851500600240097</v>
      </c>
      <c r="E257" s="52">
        <f t="shared" si="141"/>
        <v>5.7875150060024021</v>
      </c>
      <c r="F257" s="29">
        <f t="shared" si="141"/>
        <v>45.534933973589439</v>
      </c>
      <c r="G257" s="29">
        <f t="shared" si="141"/>
        <v>0.8321728691476592</v>
      </c>
      <c r="H257" s="52">
        <f t="shared" si="141"/>
        <v>14.748979591836735</v>
      </c>
      <c r="I257" s="52">
        <f t="shared" si="141"/>
        <v>9.2921968787514988</v>
      </c>
      <c r="J257" s="29">
        <f t="shared" si="141"/>
        <v>19.132893157262906</v>
      </c>
      <c r="K257" s="54">
        <f t="shared" si="141"/>
        <v>124.18019207683072</v>
      </c>
      <c r="M257" s="30">
        <f t="shared" si="142"/>
        <v>29.828691476590635</v>
      </c>
      <c r="N257" s="31">
        <f t="shared" si="143"/>
        <v>94.351500600240087</v>
      </c>
      <c r="O257" s="55">
        <f t="shared" si="144"/>
        <v>0.24020490689960858</v>
      </c>
      <c r="P257" s="55">
        <f t="shared" si="145"/>
        <v>0.75979509310039139</v>
      </c>
      <c r="Q257" s="2" t="s">
        <v>23</v>
      </c>
    </row>
    <row r="258" spans="1:17" ht="13.5" thickBot="1" x14ac:dyDescent="0.25">
      <c r="A258" s="263"/>
      <c r="B258" s="266"/>
      <c r="C258" s="2" t="s">
        <v>24</v>
      </c>
      <c r="D258" s="29">
        <f t="shared" ref="D258:K264" si="146">SUM(D14+D31+D48+D65+D82+D99+D116)/7</f>
        <v>31.893157262905156</v>
      </c>
      <c r="E258" s="52">
        <f t="shared" si="146"/>
        <v>9.0210084033613445</v>
      </c>
      <c r="F258" s="29">
        <f t="shared" si="146"/>
        <v>41.306362545018011</v>
      </c>
      <c r="G258" s="29">
        <f t="shared" si="146"/>
        <v>0.67370948379351747</v>
      </c>
      <c r="H258" s="52">
        <f t="shared" si="146"/>
        <v>18.19171668667467</v>
      </c>
      <c r="I258" s="52">
        <f t="shared" si="146"/>
        <v>11.080312124849938</v>
      </c>
      <c r="J258" s="29">
        <f t="shared" si="146"/>
        <v>18.213205282112845</v>
      </c>
      <c r="K258" s="54">
        <f t="shared" si="146"/>
        <v>130.37947178871551</v>
      </c>
      <c r="M258" s="30">
        <f t="shared" si="142"/>
        <v>38.293037214885956</v>
      </c>
      <c r="N258" s="31">
        <f t="shared" si="143"/>
        <v>92.086434573829536</v>
      </c>
      <c r="O258" s="55">
        <f t="shared" si="144"/>
        <v>0.29370449726120351</v>
      </c>
      <c r="P258" s="55">
        <f t="shared" si="145"/>
        <v>0.70629550273879638</v>
      </c>
      <c r="Q258" s="2" t="s">
        <v>24</v>
      </c>
    </row>
    <row r="259" spans="1:17" ht="13.5" thickBot="1" x14ac:dyDescent="0.25">
      <c r="A259" s="263"/>
      <c r="B259" s="266"/>
      <c r="C259" s="2" t="s">
        <v>25</v>
      </c>
      <c r="D259" s="29">
        <f t="shared" si="146"/>
        <v>24.356302521008399</v>
      </c>
      <c r="E259" s="52">
        <f t="shared" si="146"/>
        <v>8.425570228091237</v>
      </c>
      <c r="F259" s="29">
        <f t="shared" si="146"/>
        <v>27.689915966386561</v>
      </c>
      <c r="G259" s="29">
        <f t="shared" si="146"/>
        <v>0.74813925570228079</v>
      </c>
      <c r="H259" s="52">
        <f t="shared" si="146"/>
        <v>14.457142857142857</v>
      </c>
      <c r="I259" s="52">
        <f t="shared" si="146"/>
        <v>9.7349339735894365</v>
      </c>
      <c r="J259" s="29">
        <f t="shared" si="146"/>
        <v>14.028691476590637</v>
      </c>
      <c r="K259" s="54">
        <f t="shared" si="146"/>
        <v>99.44069627851141</v>
      </c>
      <c r="M259" s="30">
        <f t="shared" si="142"/>
        <v>32.617647058823529</v>
      </c>
      <c r="N259" s="31">
        <f t="shared" si="143"/>
        <v>66.823049219687874</v>
      </c>
      <c r="O259" s="55">
        <f t="shared" si="144"/>
        <v>0.32801104858989233</v>
      </c>
      <c r="P259" s="55">
        <f t="shared" si="145"/>
        <v>0.67198895141010762</v>
      </c>
      <c r="Q259" s="2" t="s">
        <v>25</v>
      </c>
    </row>
    <row r="260" spans="1:17" ht="13.5" thickBot="1" x14ac:dyDescent="0.25">
      <c r="A260" s="263"/>
      <c r="B260" s="266"/>
      <c r="C260" s="2" t="s">
        <v>26</v>
      </c>
      <c r="D260" s="29">
        <f t="shared" si="146"/>
        <v>15.909723889555824</v>
      </c>
      <c r="E260" s="52">
        <f t="shared" si="146"/>
        <v>5.1744297719087635</v>
      </c>
      <c r="F260" s="29">
        <f t="shared" si="146"/>
        <v>19.92509003601441</v>
      </c>
      <c r="G260" s="29">
        <f t="shared" si="146"/>
        <v>1.3427370948379351</v>
      </c>
      <c r="H260" s="52">
        <f t="shared" si="146"/>
        <v>8.6559423769507795</v>
      </c>
      <c r="I260" s="52">
        <f t="shared" si="146"/>
        <v>6.9033613445378155</v>
      </c>
      <c r="J260" s="29">
        <f t="shared" si="146"/>
        <v>10.201680672268909</v>
      </c>
      <c r="K260" s="54">
        <f t="shared" si="146"/>
        <v>68.112965186074433</v>
      </c>
      <c r="M260" s="30">
        <f t="shared" si="142"/>
        <v>20.733733493397359</v>
      </c>
      <c r="N260" s="31">
        <f t="shared" si="143"/>
        <v>47.379231692677074</v>
      </c>
      <c r="O260" s="55">
        <f t="shared" si="144"/>
        <v>0.30440215657556385</v>
      </c>
      <c r="P260" s="55">
        <f t="shared" si="145"/>
        <v>0.69559784342443609</v>
      </c>
      <c r="Q260" s="2" t="s">
        <v>26</v>
      </c>
    </row>
    <row r="261" spans="1:17" ht="13.5" thickBot="1" x14ac:dyDescent="0.25">
      <c r="A261" s="263"/>
      <c r="B261" s="266"/>
      <c r="C261" s="2" t="s">
        <v>27</v>
      </c>
      <c r="D261" s="29">
        <f t="shared" si="146"/>
        <v>9.4009603841536613</v>
      </c>
      <c r="E261" s="52">
        <f t="shared" si="146"/>
        <v>5.3061224489795923E-2</v>
      </c>
      <c r="F261" s="29">
        <f t="shared" si="146"/>
        <v>11.014885954381754</v>
      </c>
      <c r="G261" s="29">
        <f t="shared" si="146"/>
        <v>0.27527010804321728</v>
      </c>
      <c r="H261" s="52">
        <f t="shared" si="146"/>
        <v>11.36842737094838</v>
      </c>
      <c r="I261" s="52">
        <f t="shared" si="146"/>
        <v>1.4576230492196878</v>
      </c>
      <c r="J261" s="29">
        <f t="shared" si="146"/>
        <v>6.1481392557022811</v>
      </c>
      <c r="K261" s="54">
        <f t="shared" si="146"/>
        <v>39.71836734693877</v>
      </c>
      <c r="M261" s="30">
        <f t="shared" si="142"/>
        <v>12.879111644657863</v>
      </c>
      <c r="N261" s="31">
        <f t="shared" si="143"/>
        <v>26.839255702280916</v>
      </c>
      <c r="O261" s="55">
        <f t="shared" si="144"/>
        <v>0.32426085221880352</v>
      </c>
      <c r="P261" s="55">
        <f t="shared" si="145"/>
        <v>0.6757391477811967</v>
      </c>
      <c r="Q261" s="2" t="s">
        <v>27</v>
      </c>
    </row>
    <row r="262" spans="1:17" ht="13.5" thickBot="1" x14ac:dyDescent="0.25">
      <c r="A262" s="263"/>
      <c r="B262" s="266"/>
      <c r="C262" s="2" t="s">
        <v>28</v>
      </c>
      <c r="D262" s="29">
        <f t="shared" si="146"/>
        <v>4.4182472989195682</v>
      </c>
      <c r="E262" s="52">
        <f t="shared" si="146"/>
        <v>3.6854741896758698E-2</v>
      </c>
      <c r="F262" s="29">
        <f t="shared" si="146"/>
        <v>6.1213685474189674</v>
      </c>
      <c r="G262" s="29">
        <f t="shared" si="146"/>
        <v>7.8031212484993992E-2</v>
      </c>
      <c r="H262" s="52">
        <f t="shared" si="146"/>
        <v>6.1507803121248497</v>
      </c>
      <c r="I262" s="52">
        <f t="shared" si="146"/>
        <v>0.45042016806722696</v>
      </c>
      <c r="J262" s="29">
        <f t="shared" si="146"/>
        <v>2.9429771908763507</v>
      </c>
      <c r="K262" s="54">
        <f t="shared" si="146"/>
        <v>20.198679471788715</v>
      </c>
      <c r="M262" s="30">
        <f t="shared" si="142"/>
        <v>6.6380552220888358</v>
      </c>
      <c r="N262" s="31">
        <f t="shared" si="143"/>
        <v>13.560624249699879</v>
      </c>
      <c r="O262" s="55">
        <f t="shared" si="144"/>
        <v>0.3286380791061187</v>
      </c>
      <c r="P262" s="55">
        <f t="shared" si="145"/>
        <v>0.67136192089388125</v>
      </c>
      <c r="Q262" s="2" t="s">
        <v>28</v>
      </c>
    </row>
    <row r="263" spans="1:17" ht="13.5" thickBot="1" x14ac:dyDescent="0.25">
      <c r="A263" s="263"/>
      <c r="B263" s="266"/>
      <c r="C263" s="2" t="s">
        <v>29</v>
      </c>
      <c r="D263" s="29">
        <f t="shared" si="146"/>
        <v>1.4250900360144054</v>
      </c>
      <c r="E263" s="52">
        <f t="shared" si="146"/>
        <v>0</v>
      </c>
      <c r="F263" s="29">
        <f t="shared" si="146"/>
        <v>1.7241296518607443</v>
      </c>
      <c r="G263" s="29">
        <f t="shared" si="146"/>
        <v>2.4609843937575034E-2</v>
      </c>
      <c r="H263" s="52">
        <f t="shared" si="146"/>
        <v>2.7228091236494594</v>
      </c>
      <c r="I263" s="52">
        <f t="shared" si="146"/>
        <v>4.081632653061224E-3</v>
      </c>
      <c r="J263" s="29">
        <f t="shared" si="146"/>
        <v>0.94309723889555819</v>
      </c>
      <c r="K263" s="54">
        <f t="shared" si="146"/>
        <v>6.8438175270108044</v>
      </c>
      <c r="M263" s="30">
        <f t="shared" si="142"/>
        <v>2.7268907563025206</v>
      </c>
      <c r="N263" s="31">
        <f t="shared" si="143"/>
        <v>4.1169267707082824</v>
      </c>
      <c r="O263" s="55">
        <f t="shared" si="144"/>
        <v>0.39844585942570465</v>
      </c>
      <c r="P263" s="55">
        <f t="shared" si="145"/>
        <v>0.60155414057429513</v>
      </c>
      <c r="Q263" s="2" t="s">
        <v>29</v>
      </c>
    </row>
    <row r="264" spans="1:17" ht="13.5" thickBot="1" x14ac:dyDescent="0.25">
      <c r="A264" s="264"/>
      <c r="B264" s="267"/>
      <c r="C264" s="2" t="s">
        <v>10</v>
      </c>
      <c r="D264" s="50">
        <f t="shared" si="146"/>
        <v>189.88079231692674</v>
      </c>
      <c r="E264" s="53">
        <f t="shared" si="146"/>
        <v>43.592557022809125</v>
      </c>
      <c r="F264" s="50">
        <f t="shared" si="146"/>
        <v>396.73805522208886</v>
      </c>
      <c r="G264" s="50">
        <f t="shared" si="146"/>
        <v>12.115486194477793</v>
      </c>
      <c r="H264" s="53">
        <f t="shared" si="146"/>
        <v>101.90408163265306</v>
      </c>
      <c r="I264" s="53">
        <f t="shared" si="146"/>
        <v>58.969387755102041</v>
      </c>
      <c r="J264" s="50">
        <f t="shared" si="146"/>
        <v>141.25198079231694</v>
      </c>
      <c r="K264" s="50">
        <f t="shared" si="146"/>
        <v>944.45234093637453</v>
      </c>
      <c r="M264" s="17">
        <f>SUM(M248:M263)</f>
        <v>204.44969987995196</v>
      </c>
      <c r="N264" s="5">
        <f t="shared" si="143"/>
        <v>739.98631452581026</v>
      </c>
      <c r="O264" s="57">
        <f t="shared" si="144"/>
        <v>0.21647434287393572</v>
      </c>
      <c r="P264" s="57">
        <f t="shared" si="145"/>
        <v>0.78350837035583287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A248:A264"/>
    <mergeCell ref="B248:B264"/>
    <mergeCell ref="B211:B227"/>
    <mergeCell ref="B228:B243"/>
    <mergeCell ref="A123:D123"/>
    <mergeCell ref="A124:C125"/>
    <mergeCell ref="D124:K124"/>
    <mergeCell ref="A126:A243"/>
    <mergeCell ref="B126:B142"/>
    <mergeCell ref="B143:B159"/>
    <mergeCell ref="B160:B176"/>
    <mergeCell ref="B177:B193"/>
    <mergeCell ref="B194:B210"/>
    <mergeCell ref="E123:H123"/>
    <mergeCell ref="I123:K12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67" workbookViewId="0">
      <selection activeCell="D255" sqref="D255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1" t="s">
        <v>55</v>
      </c>
      <c r="B2" s="272"/>
      <c r="C2" s="273"/>
      <c r="D2" s="260" t="s">
        <v>59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74"/>
      <c r="B3" s="275"/>
      <c r="C3" s="27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9" t="s">
        <v>65</v>
      </c>
      <c r="B4" s="248" t="s">
        <v>43</v>
      </c>
      <c r="C4" s="2" t="s">
        <v>14</v>
      </c>
      <c r="D4" s="40">
        <f>SUM(D126)/34</f>
        <v>0</v>
      </c>
      <c r="E4" s="41">
        <f t="shared" ref="E4:K4" si="0">SUM(E126)/34</f>
        <v>0</v>
      </c>
      <c r="F4" s="42">
        <f t="shared" si="0"/>
        <v>0.47058823529411764</v>
      </c>
      <c r="G4" s="40">
        <f t="shared" si="0"/>
        <v>0</v>
      </c>
      <c r="H4" s="43">
        <f t="shared" si="0"/>
        <v>0</v>
      </c>
      <c r="I4" s="41">
        <f t="shared" si="0"/>
        <v>0</v>
      </c>
      <c r="J4" s="40">
        <f t="shared" si="0"/>
        <v>2.9411764705882353E-2</v>
      </c>
      <c r="K4" s="44">
        <f t="shared" si="0"/>
        <v>0.5</v>
      </c>
      <c r="L4" s="48"/>
      <c r="M4" s="30">
        <f t="shared" ref="M4:M36" si="1">SUM(E4+H4+I4)</f>
        <v>0</v>
      </c>
      <c r="N4" s="31">
        <f>SUM(D4+F4+G4+J4)</f>
        <v>0.5</v>
      </c>
      <c r="O4" s="55">
        <f>SUM(M4/K4)</f>
        <v>0</v>
      </c>
      <c r="P4" s="55">
        <f>SUM(N4/K4)</f>
        <v>1</v>
      </c>
      <c r="Q4" s="2" t="s">
        <v>14</v>
      </c>
    </row>
    <row r="5" spans="1:17" ht="12.75" customHeight="1" thickBot="1" x14ac:dyDescent="0.25">
      <c r="A5" s="229"/>
      <c r="B5" s="249"/>
      <c r="C5" s="2" t="s">
        <v>15</v>
      </c>
      <c r="D5" s="42">
        <f t="shared" ref="D5:K20" si="2">SUM(D127)/34</f>
        <v>2.2647058823529411</v>
      </c>
      <c r="E5" s="43">
        <f t="shared" si="2"/>
        <v>0.3235294117647059</v>
      </c>
      <c r="F5" s="42">
        <f t="shared" si="2"/>
        <v>15.470588235294118</v>
      </c>
      <c r="G5" s="42">
        <f t="shared" si="2"/>
        <v>0.6470588235294118</v>
      </c>
      <c r="H5" s="43">
        <f t="shared" si="2"/>
        <v>0.47058823529411764</v>
      </c>
      <c r="I5" s="41">
        <f t="shared" si="2"/>
        <v>0.29411764705882354</v>
      </c>
      <c r="J5" s="42">
        <f t="shared" si="2"/>
        <v>3.3823529411764706</v>
      </c>
      <c r="K5" s="44">
        <f t="shared" si="2"/>
        <v>22.852941176470587</v>
      </c>
      <c r="L5" s="48"/>
      <c r="M5" s="30">
        <f t="shared" si="1"/>
        <v>1.0882352941176472</v>
      </c>
      <c r="N5" s="31">
        <f t="shared" ref="N5:N68" si="3">SUM(D5+F5+G5+J5)</f>
        <v>21.764705882352942</v>
      </c>
      <c r="O5" s="55">
        <f t="shared" ref="O5:O20" si="4">SUM(M5/K5)</f>
        <v>4.761904761904763E-2</v>
      </c>
      <c r="P5" s="55">
        <f t="shared" ref="P5:P20" si="5">SUM(N5/K5)</f>
        <v>0.95238095238095244</v>
      </c>
      <c r="Q5" s="2" t="s">
        <v>15</v>
      </c>
    </row>
    <row r="6" spans="1:17" ht="12.75" customHeight="1" thickBot="1" x14ac:dyDescent="0.25">
      <c r="A6" s="229"/>
      <c r="B6" s="249"/>
      <c r="C6" s="2" t="s">
        <v>16</v>
      </c>
      <c r="D6" s="42">
        <f t="shared" si="2"/>
        <v>3.5882352941176472</v>
      </c>
      <c r="E6" s="43">
        <f t="shared" si="2"/>
        <v>0.61764705882352944</v>
      </c>
      <c r="F6" s="42">
        <f t="shared" si="2"/>
        <v>19.735294117647058</v>
      </c>
      <c r="G6" s="42">
        <f t="shared" si="2"/>
        <v>0.17647058823529413</v>
      </c>
      <c r="H6" s="43">
        <f t="shared" si="2"/>
        <v>0.41176470588235292</v>
      </c>
      <c r="I6" s="43">
        <f t="shared" si="2"/>
        <v>1</v>
      </c>
      <c r="J6" s="42">
        <f t="shared" si="2"/>
        <v>5.4411764705882355</v>
      </c>
      <c r="K6" s="44">
        <f t="shared" si="2"/>
        <v>30.970588235294116</v>
      </c>
      <c r="L6" s="48"/>
      <c r="M6" s="30">
        <f t="shared" si="1"/>
        <v>2.0294117647058822</v>
      </c>
      <c r="N6" s="31">
        <f t="shared" si="3"/>
        <v>28.941176470588236</v>
      </c>
      <c r="O6" s="55">
        <f t="shared" si="4"/>
        <v>6.5527065527065526E-2</v>
      </c>
      <c r="P6" s="55">
        <f t="shared" si="5"/>
        <v>0.93447293447293456</v>
      </c>
      <c r="Q6" s="2" t="s">
        <v>16</v>
      </c>
    </row>
    <row r="7" spans="1:17" ht="12.75" customHeight="1" thickBot="1" x14ac:dyDescent="0.25">
      <c r="A7" s="229"/>
      <c r="B7" s="249"/>
      <c r="C7" s="2" t="s">
        <v>17</v>
      </c>
      <c r="D7" s="42">
        <f t="shared" si="2"/>
        <v>5.6470588235294121</v>
      </c>
      <c r="E7" s="43">
        <f t="shared" si="2"/>
        <v>1.588235294117647</v>
      </c>
      <c r="F7" s="42">
        <f t="shared" si="2"/>
        <v>23.176470588235293</v>
      </c>
      <c r="G7" s="42">
        <f t="shared" si="2"/>
        <v>0.3235294117647059</v>
      </c>
      <c r="H7" s="43">
        <f t="shared" si="2"/>
        <v>0.58823529411764708</v>
      </c>
      <c r="I7" s="43">
        <f t="shared" si="2"/>
        <v>1.911764705882353</v>
      </c>
      <c r="J7" s="42">
        <f t="shared" si="2"/>
        <v>5.1470588235294121</v>
      </c>
      <c r="K7" s="44">
        <f t="shared" si="2"/>
        <v>38.382352941176471</v>
      </c>
      <c r="L7" s="48"/>
      <c r="M7" s="30">
        <f t="shared" si="1"/>
        <v>4.0882352941176467</v>
      </c>
      <c r="N7" s="31">
        <f t="shared" si="3"/>
        <v>34.294117647058826</v>
      </c>
      <c r="O7" s="55">
        <f t="shared" si="4"/>
        <v>0.10651340996168582</v>
      </c>
      <c r="P7" s="55">
        <f t="shared" si="5"/>
        <v>0.89348659003831421</v>
      </c>
      <c r="Q7" s="2" t="s">
        <v>17</v>
      </c>
    </row>
    <row r="8" spans="1:17" ht="12.75" customHeight="1" thickBot="1" x14ac:dyDescent="0.25">
      <c r="A8" s="229"/>
      <c r="B8" s="249"/>
      <c r="C8" s="2" t="s">
        <v>18</v>
      </c>
      <c r="D8" s="42">
        <f t="shared" si="2"/>
        <v>6.2352941176470589</v>
      </c>
      <c r="E8" s="43">
        <f t="shared" si="2"/>
        <v>1.5</v>
      </c>
      <c r="F8" s="42">
        <f t="shared" si="2"/>
        <v>20.911764705882351</v>
      </c>
      <c r="G8" s="42">
        <f t="shared" si="2"/>
        <v>0.52941176470588236</v>
      </c>
      <c r="H8" s="43">
        <f t="shared" si="2"/>
        <v>0.41176470588235292</v>
      </c>
      <c r="I8" s="43">
        <f t="shared" si="2"/>
        <v>1.7058823529411764</v>
      </c>
      <c r="J8" s="42">
        <f t="shared" si="2"/>
        <v>7.0294117647058822</v>
      </c>
      <c r="K8" s="44">
        <f t="shared" si="2"/>
        <v>38.323529411764703</v>
      </c>
      <c r="L8" s="48"/>
      <c r="M8" s="30">
        <f t="shared" si="1"/>
        <v>3.617647058823529</v>
      </c>
      <c r="N8" s="31">
        <f t="shared" si="3"/>
        <v>34.705882352941174</v>
      </c>
      <c r="O8" s="55">
        <f t="shared" si="4"/>
        <v>9.4397544128933225E-2</v>
      </c>
      <c r="P8" s="55">
        <f t="shared" si="5"/>
        <v>0.9056024558710668</v>
      </c>
      <c r="Q8" s="2" t="s">
        <v>18</v>
      </c>
    </row>
    <row r="9" spans="1:17" ht="12.75" customHeight="1" thickBot="1" x14ac:dyDescent="0.25">
      <c r="A9" s="229"/>
      <c r="B9" s="249"/>
      <c r="C9" s="2" t="s">
        <v>19</v>
      </c>
      <c r="D9" s="42">
        <f t="shared" si="2"/>
        <v>5.7647058823529411</v>
      </c>
      <c r="E9" s="43">
        <f t="shared" si="2"/>
        <v>1.3823529411764706</v>
      </c>
      <c r="F9" s="42">
        <f t="shared" si="2"/>
        <v>18.294117647058822</v>
      </c>
      <c r="G9" s="42">
        <f t="shared" si="2"/>
        <v>0.5</v>
      </c>
      <c r="H9" s="43">
        <f t="shared" si="2"/>
        <v>0.35294117647058826</v>
      </c>
      <c r="I9" s="43">
        <f t="shared" si="2"/>
        <v>1.7352941176470589</v>
      </c>
      <c r="J9" s="42">
        <f t="shared" si="2"/>
        <v>5.117647058823529</v>
      </c>
      <c r="K9" s="44">
        <f t="shared" si="2"/>
        <v>33.147058823529413</v>
      </c>
      <c r="L9" s="48"/>
      <c r="M9" s="30">
        <f t="shared" si="1"/>
        <v>3.4705882352941178</v>
      </c>
      <c r="N9" s="31">
        <f t="shared" si="3"/>
        <v>29.676470588235293</v>
      </c>
      <c r="O9" s="55">
        <f t="shared" si="4"/>
        <v>0.10470275066548358</v>
      </c>
      <c r="P9" s="55">
        <f t="shared" si="5"/>
        <v>0.89529724933451638</v>
      </c>
      <c r="Q9" s="2" t="s">
        <v>19</v>
      </c>
    </row>
    <row r="10" spans="1:17" ht="12.75" customHeight="1" thickBot="1" x14ac:dyDescent="0.25">
      <c r="A10" s="229"/>
      <c r="B10" s="249"/>
      <c r="C10" s="2" t="s">
        <v>20</v>
      </c>
      <c r="D10" s="42">
        <f t="shared" si="2"/>
        <v>4.3529411764705879</v>
      </c>
      <c r="E10" s="43">
        <f t="shared" si="2"/>
        <v>1.6470588235294117</v>
      </c>
      <c r="F10" s="42">
        <f t="shared" si="2"/>
        <v>16.235294117647058</v>
      </c>
      <c r="G10" s="42">
        <f t="shared" si="2"/>
        <v>0.29411764705882354</v>
      </c>
      <c r="H10" s="43">
        <f t="shared" si="2"/>
        <v>0.3235294117647059</v>
      </c>
      <c r="I10" s="43">
        <f t="shared" si="2"/>
        <v>1.3235294117647058</v>
      </c>
      <c r="J10" s="42">
        <f t="shared" si="2"/>
        <v>4.0882352941176467</v>
      </c>
      <c r="K10" s="44">
        <f t="shared" si="2"/>
        <v>28.264705882352942</v>
      </c>
      <c r="L10" s="48"/>
      <c r="M10" s="30">
        <f t="shared" si="1"/>
        <v>3.2941176470588234</v>
      </c>
      <c r="N10" s="31">
        <f t="shared" si="3"/>
        <v>24.970588235294116</v>
      </c>
      <c r="O10" s="55">
        <f t="shared" si="4"/>
        <v>0.1165452653485952</v>
      </c>
      <c r="P10" s="55">
        <f t="shared" si="5"/>
        <v>0.88345473465140467</v>
      </c>
      <c r="Q10" s="2" t="s">
        <v>20</v>
      </c>
    </row>
    <row r="11" spans="1:17" ht="12.75" customHeight="1" thickBot="1" x14ac:dyDescent="0.25">
      <c r="A11" s="229"/>
      <c r="B11" s="249"/>
      <c r="C11" s="2" t="s">
        <v>21</v>
      </c>
      <c r="D11" s="42">
        <f t="shared" si="2"/>
        <v>5.2647058823529411</v>
      </c>
      <c r="E11" s="43">
        <f t="shared" si="2"/>
        <v>1.7647058823529411</v>
      </c>
      <c r="F11" s="42">
        <f t="shared" si="2"/>
        <v>18.852941176470587</v>
      </c>
      <c r="G11" s="42">
        <f t="shared" si="2"/>
        <v>0.26470588235294118</v>
      </c>
      <c r="H11" s="43">
        <f t="shared" si="2"/>
        <v>0.82352941176470584</v>
      </c>
      <c r="I11" s="43">
        <f t="shared" si="2"/>
        <v>2.0882352941176472</v>
      </c>
      <c r="J11" s="42">
        <f t="shared" si="2"/>
        <v>5.4117647058823533</v>
      </c>
      <c r="K11" s="44">
        <f t="shared" si="2"/>
        <v>34.470588235294116</v>
      </c>
      <c r="L11" s="48"/>
      <c r="M11" s="30">
        <f t="shared" si="1"/>
        <v>4.6764705882352935</v>
      </c>
      <c r="N11" s="31">
        <f t="shared" si="3"/>
        <v>29.794117647058826</v>
      </c>
      <c r="O11" s="55">
        <f t="shared" si="4"/>
        <v>0.1356655290102389</v>
      </c>
      <c r="P11" s="55">
        <f t="shared" si="5"/>
        <v>0.86433447098976124</v>
      </c>
      <c r="Q11" s="2" t="s">
        <v>21</v>
      </c>
    </row>
    <row r="12" spans="1:17" ht="12.75" customHeight="1" thickBot="1" x14ac:dyDescent="0.25">
      <c r="A12" s="229"/>
      <c r="B12" s="249"/>
      <c r="C12" s="2" t="s">
        <v>22</v>
      </c>
      <c r="D12" s="42">
        <f t="shared" si="2"/>
        <v>10.470588235294118</v>
      </c>
      <c r="E12" s="43">
        <f t="shared" si="2"/>
        <v>2.8529411764705883</v>
      </c>
      <c r="F12" s="42">
        <f t="shared" si="2"/>
        <v>27.088235294117649</v>
      </c>
      <c r="G12" s="42">
        <f t="shared" si="2"/>
        <v>0.23529411764705882</v>
      </c>
      <c r="H12" s="43">
        <f t="shared" si="2"/>
        <v>1.088235294117647</v>
      </c>
      <c r="I12" s="43">
        <f t="shared" si="2"/>
        <v>3.3823529411764706</v>
      </c>
      <c r="J12" s="42">
        <f t="shared" si="2"/>
        <v>8.4117647058823533</v>
      </c>
      <c r="K12" s="44">
        <f t="shared" si="2"/>
        <v>53.529411764705884</v>
      </c>
      <c r="L12" s="48"/>
      <c r="M12" s="30">
        <f t="shared" si="1"/>
        <v>7.3235294117647065</v>
      </c>
      <c r="N12" s="31">
        <f t="shared" si="3"/>
        <v>46.205882352941181</v>
      </c>
      <c r="O12" s="55">
        <f t="shared" si="4"/>
        <v>0.13681318681318683</v>
      </c>
      <c r="P12" s="55">
        <f t="shared" si="5"/>
        <v>0.86318681318681323</v>
      </c>
      <c r="Q12" s="2" t="s">
        <v>22</v>
      </c>
    </row>
    <row r="13" spans="1:17" ht="12.75" customHeight="1" thickBot="1" x14ac:dyDescent="0.25">
      <c r="A13" s="229"/>
      <c r="B13" s="249"/>
      <c r="C13" s="2" t="s">
        <v>23</v>
      </c>
      <c r="D13" s="42">
        <f t="shared" si="2"/>
        <v>15.058823529411764</v>
      </c>
      <c r="E13" s="43">
        <f t="shared" si="2"/>
        <v>3.7352941176470589</v>
      </c>
      <c r="F13" s="42">
        <f t="shared" si="2"/>
        <v>27.352941176470587</v>
      </c>
      <c r="G13" s="42">
        <f t="shared" si="2"/>
        <v>0.17647058823529413</v>
      </c>
      <c r="H13" s="43">
        <f t="shared" si="2"/>
        <v>2.2941176470588234</v>
      </c>
      <c r="I13" s="43">
        <f t="shared" si="2"/>
        <v>4.6764705882352944</v>
      </c>
      <c r="J13" s="42">
        <f t="shared" si="2"/>
        <v>8.764705882352942</v>
      </c>
      <c r="K13" s="44">
        <f t="shared" si="2"/>
        <v>62.058823529411768</v>
      </c>
      <c r="L13" s="48"/>
      <c r="M13" s="30">
        <f t="shared" si="1"/>
        <v>10.705882352941178</v>
      </c>
      <c r="N13" s="31">
        <f t="shared" si="3"/>
        <v>51.352941176470587</v>
      </c>
      <c r="O13" s="55">
        <f t="shared" si="4"/>
        <v>0.17251184834123223</v>
      </c>
      <c r="P13" s="55">
        <f t="shared" si="5"/>
        <v>0.82748815165876766</v>
      </c>
      <c r="Q13" s="2" t="s">
        <v>23</v>
      </c>
    </row>
    <row r="14" spans="1:17" ht="12.75" customHeight="1" thickBot="1" x14ac:dyDescent="0.25">
      <c r="A14" s="229"/>
      <c r="B14" s="249"/>
      <c r="C14" s="2" t="s">
        <v>24</v>
      </c>
      <c r="D14" s="42">
        <f t="shared" si="2"/>
        <v>13.294117647058824</v>
      </c>
      <c r="E14" s="43">
        <f t="shared" si="2"/>
        <v>4.3235294117647056</v>
      </c>
      <c r="F14" s="42">
        <f t="shared" si="2"/>
        <v>25.735294117647058</v>
      </c>
      <c r="G14" s="42">
        <f t="shared" si="2"/>
        <v>0.20588235294117646</v>
      </c>
      <c r="H14" s="43">
        <f t="shared" si="2"/>
        <v>1.7352941176470589</v>
      </c>
      <c r="I14" s="43">
        <f t="shared" si="2"/>
        <v>4.8529411764705879</v>
      </c>
      <c r="J14" s="42">
        <f t="shared" si="2"/>
        <v>9.764705882352942</v>
      </c>
      <c r="K14" s="44">
        <f t="shared" si="2"/>
        <v>59.911764705882355</v>
      </c>
      <c r="L14" s="48"/>
      <c r="M14" s="30">
        <f t="shared" si="1"/>
        <v>10.911764705882351</v>
      </c>
      <c r="N14" s="31">
        <f t="shared" si="3"/>
        <v>49</v>
      </c>
      <c r="O14" s="55">
        <f t="shared" si="4"/>
        <v>0.18213058419243983</v>
      </c>
      <c r="P14" s="55">
        <f t="shared" si="5"/>
        <v>0.81786941580756012</v>
      </c>
      <c r="Q14" s="2" t="s">
        <v>24</v>
      </c>
    </row>
    <row r="15" spans="1:17" ht="12.75" customHeight="1" thickBot="1" x14ac:dyDescent="0.25">
      <c r="A15" s="229"/>
      <c r="B15" s="249"/>
      <c r="C15" s="2" t="s">
        <v>25</v>
      </c>
      <c r="D15" s="42">
        <f t="shared" si="2"/>
        <v>9.9705882352941178</v>
      </c>
      <c r="E15" s="43">
        <f t="shared" si="2"/>
        <v>2.6176470588235294</v>
      </c>
      <c r="F15" s="42">
        <f t="shared" si="2"/>
        <v>24.382352941176471</v>
      </c>
      <c r="G15" s="42">
        <f t="shared" si="2"/>
        <v>0.14705882352941177</v>
      </c>
      <c r="H15" s="43">
        <f t="shared" si="2"/>
        <v>1.0294117647058822</v>
      </c>
      <c r="I15" s="43">
        <f t="shared" si="2"/>
        <v>4.7941176470588234</v>
      </c>
      <c r="J15" s="42">
        <f t="shared" si="2"/>
        <v>7.4411764705882355</v>
      </c>
      <c r="K15" s="44">
        <f t="shared" si="2"/>
        <v>50.411764705882355</v>
      </c>
      <c r="L15" s="48"/>
      <c r="M15" s="30">
        <f t="shared" si="1"/>
        <v>8.4411764705882355</v>
      </c>
      <c r="N15" s="31">
        <f t="shared" si="3"/>
        <v>41.941176470588232</v>
      </c>
      <c r="O15" s="55">
        <f t="shared" si="4"/>
        <v>0.16744457409568261</v>
      </c>
      <c r="P15" s="55">
        <f t="shared" si="5"/>
        <v>0.83197199533255528</v>
      </c>
      <c r="Q15" s="2" t="s">
        <v>25</v>
      </c>
    </row>
    <row r="16" spans="1:17" ht="12.75" customHeight="1" thickBot="1" x14ac:dyDescent="0.25">
      <c r="A16" s="229"/>
      <c r="B16" s="249"/>
      <c r="C16" s="2" t="s">
        <v>26</v>
      </c>
      <c r="D16" s="42">
        <f t="shared" si="2"/>
        <v>7.5294117647058822</v>
      </c>
      <c r="E16" s="43">
        <f t="shared" si="2"/>
        <v>1.8823529411764706</v>
      </c>
      <c r="F16" s="42">
        <f t="shared" si="2"/>
        <v>18.323529411764707</v>
      </c>
      <c r="G16" s="42">
        <f t="shared" si="2"/>
        <v>0.58823529411764708</v>
      </c>
      <c r="H16" s="43">
        <f t="shared" si="2"/>
        <v>0.8529411764705882</v>
      </c>
      <c r="I16" s="43">
        <f t="shared" si="2"/>
        <v>3.5588235294117645</v>
      </c>
      <c r="J16" s="42">
        <f t="shared" si="2"/>
        <v>5.9117647058823533</v>
      </c>
      <c r="K16" s="44">
        <f t="shared" si="2"/>
        <v>38.647058823529413</v>
      </c>
      <c r="L16" s="48"/>
      <c r="M16" s="30">
        <f t="shared" si="1"/>
        <v>6.2941176470588234</v>
      </c>
      <c r="N16" s="31">
        <f t="shared" si="3"/>
        <v>32.352941176470587</v>
      </c>
      <c r="O16" s="55">
        <f t="shared" si="4"/>
        <v>0.16286149162861491</v>
      </c>
      <c r="P16" s="55">
        <f t="shared" si="5"/>
        <v>0.83713850837138504</v>
      </c>
      <c r="Q16" s="2" t="s">
        <v>26</v>
      </c>
    </row>
    <row r="17" spans="1:17" ht="12.75" customHeight="1" thickBot="1" x14ac:dyDescent="0.25">
      <c r="A17" s="229"/>
      <c r="B17" s="249"/>
      <c r="C17" s="2" t="s">
        <v>27</v>
      </c>
      <c r="D17" s="42">
        <f t="shared" si="2"/>
        <v>5.0882352941176467</v>
      </c>
      <c r="E17" s="43">
        <f t="shared" si="2"/>
        <v>0.88235294117647056</v>
      </c>
      <c r="F17" s="42">
        <f t="shared" si="2"/>
        <v>10.647058823529411</v>
      </c>
      <c r="G17" s="42">
        <f t="shared" si="2"/>
        <v>0</v>
      </c>
      <c r="H17" s="43">
        <f t="shared" si="2"/>
        <v>0.41176470588235292</v>
      </c>
      <c r="I17" s="43">
        <f t="shared" si="2"/>
        <v>3</v>
      </c>
      <c r="J17" s="42">
        <f t="shared" si="2"/>
        <v>4.4705882352941178</v>
      </c>
      <c r="K17" s="44">
        <f t="shared" si="2"/>
        <v>24.5</v>
      </c>
      <c r="L17" s="48"/>
      <c r="M17" s="30">
        <f t="shared" si="1"/>
        <v>4.2941176470588234</v>
      </c>
      <c r="N17" s="31">
        <f t="shared" si="3"/>
        <v>20.205882352941174</v>
      </c>
      <c r="O17" s="55">
        <f t="shared" si="4"/>
        <v>0.17527010804321727</v>
      </c>
      <c r="P17" s="55">
        <f t="shared" si="5"/>
        <v>0.82472989195678259</v>
      </c>
      <c r="Q17" s="2" t="s">
        <v>27</v>
      </c>
    </row>
    <row r="18" spans="1:17" ht="12.75" customHeight="1" thickBot="1" x14ac:dyDescent="0.25">
      <c r="A18" s="229"/>
      <c r="B18" s="249"/>
      <c r="C18" s="2" t="s">
        <v>28</v>
      </c>
      <c r="D18" s="42">
        <f t="shared" si="2"/>
        <v>2.2647058823529411</v>
      </c>
      <c r="E18" s="43">
        <f t="shared" si="2"/>
        <v>0.82352941176470584</v>
      </c>
      <c r="F18" s="42">
        <f t="shared" si="2"/>
        <v>4.5294117647058822</v>
      </c>
      <c r="G18" s="42">
        <f t="shared" si="2"/>
        <v>2.9411764705882353E-2</v>
      </c>
      <c r="H18" s="43">
        <f t="shared" si="2"/>
        <v>0.14705882352941177</v>
      </c>
      <c r="I18" s="43">
        <f t="shared" si="2"/>
        <v>1.088235294117647</v>
      </c>
      <c r="J18" s="42">
        <f t="shared" si="2"/>
        <v>1.8235294117647058</v>
      </c>
      <c r="K18" s="44">
        <f t="shared" si="2"/>
        <v>10.705882352941176</v>
      </c>
      <c r="L18" s="48"/>
      <c r="M18" s="30">
        <f t="shared" si="1"/>
        <v>2.0588235294117645</v>
      </c>
      <c r="N18" s="31">
        <f t="shared" si="3"/>
        <v>8.6470588235294112</v>
      </c>
      <c r="O18" s="55">
        <f t="shared" si="4"/>
        <v>0.19230769230769229</v>
      </c>
      <c r="P18" s="55">
        <f t="shared" si="5"/>
        <v>0.80769230769230771</v>
      </c>
      <c r="Q18" s="2" t="s">
        <v>28</v>
      </c>
    </row>
    <row r="19" spans="1:17" ht="12.75" customHeight="1" thickBot="1" x14ac:dyDescent="0.25">
      <c r="A19" s="229"/>
      <c r="B19" s="249"/>
      <c r="C19" s="2" t="s">
        <v>29</v>
      </c>
      <c r="D19" s="42">
        <f t="shared" si="2"/>
        <v>1.088235294117647</v>
      </c>
      <c r="E19" s="41">
        <f t="shared" si="2"/>
        <v>0</v>
      </c>
      <c r="F19" s="42">
        <f t="shared" si="2"/>
        <v>1.3529411764705883</v>
      </c>
      <c r="G19" s="42">
        <f t="shared" si="2"/>
        <v>0</v>
      </c>
      <c r="H19" s="43">
        <f t="shared" si="2"/>
        <v>0.79411764705882348</v>
      </c>
      <c r="I19" s="43">
        <f t="shared" si="2"/>
        <v>0</v>
      </c>
      <c r="J19" s="42">
        <f t="shared" si="2"/>
        <v>0.61764705882352944</v>
      </c>
      <c r="K19" s="44">
        <f t="shared" si="2"/>
        <v>3.8529411764705883</v>
      </c>
      <c r="L19" s="48"/>
      <c r="M19" s="30">
        <f t="shared" si="1"/>
        <v>0.79411764705882348</v>
      </c>
      <c r="N19" s="31">
        <f t="shared" si="3"/>
        <v>3.0588235294117649</v>
      </c>
      <c r="O19" s="55">
        <f t="shared" si="4"/>
        <v>0.20610687022900762</v>
      </c>
      <c r="P19" s="55">
        <f t="shared" si="5"/>
        <v>0.79389312977099236</v>
      </c>
      <c r="Q19" s="2" t="s">
        <v>29</v>
      </c>
    </row>
    <row r="20" spans="1:17" ht="12.75" customHeight="1" thickBot="1" x14ac:dyDescent="0.25">
      <c r="A20" s="229"/>
      <c r="B20" s="250"/>
      <c r="C20" s="2" t="s">
        <v>10</v>
      </c>
      <c r="D20" s="45">
        <f t="shared" si="2"/>
        <v>97.882352941176464</v>
      </c>
      <c r="E20" s="46">
        <f t="shared" si="2"/>
        <v>25.941176470588236</v>
      </c>
      <c r="F20" s="45">
        <f t="shared" si="2"/>
        <v>272.55882352941177</v>
      </c>
      <c r="G20" s="45">
        <f t="shared" si="2"/>
        <v>4.117647058823529</v>
      </c>
      <c r="H20" s="46">
        <f t="shared" si="2"/>
        <v>11.735294117647058</v>
      </c>
      <c r="I20" s="46">
        <f t="shared" si="2"/>
        <v>35.411764705882355</v>
      </c>
      <c r="J20" s="45">
        <f t="shared" si="2"/>
        <v>82.882352941176464</v>
      </c>
      <c r="K20" s="47">
        <f t="shared" si="2"/>
        <v>530.55882352941171</v>
      </c>
      <c r="L20" s="48"/>
      <c r="M20" s="32">
        <f t="shared" si="1"/>
        <v>73.088235294117652</v>
      </c>
      <c r="N20" s="32">
        <f t="shared" si="3"/>
        <v>457.44117647058823</v>
      </c>
      <c r="O20" s="57">
        <f t="shared" si="4"/>
        <v>0.13775708187815291</v>
      </c>
      <c r="P20" s="57">
        <f t="shared" si="5"/>
        <v>0.86218748267642342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>SUM(D143)/34</f>
        <v>8.8235294117647065E-2</v>
      </c>
      <c r="E21" s="27">
        <f t="shared" ref="E21:K21" si="6">SUM(E143)/34</f>
        <v>0</v>
      </c>
      <c r="F21" s="25">
        <f t="shared" si="6"/>
        <v>0.17647058823529413</v>
      </c>
      <c r="G21" s="25">
        <f t="shared" si="6"/>
        <v>0</v>
      </c>
      <c r="H21" s="27">
        <f t="shared" si="6"/>
        <v>0</v>
      </c>
      <c r="I21" s="27">
        <f t="shared" si="6"/>
        <v>0</v>
      </c>
      <c r="J21" s="25">
        <f t="shared" si="6"/>
        <v>8.8235294117647065E-2</v>
      </c>
      <c r="K21" s="25">
        <f t="shared" si="6"/>
        <v>0.35294117647058826</v>
      </c>
      <c r="L21" s="48"/>
      <c r="M21" s="30">
        <f t="shared" si="1"/>
        <v>0</v>
      </c>
      <c r="N21" s="31">
        <f t="shared" si="3"/>
        <v>0.35294117647058826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37" si="7">SUM(D144)/34</f>
        <v>2.5882352941176472</v>
      </c>
      <c r="E22" s="27">
        <f t="shared" si="7"/>
        <v>0.38235294117647056</v>
      </c>
      <c r="F22" s="25">
        <f t="shared" si="7"/>
        <v>16.029411764705884</v>
      </c>
      <c r="G22" s="25">
        <f t="shared" si="7"/>
        <v>0.47058823529411764</v>
      </c>
      <c r="H22" s="27">
        <f t="shared" si="7"/>
        <v>0.91176470588235292</v>
      </c>
      <c r="I22" s="27">
        <f t="shared" si="7"/>
        <v>0.6470588235294118</v>
      </c>
      <c r="J22" s="25">
        <f t="shared" si="7"/>
        <v>3</v>
      </c>
      <c r="K22" s="25">
        <f t="shared" si="7"/>
        <v>24.029411764705884</v>
      </c>
      <c r="L22" s="48"/>
      <c r="M22" s="30">
        <f t="shared" si="1"/>
        <v>1.9411764705882351</v>
      </c>
      <c r="N22" s="31">
        <f t="shared" si="3"/>
        <v>22.088235294117649</v>
      </c>
      <c r="O22" s="59">
        <f t="shared" ref="O22:O37" si="8">SUM(M22/K22)</f>
        <v>8.0783353733170124E-2</v>
      </c>
      <c r="P22" s="59">
        <f t="shared" ref="P22:P37" si="9">SUM(N22/K22)</f>
        <v>0.91921664626682986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si="7"/>
        <v>4</v>
      </c>
      <c r="E23" s="27">
        <f t="shared" si="7"/>
        <v>0.97058823529411764</v>
      </c>
      <c r="F23" s="25">
        <f t="shared" si="7"/>
        <v>20</v>
      </c>
      <c r="G23" s="25">
        <f t="shared" si="7"/>
        <v>0.41176470588235292</v>
      </c>
      <c r="H23" s="27">
        <f t="shared" si="7"/>
        <v>0.70588235294117652</v>
      </c>
      <c r="I23" s="27">
        <f t="shared" si="7"/>
        <v>1.1176470588235294</v>
      </c>
      <c r="J23" s="25">
        <f t="shared" si="7"/>
        <v>4.5588235294117645</v>
      </c>
      <c r="K23" s="25">
        <f t="shared" si="7"/>
        <v>31.794117647058822</v>
      </c>
      <c r="L23" s="48"/>
      <c r="M23" s="30">
        <f t="shared" si="1"/>
        <v>2.7941176470588234</v>
      </c>
      <c r="N23" s="31">
        <f t="shared" si="3"/>
        <v>28.970588235294116</v>
      </c>
      <c r="O23" s="59">
        <f t="shared" si="8"/>
        <v>8.7881591119333954E-2</v>
      </c>
      <c r="P23" s="59">
        <f t="shared" si="9"/>
        <v>0.91119333950046255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si="7"/>
        <v>5.2058823529411766</v>
      </c>
      <c r="E24" s="27">
        <f t="shared" si="7"/>
        <v>1.1176470588235294</v>
      </c>
      <c r="F24" s="25">
        <f t="shared" si="7"/>
        <v>20.676470588235293</v>
      </c>
      <c r="G24" s="25">
        <f t="shared" si="7"/>
        <v>0.20588235294117646</v>
      </c>
      <c r="H24" s="27">
        <f t="shared" si="7"/>
        <v>0.6470588235294118</v>
      </c>
      <c r="I24" s="27">
        <f t="shared" si="7"/>
        <v>0.79411764705882348</v>
      </c>
      <c r="J24" s="25">
        <f t="shared" si="7"/>
        <v>4.7352941176470589</v>
      </c>
      <c r="K24" s="25">
        <f t="shared" si="7"/>
        <v>33.382352941176471</v>
      </c>
      <c r="L24" s="48"/>
      <c r="M24" s="30">
        <f t="shared" si="1"/>
        <v>2.5588235294117645</v>
      </c>
      <c r="N24" s="31">
        <f t="shared" si="3"/>
        <v>30.823529411764707</v>
      </c>
      <c r="O24" s="59">
        <f t="shared" si="8"/>
        <v>7.6651982378854622E-2</v>
      </c>
      <c r="P24" s="59">
        <f t="shared" si="9"/>
        <v>0.92334801762114538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si="7"/>
        <v>6.382352941176471</v>
      </c>
      <c r="E25" s="27">
        <f t="shared" si="7"/>
        <v>1.6470588235294117</v>
      </c>
      <c r="F25" s="25">
        <f t="shared" si="7"/>
        <v>21.588235294117649</v>
      </c>
      <c r="G25" s="25">
        <f t="shared" si="7"/>
        <v>0.23529411764705882</v>
      </c>
      <c r="H25" s="27">
        <f t="shared" si="7"/>
        <v>1.911764705882353</v>
      </c>
      <c r="I25" s="27">
        <f t="shared" si="7"/>
        <v>1.4705882352941178</v>
      </c>
      <c r="J25" s="25">
        <f t="shared" si="7"/>
        <v>6.1470588235294121</v>
      </c>
      <c r="K25" s="25">
        <f t="shared" si="7"/>
        <v>39.382352941176471</v>
      </c>
      <c r="L25" s="48"/>
      <c r="M25" s="30">
        <f t="shared" si="1"/>
        <v>5.0294117647058822</v>
      </c>
      <c r="N25" s="31">
        <f t="shared" si="3"/>
        <v>34.352941176470587</v>
      </c>
      <c r="O25" s="59">
        <f t="shared" si="8"/>
        <v>0.12770724421209859</v>
      </c>
      <c r="P25" s="59">
        <f t="shared" si="9"/>
        <v>0.87229275578790133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si="7"/>
        <v>4.2058823529411766</v>
      </c>
      <c r="E26" s="27">
        <f t="shared" si="7"/>
        <v>1.588235294117647</v>
      </c>
      <c r="F26" s="25">
        <f t="shared" si="7"/>
        <v>17.323529411764707</v>
      </c>
      <c r="G26" s="25">
        <f t="shared" si="7"/>
        <v>0.52941176470588236</v>
      </c>
      <c r="H26" s="27">
        <f t="shared" si="7"/>
        <v>0.91176470588235292</v>
      </c>
      <c r="I26" s="27">
        <f t="shared" si="7"/>
        <v>1.5</v>
      </c>
      <c r="J26" s="25">
        <f t="shared" si="7"/>
        <v>4.5</v>
      </c>
      <c r="K26" s="25">
        <f t="shared" si="7"/>
        <v>30.588235294117649</v>
      </c>
      <c r="L26" s="48"/>
      <c r="M26" s="30">
        <f t="shared" si="1"/>
        <v>4</v>
      </c>
      <c r="N26" s="31">
        <f t="shared" si="3"/>
        <v>26.558823529411768</v>
      </c>
      <c r="O26" s="59">
        <f t="shared" si="8"/>
        <v>0.13076923076923078</v>
      </c>
      <c r="P26" s="59">
        <f t="shared" si="9"/>
        <v>0.86826923076923079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si="7"/>
        <v>3.2058823529411766</v>
      </c>
      <c r="E27" s="27">
        <f t="shared" si="7"/>
        <v>0.91176470588235292</v>
      </c>
      <c r="F27" s="25">
        <f t="shared" si="7"/>
        <v>15.5</v>
      </c>
      <c r="G27" s="25">
        <f t="shared" si="7"/>
        <v>0.61764705882352944</v>
      </c>
      <c r="H27" s="27">
        <f t="shared" si="7"/>
        <v>0.41176470588235292</v>
      </c>
      <c r="I27" s="27">
        <f t="shared" si="7"/>
        <v>0.94117647058823528</v>
      </c>
      <c r="J27" s="25">
        <f t="shared" si="7"/>
        <v>4.4411764705882355</v>
      </c>
      <c r="K27" s="25">
        <f t="shared" si="7"/>
        <v>26.029411764705884</v>
      </c>
      <c r="L27" s="48"/>
      <c r="M27" s="30">
        <f t="shared" si="1"/>
        <v>2.2647058823529411</v>
      </c>
      <c r="N27" s="31">
        <f t="shared" si="3"/>
        <v>23.764705882352942</v>
      </c>
      <c r="O27" s="59">
        <f t="shared" si="8"/>
        <v>8.7005649717514122E-2</v>
      </c>
      <c r="P27" s="59">
        <f t="shared" si="9"/>
        <v>0.91299435028248588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si="7"/>
        <v>5.0882352941176467</v>
      </c>
      <c r="E28" s="27">
        <f t="shared" si="7"/>
        <v>1.5588235294117647</v>
      </c>
      <c r="F28" s="25">
        <f t="shared" si="7"/>
        <v>18.5</v>
      </c>
      <c r="G28" s="25">
        <f t="shared" si="7"/>
        <v>0.17647058823529413</v>
      </c>
      <c r="H28" s="27">
        <f t="shared" si="7"/>
        <v>0.52941176470588236</v>
      </c>
      <c r="I28" s="27">
        <f t="shared" si="7"/>
        <v>2</v>
      </c>
      <c r="J28" s="25">
        <f t="shared" si="7"/>
        <v>5.2058823529411766</v>
      </c>
      <c r="K28" s="25">
        <f t="shared" si="7"/>
        <v>33.058823529411768</v>
      </c>
      <c r="L28" s="48"/>
      <c r="M28" s="30">
        <f t="shared" si="1"/>
        <v>4.0882352941176467</v>
      </c>
      <c r="N28" s="31">
        <f t="shared" si="3"/>
        <v>28.970588235294116</v>
      </c>
      <c r="O28" s="59">
        <f t="shared" si="8"/>
        <v>0.12366548042704624</v>
      </c>
      <c r="P28" s="59">
        <f t="shared" si="9"/>
        <v>0.87633451957295361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si="7"/>
        <v>11.764705882352942</v>
      </c>
      <c r="E29" s="27">
        <f t="shared" si="7"/>
        <v>3.5588235294117645</v>
      </c>
      <c r="F29" s="25">
        <f t="shared" si="7"/>
        <v>42.147058823529413</v>
      </c>
      <c r="G29" s="25">
        <f t="shared" si="7"/>
        <v>0.26470588235294118</v>
      </c>
      <c r="H29" s="27">
        <f t="shared" si="7"/>
        <v>0.97058823529411764</v>
      </c>
      <c r="I29" s="27">
        <f t="shared" si="7"/>
        <v>4.2352941176470589</v>
      </c>
      <c r="J29" s="25">
        <f t="shared" si="7"/>
        <v>11.764705882352942</v>
      </c>
      <c r="K29" s="25">
        <f t="shared" si="7"/>
        <v>74.735294117647058</v>
      </c>
      <c r="L29" s="48"/>
      <c r="M29" s="30">
        <f t="shared" si="1"/>
        <v>8.764705882352942</v>
      </c>
      <c r="N29" s="31">
        <f t="shared" si="3"/>
        <v>65.941176470588232</v>
      </c>
      <c r="O29" s="59">
        <f t="shared" si="8"/>
        <v>0.11727666273120819</v>
      </c>
      <c r="P29" s="59">
        <f t="shared" si="9"/>
        <v>0.88232979142070045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si="7"/>
        <v>15.470588235294118</v>
      </c>
      <c r="E30" s="27">
        <f t="shared" si="7"/>
        <v>3.7352941176470589</v>
      </c>
      <c r="F30" s="25">
        <f t="shared" si="7"/>
        <v>41.411764705882355</v>
      </c>
      <c r="G30" s="25">
        <f t="shared" si="7"/>
        <v>0.17647058823529413</v>
      </c>
      <c r="H30" s="27">
        <f t="shared" si="7"/>
        <v>2.5</v>
      </c>
      <c r="I30" s="27">
        <f t="shared" si="7"/>
        <v>5.5882352941176467</v>
      </c>
      <c r="J30" s="25">
        <f t="shared" si="7"/>
        <v>12.882352941176471</v>
      </c>
      <c r="K30" s="25">
        <f t="shared" si="7"/>
        <v>81.764705882352942</v>
      </c>
      <c r="L30" s="48"/>
      <c r="M30" s="30">
        <f t="shared" si="1"/>
        <v>11.823529411764707</v>
      </c>
      <c r="N30" s="31">
        <f t="shared" si="3"/>
        <v>69.941176470588232</v>
      </c>
      <c r="O30" s="59">
        <f t="shared" si="8"/>
        <v>0.14460431654676259</v>
      </c>
      <c r="P30" s="59">
        <f t="shared" si="9"/>
        <v>0.85539568345323735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si="7"/>
        <v>10.5</v>
      </c>
      <c r="E31" s="27">
        <f t="shared" si="7"/>
        <v>2.2352941176470589</v>
      </c>
      <c r="F31" s="25">
        <f t="shared" si="7"/>
        <v>23.558823529411764</v>
      </c>
      <c r="G31" s="25">
        <f t="shared" si="7"/>
        <v>0.3235294117647059</v>
      </c>
      <c r="H31" s="27">
        <f t="shared" si="7"/>
        <v>2.1764705882352939</v>
      </c>
      <c r="I31" s="27">
        <f t="shared" si="7"/>
        <v>4.2058823529411766</v>
      </c>
      <c r="J31" s="25">
        <f t="shared" si="7"/>
        <v>8.5588235294117645</v>
      </c>
      <c r="K31" s="25">
        <f t="shared" si="7"/>
        <v>51.558823529411768</v>
      </c>
      <c r="L31" s="48"/>
      <c r="M31" s="30">
        <f t="shared" si="1"/>
        <v>8.617647058823529</v>
      </c>
      <c r="N31" s="31">
        <f t="shared" si="3"/>
        <v>42.941176470588232</v>
      </c>
      <c r="O31" s="59">
        <f t="shared" si="8"/>
        <v>0.16714204221334852</v>
      </c>
      <c r="P31" s="59">
        <f t="shared" si="9"/>
        <v>0.83285795778665128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si="7"/>
        <v>11.205882352941176</v>
      </c>
      <c r="E32" s="27">
        <f t="shared" si="7"/>
        <v>2.8529411764705883</v>
      </c>
      <c r="F32" s="25">
        <f t="shared" si="7"/>
        <v>22.235294117647058</v>
      </c>
      <c r="G32" s="25">
        <f t="shared" si="7"/>
        <v>0.11764705882352941</v>
      </c>
      <c r="H32" s="27">
        <f t="shared" si="7"/>
        <v>1.0588235294117647</v>
      </c>
      <c r="I32" s="27">
        <f t="shared" si="7"/>
        <v>3.7941176470588234</v>
      </c>
      <c r="J32" s="25">
        <f t="shared" si="7"/>
        <v>8</v>
      </c>
      <c r="K32" s="25">
        <f t="shared" si="7"/>
        <v>49.264705882352942</v>
      </c>
      <c r="L32" s="48"/>
      <c r="M32" s="30">
        <f t="shared" si="1"/>
        <v>7.7058823529411766</v>
      </c>
      <c r="N32" s="31">
        <f t="shared" si="3"/>
        <v>41.558823529411761</v>
      </c>
      <c r="O32" s="59">
        <f t="shared" si="8"/>
        <v>0.15641791044776118</v>
      </c>
      <c r="P32" s="59">
        <f t="shared" si="9"/>
        <v>0.84358208955223868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si="7"/>
        <v>8.7058823529411757</v>
      </c>
      <c r="E33" s="27">
        <f t="shared" si="7"/>
        <v>1.4705882352941178</v>
      </c>
      <c r="F33" s="25">
        <f t="shared" si="7"/>
        <v>22.411764705882351</v>
      </c>
      <c r="G33" s="25">
        <f t="shared" si="7"/>
        <v>0.5</v>
      </c>
      <c r="H33" s="27">
        <f t="shared" si="7"/>
        <v>0.67647058823529416</v>
      </c>
      <c r="I33" s="27">
        <f t="shared" si="7"/>
        <v>3.4117647058823528</v>
      </c>
      <c r="J33" s="25">
        <f t="shared" si="7"/>
        <v>6.6470588235294121</v>
      </c>
      <c r="K33" s="25">
        <f t="shared" si="7"/>
        <v>43.823529411764703</v>
      </c>
      <c r="L33" s="48"/>
      <c r="M33" s="30">
        <f t="shared" si="1"/>
        <v>5.5588235294117645</v>
      </c>
      <c r="N33" s="31">
        <f t="shared" si="3"/>
        <v>38.264705882352942</v>
      </c>
      <c r="O33" s="59">
        <f t="shared" si="8"/>
        <v>0.12684563758389261</v>
      </c>
      <c r="P33" s="59">
        <f t="shared" si="9"/>
        <v>0.87315436241610744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si="7"/>
        <v>5.2058823529411766</v>
      </c>
      <c r="E34" s="27">
        <f t="shared" si="7"/>
        <v>0.52941176470588236</v>
      </c>
      <c r="F34" s="25">
        <f t="shared" si="7"/>
        <v>11.147058823529411</v>
      </c>
      <c r="G34" s="25">
        <f t="shared" si="7"/>
        <v>8.8235294117647065E-2</v>
      </c>
      <c r="H34" s="27">
        <f t="shared" si="7"/>
        <v>0.38235294117647056</v>
      </c>
      <c r="I34" s="27">
        <f t="shared" si="7"/>
        <v>2.2647058823529411</v>
      </c>
      <c r="J34" s="25">
        <f t="shared" si="7"/>
        <v>4.5882352941176467</v>
      </c>
      <c r="K34" s="25">
        <f t="shared" si="7"/>
        <v>24.205882352941178</v>
      </c>
      <c r="L34" s="48"/>
      <c r="M34" s="30">
        <f t="shared" si="1"/>
        <v>3.1764705882352939</v>
      </c>
      <c r="N34" s="31">
        <f t="shared" si="3"/>
        <v>21.029411764705884</v>
      </c>
      <c r="O34" s="59">
        <f t="shared" si="8"/>
        <v>0.13122721749696231</v>
      </c>
      <c r="P34" s="59">
        <f t="shared" si="9"/>
        <v>0.86877278250303769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si="7"/>
        <v>2.3823529411764706</v>
      </c>
      <c r="E35" s="27">
        <f t="shared" si="7"/>
        <v>0.41176470588235292</v>
      </c>
      <c r="F35" s="25">
        <f t="shared" si="7"/>
        <v>6.2647058823529411</v>
      </c>
      <c r="G35" s="25">
        <f t="shared" si="7"/>
        <v>5.8823529411764705E-2</v>
      </c>
      <c r="H35" s="27">
        <f t="shared" si="7"/>
        <v>0.35294117647058826</v>
      </c>
      <c r="I35" s="27">
        <f t="shared" si="7"/>
        <v>1.1470588235294117</v>
      </c>
      <c r="J35" s="25">
        <f t="shared" si="7"/>
        <v>2.4117647058823528</v>
      </c>
      <c r="K35" s="25">
        <f t="shared" si="7"/>
        <v>13.029411764705882</v>
      </c>
      <c r="L35" s="48"/>
      <c r="M35" s="30">
        <f t="shared" si="1"/>
        <v>1.9117647058823528</v>
      </c>
      <c r="N35" s="31">
        <f t="shared" si="3"/>
        <v>11.117647058823529</v>
      </c>
      <c r="O35" s="59">
        <f t="shared" si="8"/>
        <v>0.14672686230248305</v>
      </c>
      <c r="P35" s="59">
        <f t="shared" si="9"/>
        <v>0.85327313769751689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si="7"/>
        <v>0.58823529411764708</v>
      </c>
      <c r="E36" s="27">
        <f t="shared" si="7"/>
        <v>0</v>
      </c>
      <c r="F36" s="25">
        <f t="shared" si="7"/>
        <v>1.2058823529411764</v>
      </c>
      <c r="G36" s="25">
        <f t="shared" si="7"/>
        <v>0</v>
      </c>
      <c r="H36" s="27">
        <f t="shared" si="7"/>
        <v>0.38235294117647056</v>
      </c>
      <c r="I36" s="27">
        <f t="shared" si="7"/>
        <v>2.9411764705882353E-2</v>
      </c>
      <c r="J36" s="25">
        <f t="shared" si="7"/>
        <v>0.3235294117647059</v>
      </c>
      <c r="K36" s="25">
        <f t="shared" si="7"/>
        <v>2.5294117647058822</v>
      </c>
      <c r="L36" s="48"/>
      <c r="M36" s="30">
        <f t="shared" si="1"/>
        <v>0.41176470588235292</v>
      </c>
      <c r="N36" s="31">
        <f t="shared" si="3"/>
        <v>2.1176470588235294</v>
      </c>
      <c r="O36" s="59">
        <f t="shared" si="8"/>
        <v>0.16279069767441862</v>
      </c>
      <c r="P36" s="59">
        <f t="shared" si="9"/>
        <v>0.83720930232558144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si="7"/>
        <v>96.588235294117652</v>
      </c>
      <c r="E37" s="28">
        <f t="shared" si="7"/>
        <v>22.970588235294116</v>
      </c>
      <c r="F37" s="26">
        <f t="shared" si="7"/>
        <v>300.1764705882353</v>
      </c>
      <c r="G37" s="26">
        <f t="shared" si="7"/>
        <v>4.1764705882352944</v>
      </c>
      <c r="H37" s="28">
        <f t="shared" si="7"/>
        <v>14.529411764705882</v>
      </c>
      <c r="I37" s="28">
        <f t="shared" si="7"/>
        <v>33.147058823529413</v>
      </c>
      <c r="J37" s="26">
        <f t="shared" si="7"/>
        <v>87.852941176470594</v>
      </c>
      <c r="K37" s="26">
        <f t="shared" si="7"/>
        <v>559.52941176470586</v>
      </c>
      <c r="L37" s="48"/>
      <c r="M37" s="28">
        <f>SUM(M21:M36)</f>
        <v>70.647058823529392</v>
      </c>
      <c r="N37" s="26">
        <f t="shared" si="3"/>
        <v>488.79411764705884</v>
      </c>
      <c r="O37" s="59">
        <f t="shared" si="8"/>
        <v>0.12626156433978131</v>
      </c>
      <c r="P37" s="59">
        <f t="shared" si="9"/>
        <v>0.87358074011774611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31">
        <f>SUM(D160)/35</f>
        <v>0</v>
      </c>
      <c r="E38" s="30">
        <f t="shared" ref="E38:K38" si="10">SUM(E160)/35</f>
        <v>0</v>
      </c>
      <c r="F38" s="45">
        <f t="shared" si="10"/>
        <v>0.2</v>
      </c>
      <c r="G38" s="31">
        <f t="shared" si="10"/>
        <v>0</v>
      </c>
      <c r="H38" s="46">
        <f t="shared" si="10"/>
        <v>2.8571428571428571E-2</v>
      </c>
      <c r="I38" s="30">
        <f t="shared" si="10"/>
        <v>0</v>
      </c>
      <c r="J38" s="31">
        <f t="shared" si="10"/>
        <v>2.8571428571428571E-2</v>
      </c>
      <c r="K38" s="47">
        <f t="shared" si="10"/>
        <v>0.25714285714285712</v>
      </c>
      <c r="L38" s="48"/>
      <c r="M38" s="30">
        <f t="shared" ref="M38:M53" si="11">SUM(E38+H38+I38)</f>
        <v>2.8571428571428571E-2</v>
      </c>
      <c r="N38" s="31">
        <f t="shared" si="3"/>
        <v>0.22857142857142859</v>
      </c>
      <c r="O38" s="55">
        <f>SUM(M38/K38)</f>
        <v>0.11111111111111112</v>
      </c>
      <c r="P38" s="55">
        <f>SUM(N38/K38)</f>
        <v>0.88888888888888906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45">
        <f t="shared" ref="D39:K54" si="12">SUM(D161)/35</f>
        <v>2.6285714285714286</v>
      </c>
      <c r="E39" s="30">
        <f t="shared" si="12"/>
        <v>0.74285714285714288</v>
      </c>
      <c r="F39" s="45">
        <f t="shared" si="12"/>
        <v>16.657142857142858</v>
      </c>
      <c r="G39" s="45">
        <f t="shared" si="12"/>
        <v>0.6</v>
      </c>
      <c r="H39" s="46">
        <f t="shared" si="12"/>
        <v>0.8</v>
      </c>
      <c r="I39" s="30">
        <f t="shared" si="12"/>
        <v>0.45714285714285713</v>
      </c>
      <c r="J39" s="45">
        <f t="shared" si="12"/>
        <v>2.9428571428571431</v>
      </c>
      <c r="K39" s="47">
        <f t="shared" si="12"/>
        <v>24.828571428571429</v>
      </c>
      <c r="L39" s="48"/>
      <c r="M39" s="30">
        <f t="shared" si="11"/>
        <v>2</v>
      </c>
      <c r="N39" s="31">
        <f t="shared" si="3"/>
        <v>22.828571428571433</v>
      </c>
      <c r="O39" s="55">
        <f t="shared" ref="O39:O54" si="13">SUM(M39/K39)</f>
        <v>8.0552359033371684E-2</v>
      </c>
      <c r="P39" s="55">
        <f t="shared" ref="P39:P54" si="14">SUM(N39/K39)</f>
        <v>0.91944764096662845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45">
        <f t="shared" si="12"/>
        <v>3.6285714285714286</v>
      </c>
      <c r="E40" s="46">
        <f t="shared" si="12"/>
        <v>1.0857142857142856</v>
      </c>
      <c r="F40" s="45">
        <f t="shared" si="12"/>
        <v>23.314285714285713</v>
      </c>
      <c r="G40" s="45">
        <f t="shared" si="12"/>
        <v>0.25714285714285712</v>
      </c>
      <c r="H40" s="46">
        <f t="shared" si="12"/>
        <v>0.37142857142857144</v>
      </c>
      <c r="I40" s="46">
        <f t="shared" si="12"/>
        <v>0.82857142857142863</v>
      </c>
      <c r="J40" s="45">
        <f t="shared" si="12"/>
        <v>4.8</v>
      </c>
      <c r="K40" s="47">
        <f t="shared" si="12"/>
        <v>34.285714285714285</v>
      </c>
      <c r="L40" s="48"/>
      <c r="M40" s="30">
        <f t="shared" si="11"/>
        <v>2.2857142857142856</v>
      </c>
      <c r="N40" s="31">
        <f t="shared" si="3"/>
        <v>32</v>
      </c>
      <c r="O40" s="55">
        <f t="shared" si="13"/>
        <v>6.6666666666666666E-2</v>
      </c>
      <c r="P40" s="55">
        <f t="shared" si="14"/>
        <v>0.93333333333333335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45">
        <f t="shared" si="12"/>
        <v>3.9428571428571431</v>
      </c>
      <c r="E41" s="46">
        <f t="shared" si="12"/>
        <v>1.2571428571428571</v>
      </c>
      <c r="F41" s="45">
        <f t="shared" si="12"/>
        <v>21.028571428571428</v>
      </c>
      <c r="G41" s="45">
        <f t="shared" si="12"/>
        <v>0.2857142857142857</v>
      </c>
      <c r="H41" s="46">
        <f t="shared" si="12"/>
        <v>0.45714285714285713</v>
      </c>
      <c r="I41" s="46">
        <f t="shared" si="12"/>
        <v>1.1714285714285715</v>
      </c>
      <c r="J41" s="45">
        <f t="shared" si="12"/>
        <v>5.7714285714285714</v>
      </c>
      <c r="K41" s="47">
        <f t="shared" si="12"/>
        <v>33.914285714285711</v>
      </c>
      <c r="L41" s="48"/>
      <c r="M41" s="30">
        <f t="shared" si="11"/>
        <v>2.8857142857142857</v>
      </c>
      <c r="N41" s="31">
        <f t="shared" si="3"/>
        <v>31.028571428571428</v>
      </c>
      <c r="O41" s="55">
        <f t="shared" si="13"/>
        <v>8.5088458298230835E-2</v>
      </c>
      <c r="P41" s="55">
        <f t="shared" si="14"/>
        <v>0.91491154170176925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45">
        <f t="shared" si="12"/>
        <v>5.371428571428571</v>
      </c>
      <c r="E42" s="46">
        <f t="shared" si="12"/>
        <v>1.3714285714285714</v>
      </c>
      <c r="F42" s="45">
        <f t="shared" si="12"/>
        <v>21.685714285714287</v>
      </c>
      <c r="G42" s="45">
        <f t="shared" si="12"/>
        <v>0.14285714285714285</v>
      </c>
      <c r="H42" s="46">
        <f t="shared" si="12"/>
        <v>0.17142857142857143</v>
      </c>
      <c r="I42" s="46">
        <f t="shared" si="12"/>
        <v>1.7714285714285714</v>
      </c>
      <c r="J42" s="45">
        <f t="shared" si="12"/>
        <v>4.8</v>
      </c>
      <c r="K42" s="47">
        <f t="shared" si="12"/>
        <v>35.342857142857142</v>
      </c>
      <c r="L42" s="48"/>
      <c r="M42" s="30">
        <f t="shared" si="11"/>
        <v>3.3142857142857141</v>
      </c>
      <c r="N42" s="31">
        <f t="shared" si="3"/>
        <v>32</v>
      </c>
      <c r="O42" s="55">
        <f t="shared" si="13"/>
        <v>9.3775262732417139E-2</v>
      </c>
      <c r="P42" s="55">
        <f t="shared" si="14"/>
        <v>0.90541632983023446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45">
        <f t="shared" si="12"/>
        <v>3.6857142857142855</v>
      </c>
      <c r="E43" s="46">
        <f t="shared" si="12"/>
        <v>1.4571428571428571</v>
      </c>
      <c r="F43" s="45">
        <f t="shared" si="12"/>
        <v>20.228571428571428</v>
      </c>
      <c r="G43" s="45">
        <f t="shared" si="12"/>
        <v>0.31428571428571428</v>
      </c>
      <c r="H43" s="46">
        <f t="shared" si="12"/>
        <v>0.54285714285714282</v>
      </c>
      <c r="I43" s="46">
        <f t="shared" si="12"/>
        <v>0.97142857142857142</v>
      </c>
      <c r="J43" s="45">
        <f t="shared" si="12"/>
        <v>3.7142857142857144</v>
      </c>
      <c r="K43" s="47">
        <f t="shared" si="12"/>
        <v>30.914285714285715</v>
      </c>
      <c r="L43" s="48"/>
      <c r="M43" s="30">
        <f t="shared" si="11"/>
        <v>2.9714285714285715</v>
      </c>
      <c r="N43" s="31">
        <f t="shared" si="3"/>
        <v>27.942857142857143</v>
      </c>
      <c r="O43" s="55">
        <f t="shared" si="13"/>
        <v>9.6118299445471359E-2</v>
      </c>
      <c r="P43" s="55">
        <f t="shared" si="14"/>
        <v>0.90388170055452866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45">
        <f t="shared" si="12"/>
        <v>3.7142857142857144</v>
      </c>
      <c r="E44" s="46">
        <f t="shared" si="12"/>
        <v>1.1142857142857143</v>
      </c>
      <c r="F44" s="45">
        <f t="shared" si="12"/>
        <v>19.485714285714284</v>
      </c>
      <c r="G44" s="45">
        <f t="shared" si="12"/>
        <v>0.2</v>
      </c>
      <c r="H44" s="46">
        <f t="shared" si="12"/>
        <v>2.0285714285714285</v>
      </c>
      <c r="I44" s="46">
        <f t="shared" si="12"/>
        <v>0.88571428571428568</v>
      </c>
      <c r="J44" s="45">
        <f t="shared" si="12"/>
        <v>3.2571428571428571</v>
      </c>
      <c r="K44" s="47">
        <f t="shared" si="12"/>
        <v>30.685714285714287</v>
      </c>
      <c r="L44" s="48"/>
      <c r="M44" s="30">
        <f t="shared" si="11"/>
        <v>4.0285714285714285</v>
      </c>
      <c r="N44" s="31">
        <f t="shared" si="3"/>
        <v>26.657142857142855</v>
      </c>
      <c r="O44" s="55">
        <f t="shared" si="13"/>
        <v>0.13128491620111732</v>
      </c>
      <c r="P44" s="55">
        <f t="shared" si="14"/>
        <v>0.86871508379888263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45">
        <f t="shared" si="12"/>
        <v>6</v>
      </c>
      <c r="E45" s="46">
        <f t="shared" si="12"/>
        <v>1.1714285714285715</v>
      </c>
      <c r="F45" s="45">
        <f t="shared" si="12"/>
        <v>23.114285714285714</v>
      </c>
      <c r="G45" s="45">
        <f t="shared" si="12"/>
        <v>8.5714285714285715E-2</v>
      </c>
      <c r="H45" s="46">
        <f t="shared" si="12"/>
        <v>0.97142857142857142</v>
      </c>
      <c r="I45" s="46">
        <f t="shared" si="12"/>
        <v>1.6857142857142857</v>
      </c>
      <c r="J45" s="45">
        <f t="shared" si="12"/>
        <v>6.2</v>
      </c>
      <c r="K45" s="47">
        <f t="shared" si="12"/>
        <v>39.228571428571428</v>
      </c>
      <c r="L45" s="48"/>
      <c r="M45" s="30">
        <f t="shared" si="11"/>
        <v>3.8285714285714283</v>
      </c>
      <c r="N45" s="31">
        <f t="shared" si="3"/>
        <v>35.4</v>
      </c>
      <c r="O45" s="55">
        <f t="shared" si="13"/>
        <v>9.7596504005826645E-2</v>
      </c>
      <c r="P45" s="55">
        <f t="shared" si="14"/>
        <v>0.90240349599417335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45">
        <f t="shared" si="12"/>
        <v>13.571428571428571</v>
      </c>
      <c r="E46" s="46">
        <f t="shared" si="12"/>
        <v>3.9428571428571431</v>
      </c>
      <c r="F46" s="45">
        <f t="shared" si="12"/>
        <v>36.914285714285711</v>
      </c>
      <c r="G46" s="45">
        <f t="shared" si="12"/>
        <v>0.48571428571428571</v>
      </c>
      <c r="H46" s="46">
        <f t="shared" si="12"/>
        <v>2.4285714285714284</v>
      </c>
      <c r="I46" s="46">
        <f t="shared" si="12"/>
        <v>4.1714285714285717</v>
      </c>
      <c r="J46" s="45">
        <f t="shared" si="12"/>
        <v>10.714285714285714</v>
      </c>
      <c r="K46" s="47">
        <f t="shared" si="12"/>
        <v>72.228571428571428</v>
      </c>
      <c r="L46" s="48"/>
      <c r="M46" s="30">
        <f t="shared" si="11"/>
        <v>10.542857142857144</v>
      </c>
      <c r="N46" s="31">
        <f t="shared" si="3"/>
        <v>61.685714285714283</v>
      </c>
      <c r="O46" s="55">
        <f t="shared" si="13"/>
        <v>0.14596518987341775</v>
      </c>
      <c r="P46" s="55">
        <f t="shared" si="14"/>
        <v>0.85403481012658222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45">
        <f t="shared" si="12"/>
        <v>17.685714285714287</v>
      </c>
      <c r="E47" s="46">
        <f t="shared" si="12"/>
        <v>3.2</v>
      </c>
      <c r="F47" s="45">
        <f t="shared" si="12"/>
        <v>37.771428571428572</v>
      </c>
      <c r="G47" s="45">
        <f t="shared" si="12"/>
        <v>0.77142857142857146</v>
      </c>
      <c r="H47" s="46">
        <f t="shared" si="12"/>
        <v>4.2285714285714286</v>
      </c>
      <c r="I47" s="46">
        <f t="shared" si="12"/>
        <v>6.0857142857142854</v>
      </c>
      <c r="J47" s="45">
        <f t="shared" si="12"/>
        <v>12.057142857142857</v>
      </c>
      <c r="K47" s="47">
        <f t="shared" si="12"/>
        <v>81.8</v>
      </c>
      <c r="L47" s="48"/>
      <c r="M47" s="30">
        <f t="shared" si="11"/>
        <v>13.514285714285714</v>
      </c>
      <c r="N47" s="31">
        <f t="shared" si="3"/>
        <v>68.285714285714278</v>
      </c>
      <c r="O47" s="55">
        <f t="shared" si="13"/>
        <v>0.16521131680055887</v>
      </c>
      <c r="P47" s="55">
        <f t="shared" si="14"/>
        <v>0.83478868319944111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45">
        <f t="shared" si="12"/>
        <v>14.142857142857142</v>
      </c>
      <c r="E48" s="46">
        <f t="shared" si="12"/>
        <v>3.5428571428571427</v>
      </c>
      <c r="F48" s="45">
        <f t="shared" si="12"/>
        <v>24.028571428571428</v>
      </c>
      <c r="G48" s="45">
        <f t="shared" si="12"/>
        <v>0.34285714285714286</v>
      </c>
      <c r="H48" s="46">
        <f t="shared" si="12"/>
        <v>2.2571428571428571</v>
      </c>
      <c r="I48" s="46">
        <f t="shared" si="12"/>
        <v>6.2</v>
      </c>
      <c r="J48" s="45">
        <f t="shared" si="12"/>
        <v>10.257142857142858</v>
      </c>
      <c r="K48" s="47">
        <f t="shared" si="12"/>
        <v>60.771428571428572</v>
      </c>
      <c r="L48" s="48"/>
      <c r="M48" s="30">
        <f t="shared" si="11"/>
        <v>12</v>
      </c>
      <c r="N48" s="31">
        <f t="shared" si="3"/>
        <v>48.771428571428572</v>
      </c>
      <c r="O48" s="55">
        <f t="shared" si="13"/>
        <v>0.19746121297602257</v>
      </c>
      <c r="P48" s="55">
        <f t="shared" si="14"/>
        <v>0.80253878702397741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45">
        <f t="shared" si="12"/>
        <v>10.342857142857143</v>
      </c>
      <c r="E49" s="46">
        <f t="shared" si="12"/>
        <v>2.8</v>
      </c>
      <c r="F49" s="45">
        <f t="shared" si="12"/>
        <v>21.37142857142857</v>
      </c>
      <c r="G49" s="45">
        <f t="shared" si="12"/>
        <v>0.2857142857142857</v>
      </c>
      <c r="H49" s="46">
        <f t="shared" si="12"/>
        <v>1.5142857142857142</v>
      </c>
      <c r="I49" s="46">
        <f t="shared" si="12"/>
        <v>4.5142857142857142</v>
      </c>
      <c r="J49" s="45">
        <f t="shared" si="12"/>
        <v>7.6</v>
      </c>
      <c r="K49" s="47">
        <f t="shared" si="12"/>
        <v>48.428571428571431</v>
      </c>
      <c r="L49" s="48"/>
      <c r="M49" s="30">
        <f t="shared" si="11"/>
        <v>8.8285714285714292</v>
      </c>
      <c r="N49" s="31">
        <f t="shared" si="3"/>
        <v>39.6</v>
      </c>
      <c r="O49" s="55">
        <f t="shared" si="13"/>
        <v>0.18230088495575222</v>
      </c>
      <c r="P49" s="55">
        <f t="shared" si="14"/>
        <v>0.81769911504424775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45">
        <f t="shared" si="12"/>
        <v>7.9142857142857146</v>
      </c>
      <c r="E50" s="46">
        <f t="shared" si="12"/>
        <v>2.6</v>
      </c>
      <c r="F50" s="45">
        <f t="shared" si="12"/>
        <v>18.228571428571428</v>
      </c>
      <c r="G50" s="45">
        <f t="shared" si="12"/>
        <v>0.45714285714285713</v>
      </c>
      <c r="H50" s="46">
        <f t="shared" si="12"/>
        <v>1.0285714285714285</v>
      </c>
      <c r="I50" s="46">
        <f t="shared" si="12"/>
        <v>3.7428571428571429</v>
      </c>
      <c r="J50" s="45">
        <f t="shared" si="12"/>
        <v>6.4857142857142858</v>
      </c>
      <c r="K50" s="47">
        <f t="shared" si="12"/>
        <v>40.457142857142856</v>
      </c>
      <c r="L50" s="48"/>
      <c r="M50" s="30">
        <f t="shared" si="11"/>
        <v>7.3714285714285719</v>
      </c>
      <c r="N50" s="31">
        <f t="shared" si="3"/>
        <v>33.085714285714282</v>
      </c>
      <c r="O50" s="55">
        <f t="shared" si="13"/>
        <v>0.18220338983050849</v>
      </c>
      <c r="P50" s="55">
        <f t="shared" si="14"/>
        <v>0.81779661016949146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45">
        <f t="shared" si="12"/>
        <v>4.0857142857142854</v>
      </c>
      <c r="E51" s="46">
        <f t="shared" si="12"/>
        <v>1.3714285714285714</v>
      </c>
      <c r="F51" s="45">
        <f t="shared" si="12"/>
        <v>10.228571428571428</v>
      </c>
      <c r="G51" s="45">
        <f t="shared" si="12"/>
        <v>0</v>
      </c>
      <c r="H51" s="46">
        <f t="shared" si="12"/>
        <v>0.4</v>
      </c>
      <c r="I51" s="46">
        <f t="shared" si="12"/>
        <v>2.4285714285714284</v>
      </c>
      <c r="J51" s="45">
        <f t="shared" si="12"/>
        <v>3.6</v>
      </c>
      <c r="K51" s="47">
        <f t="shared" si="12"/>
        <v>22.114285714285714</v>
      </c>
      <c r="L51" s="48"/>
      <c r="M51" s="30">
        <f t="shared" si="11"/>
        <v>4.1999999999999993</v>
      </c>
      <c r="N51" s="31">
        <f t="shared" si="3"/>
        <v>17.914285714285715</v>
      </c>
      <c r="O51" s="55">
        <f t="shared" si="13"/>
        <v>0.18992248062015502</v>
      </c>
      <c r="P51" s="55">
        <f t="shared" si="14"/>
        <v>0.81007751937984496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45">
        <f t="shared" si="12"/>
        <v>2.5142857142857142</v>
      </c>
      <c r="E52" s="46">
        <f t="shared" si="12"/>
        <v>0.25714285714285712</v>
      </c>
      <c r="F52" s="45">
        <f t="shared" si="12"/>
        <v>4.0285714285714285</v>
      </c>
      <c r="G52" s="45">
        <f t="shared" si="12"/>
        <v>0</v>
      </c>
      <c r="H52" s="46">
        <f t="shared" si="12"/>
        <v>0.14285714285714285</v>
      </c>
      <c r="I52" s="46">
        <f t="shared" si="12"/>
        <v>1.1428571428571428</v>
      </c>
      <c r="J52" s="45">
        <f t="shared" si="12"/>
        <v>1.7142857142857142</v>
      </c>
      <c r="K52" s="47">
        <f t="shared" si="12"/>
        <v>9.8000000000000007</v>
      </c>
      <c r="L52" s="48"/>
      <c r="M52" s="30">
        <f t="shared" si="11"/>
        <v>1.5428571428571427</v>
      </c>
      <c r="N52" s="31">
        <f t="shared" si="3"/>
        <v>8.2571428571428562</v>
      </c>
      <c r="O52" s="55">
        <f t="shared" si="13"/>
        <v>0.1574344023323615</v>
      </c>
      <c r="P52" s="55">
        <f t="shared" si="14"/>
        <v>0.84256559766763828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45">
        <f t="shared" si="12"/>
        <v>0.97142857142857142</v>
      </c>
      <c r="E53" s="46">
        <f t="shared" si="12"/>
        <v>0</v>
      </c>
      <c r="F53" s="45">
        <f t="shared" si="12"/>
        <v>1</v>
      </c>
      <c r="G53" s="45">
        <f t="shared" si="12"/>
        <v>0</v>
      </c>
      <c r="H53" s="46">
        <f t="shared" si="12"/>
        <v>0.4</v>
      </c>
      <c r="I53" s="46">
        <f t="shared" si="12"/>
        <v>0</v>
      </c>
      <c r="J53" s="45">
        <f t="shared" si="12"/>
        <v>0.8</v>
      </c>
      <c r="K53" s="47">
        <f t="shared" si="12"/>
        <v>3.1714285714285713</v>
      </c>
      <c r="L53" s="48"/>
      <c r="M53" s="30">
        <f t="shared" si="11"/>
        <v>0.4</v>
      </c>
      <c r="N53" s="31">
        <f t="shared" si="3"/>
        <v>2.7714285714285714</v>
      </c>
      <c r="O53" s="55">
        <f t="shared" si="13"/>
        <v>0.12612612612612614</v>
      </c>
      <c r="P53" s="55">
        <f t="shared" si="14"/>
        <v>0.87387387387387394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45">
        <f t="shared" si="12"/>
        <v>100.2</v>
      </c>
      <c r="E54" s="46">
        <f t="shared" si="12"/>
        <v>25.914285714285715</v>
      </c>
      <c r="F54" s="45">
        <f t="shared" si="12"/>
        <v>299.28571428571428</v>
      </c>
      <c r="G54" s="45">
        <f t="shared" si="12"/>
        <v>4.2285714285714286</v>
      </c>
      <c r="H54" s="46">
        <f t="shared" si="12"/>
        <v>17.771428571428572</v>
      </c>
      <c r="I54" s="46">
        <f t="shared" si="12"/>
        <v>36.057142857142857</v>
      </c>
      <c r="J54" s="45">
        <f t="shared" si="12"/>
        <v>84.771428571428572</v>
      </c>
      <c r="K54" s="47">
        <f t="shared" si="12"/>
        <v>568.25714285714287</v>
      </c>
      <c r="L54" s="48"/>
      <c r="M54" s="46">
        <f>SUM(M38:M53)</f>
        <v>79.742857142857147</v>
      </c>
      <c r="N54" s="45">
        <f t="shared" si="3"/>
        <v>488.48571428571427</v>
      </c>
      <c r="O54" s="57">
        <f t="shared" si="13"/>
        <v>0.14032882497863142</v>
      </c>
      <c r="P54" s="57">
        <f t="shared" si="14"/>
        <v>0.85962089597264812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5">
        <f t="shared" ref="D55:K70" si="15">SUM(D177)/35</f>
        <v>0</v>
      </c>
      <c r="E55" s="27">
        <f t="shared" si="15"/>
        <v>0</v>
      </c>
      <c r="F55" s="39">
        <f t="shared" si="15"/>
        <v>8.5714285714285715E-2</v>
      </c>
      <c r="G55" s="25">
        <f t="shared" si="15"/>
        <v>0</v>
      </c>
      <c r="H55" s="27">
        <f t="shared" si="15"/>
        <v>0</v>
      </c>
      <c r="I55" s="27">
        <f t="shared" si="15"/>
        <v>0</v>
      </c>
      <c r="J55" s="39">
        <f t="shared" si="15"/>
        <v>0</v>
      </c>
      <c r="K55" s="39">
        <f t="shared" si="15"/>
        <v>8.5714285714285715E-2</v>
      </c>
      <c r="L55" s="48"/>
      <c r="M55" s="30">
        <f t="shared" ref="M55:M70" si="16">SUM(E55+H55+I55)</f>
        <v>0</v>
      </c>
      <c r="N55" s="31">
        <f t="shared" si="3"/>
        <v>8.5714285714285715E-2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29"/>
      <c r="B56" s="235"/>
      <c r="C56" s="22" t="s">
        <v>15</v>
      </c>
      <c r="D56" s="39">
        <f t="shared" si="15"/>
        <v>2.657142857142857</v>
      </c>
      <c r="E56" s="27">
        <f t="shared" si="15"/>
        <v>0.68571428571428572</v>
      </c>
      <c r="F56" s="39">
        <f t="shared" si="15"/>
        <v>14.371428571428572</v>
      </c>
      <c r="G56" s="39">
        <f t="shared" si="15"/>
        <v>0.45714285714285713</v>
      </c>
      <c r="H56" s="49">
        <f t="shared" si="15"/>
        <v>2.9714285714285715</v>
      </c>
      <c r="I56" s="27">
        <f t="shared" si="15"/>
        <v>0.34285714285714286</v>
      </c>
      <c r="J56" s="39">
        <f t="shared" si="15"/>
        <v>3.2571428571428571</v>
      </c>
      <c r="K56" s="39">
        <f t="shared" si="15"/>
        <v>24.742857142857144</v>
      </c>
      <c r="L56" s="48"/>
      <c r="M56" s="30">
        <f t="shared" si="16"/>
        <v>4</v>
      </c>
      <c r="N56" s="31">
        <f t="shared" si="3"/>
        <v>20.74285714285714</v>
      </c>
      <c r="O56" s="59">
        <f t="shared" ref="O56:O71" si="17">SUM(M56/K56)</f>
        <v>0.16166281755196305</v>
      </c>
      <c r="P56" s="59">
        <f t="shared" ref="P56:P71" si="18">SUM(N56/K56)</f>
        <v>0.83833718244803679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39">
        <f t="shared" si="15"/>
        <v>4.1714285714285717</v>
      </c>
      <c r="E57" s="49">
        <f t="shared" si="15"/>
        <v>1</v>
      </c>
      <c r="F57" s="39">
        <f t="shared" si="15"/>
        <v>17.428571428571427</v>
      </c>
      <c r="G57" s="39">
        <f t="shared" si="15"/>
        <v>0.14285714285714285</v>
      </c>
      <c r="H57" s="49">
        <f t="shared" si="15"/>
        <v>0.62857142857142856</v>
      </c>
      <c r="I57" s="49">
        <f t="shared" si="15"/>
        <v>1.0571428571428572</v>
      </c>
      <c r="J57" s="39">
        <f t="shared" si="15"/>
        <v>4.4571428571428573</v>
      </c>
      <c r="K57" s="39">
        <f t="shared" si="15"/>
        <v>28.885714285714286</v>
      </c>
      <c r="L57" s="48"/>
      <c r="M57" s="30">
        <f t="shared" si="16"/>
        <v>2.6857142857142859</v>
      </c>
      <c r="N57" s="31">
        <f t="shared" si="3"/>
        <v>26.199999999999996</v>
      </c>
      <c r="O57" s="59">
        <f t="shared" si="17"/>
        <v>9.297725024727993E-2</v>
      </c>
      <c r="P57" s="59">
        <f t="shared" si="18"/>
        <v>0.9070227497527199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39">
        <f t="shared" si="15"/>
        <v>4.2</v>
      </c>
      <c r="E58" s="49">
        <f t="shared" si="15"/>
        <v>1.2571428571428571</v>
      </c>
      <c r="F58" s="39">
        <f t="shared" si="15"/>
        <v>21.37142857142857</v>
      </c>
      <c r="G58" s="39">
        <f t="shared" si="15"/>
        <v>0.34285714285714286</v>
      </c>
      <c r="H58" s="49">
        <f t="shared" si="15"/>
        <v>1.6285714285714286</v>
      </c>
      <c r="I58" s="49">
        <f t="shared" si="15"/>
        <v>1.1142857142857143</v>
      </c>
      <c r="J58" s="39">
        <f t="shared" si="15"/>
        <v>4.7142857142857144</v>
      </c>
      <c r="K58" s="39">
        <f t="shared" si="15"/>
        <v>34.628571428571426</v>
      </c>
      <c r="L58" s="48"/>
      <c r="M58" s="30">
        <f t="shared" si="16"/>
        <v>4</v>
      </c>
      <c r="N58" s="31">
        <f t="shared" si="3"/>
        <v>30.628571428571426</v>
      </c>
      <c r="O58" s="59">
        <f t="shared" si="17"/>
        <v>0.11551155115511552</v>
      </c>
      <c r="P58" s="59">
        <f t="shared" si="18"/>
        <v>0.88448844884488453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39">
        <f t="shared" si="15"/>
        <v>4.5714285714285712</v>
      </c>
      <c r="E59" s="49">
        <f t="shared" si="15"/>
        <v>1.2571428571428571</v>
      </c>
      <c r="F59" s="39">
        <f t="shared" si="15"/>
        <v>20.771428571428572</v>
      </c>
      <c r="G59" s="39">
        <f t="shared" si="15"/>
        <v>0.2857142857142857</v>
      </c>
      <c r="H59" s="49">
        <f t="shared" si="15"/>
        <v>1.3142857142857143</v>
      </c>
      <c r="I59" s="49">
        <f t="shared" si="15"/>
        <v>1.0571428571428572</v>
      </c>
      <c r="J59" s="39">
        <f t="shared" si="15"/>
        <v>6.1428571428571432</v>
      </c>
      <c r="K59" s="39">
        <f t="shared" si="15"/>
        <v>35.4</v>
      </c>
      <c r="L59" s="48"/>
      <c r="M59" s="30">
        <f t="shared" si="16"/>
        <v>3.6285714285714281</v>
      </c>
      <c r="N59" s="31">
        <f t="shared" si="3"/>
        <v>31.771428571428569</v>
      </c>
      <c r="O59" s="59">
        <f t="shared" si="17"/>
        <v>0.10250201775625503</v>
      </c>
      <c r="P59" s="59">
        <f t="shared" si="18"/>
        <v>0.89749798224374489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39">
        <f t="shared" si="15"/>
        <v>4.4000000000000004</v>
      </c>
      <c r="E60" s="49">
        <f t="shared" si="15"/>
        <v>0.97142857142857142</v>
      </c>
      <c r="F60" s="39">
        <f t="shared" si="15"/>
        <v>19.142857142857142</v>
      </c>
      <c r="G60" s="39">
        <f t="shared" si="15"/>
        <v>0.8</v>
      </c>
      <c r="H60" s="49">
        <f t="shared" si="15"/>
        <v>0.48571428571428571</v>
      </c>
      <c r="I60" s="49">
        <f t="shared" si="15"/>
        <v>1.4857142857142858</v>
      </c>
      <c r="J60" s="39">
        <f t="shared" si="15"/>
        <v>5.0285714285714285</v>
      </c>
      <c r="K60" s="39">
        <f t="shared" si="15"/>
        <v>32.342857142857142</v>
      </c>
      <c r="L60" s="48"/>
      <c r="M60" s="30">
        <f t="shared" si="16"/>
        <v>2.9428571428571431</v>
      </c>
      <c r="N60" s="31">
        <f t="shared" si="3"/>
        <v>29.371428571428574</v>
      </c>
      <c r="O60" s="59">
        <f t="shared" si="17"/>
        <v>9.0989399293286227E-2</v>
      </c>
      <c r="P60" s="59">
        <f t="shared" si="18"/>
        <v>0.9081272084805655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39">
        <f t="shared" si="15"/>
        <v>4.371428571428571</v>
      </c>
      <c r="E61" s="49">
        <f t="shared" si="15"/>
        <v>2</v>
      </c>
      <c r="F61" s="39">
        <f t="shared" si="15"/>
        <v>18.028571428571428</v>
      </c>
      <c r="G61" s="39">
        <f t="shared" si="15"/>
        <v>0.62857142857142856</v>
      </c>
      <c r="H61" s="49">
        <f t="shared" si="15"/>
        <v>0.62857142857142856</v>
      </c>
      <c r="I61" s="49">
        <f t="shared" si="15"/>
        <v>0.88571428571428568</v>
      </c>
      <c r="J61" s="39">
        <f t="shared" si="15"/>
        <v>3.9428571428571431</v>
      </c>
      <c r="K61" s="39">
        <f t="shared" si="15"/>
        <v>30.485714285714284</v>
      </c>
      <c r="L61" s="48"/>
      <c r="M61" s="30">
        <f t="shared" si="16"/>
        <v>3.5142857142857142</v>
      </c>
      <c r="N61" s="31">
        <f t="shared" si="3"/>
        <v>26.971428571428572</v>
      </c>
      <c r="O61" s="59">
        <f t="shared" si="17"/>
        <v>0.11527647610121837</v>
      </c>
      <c r="P61" s="59">
        <f t="shared" si="18"/>
        <v>0.88472352389878173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39">
        <f t="shared" si="15"/>
        <v>7.6</v>
      </c>
      <c r="E62" s="49">
        <f t="shared" si="15"/>
        <v>2.4571428571428573</v>
      </c>
      <c r="F62" s="39">
        <f t="shared" si="15"/>
        <v>23.942857142857143</v>
      </c>
      <c r="G62" s="39">
        <f t="shared" si="15"/>
        <v>0.45714285714285713</v>
      </c>
      <c r="H62" s="49">
        <f t="shared" si="15"/>
        <v>1.4285714285714286</v>
      </c>
      <c r="I62" s="49">
        <f t="shared" si="15"/>
        <v>1.8857142857142857</v>
      </c>
      <c r="J62" s="39">
        <f t="shared" si="15"/>
        <v>5.3428571428571425</v>
      </c>
      <c r="K62" s="39">
        <f t="shared" si="15"/>
        <v>43.114285714285714</v>
      </c>
      <c r="L62" s="48"/>
      <c r="M62" s="30">
        <f t="shared" si="16"/>
        <v>5.7714285714285722</v>
      </c>
      <c r="N62" s="31">
        <f t="shared" si="3"/>
        <v>37.342857142857142</v>
      </c>
      <c r="O62" s="59">
        <f t="shared" si="17"/>
        <v>0.13386348575215376</v>
      </c>
      <c r="P62" s="59">
        <f t="shared" si="18"/>
        <v>0.86613651424784621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39">
        <f t="shared" si="15"/>
        <v>14.771428571428572</v>
      </c>
      <c r="E63" s="49">
        <f t="shared" si="15"/>
        <v>6.1714285714285717</v>
      </c>
      <c r="F63" s="39">
        <f t="shared" si="15"/>
        <v>38</v>
      </c>
      <c r="G63" s="39">
        <f t="shared" si="15"/>
        <v>0.25714285714285712</v>
      </c>
      <c r="H63" s="49">
        <f t="shared" si="15"/>
        <v>8.5714285714285712</v>
      </c>
      <c r="I63" s="49">
        <f t="shared" si="15"/>
        <v>4.4000000000000004</v>
      </c>
      <c r="J63" s="39">
        <f t="shared" si="15"/>
        <v>11.342857142857143</v>
      </c>
      <c r="K63" s="39">
        <f t="shared" si="15"/>
        <v>83.51428571428572</v>
      </c>
      <c r="L63" s="48"/>
      <c r="M63" s="30">
        <f t="shared" si="16"/>
        <v>19.142857142857146</v>
      </c>
      <c r="N63" s="31">
        <f t="shared" si="3"/>
        <v>64.371428571428581</v>
      </c>
      <c r="O63" s="59">
        <f t="shared" si="17"/>
        <v>0.22921655833048241</v>
      </c>
      <c r="P63" s="59">
        <f t="shared" si="18"/>
        <v>0.77078344166951773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39">
        <f t="shared" si="15"/>
        <v>21.514285714285716</v>
      </c>
      <c r="E64" s="49">
        <f t="shared" si="15"/>
        <v>6.1714285714285717</v>
      </c>
      <c r="F64" s="39">
        <f t="shared" si="15"/>
        <v>44.4</v>
      </c>
      <c r="G64" s="39">
        <f t="shared" si="15"/>
        <v>8.5714285714285715E-2</v>
      </c>
      <c r="H64" s="49">
        <f t="shared" si="15"/>
        <v>5.0857142857142854</v>
      </c>
      <c r="I64" s="49">
        <f t="shared" si="15"/>
        <v>6.9428571428571431</v>
      </c>
      <c r="J64" s="39">
        <f t="shared" si="15"/>
        <v>16.085714285714285</v>
      </c>
      <c r="K64" s="39">
        <f t="shared" si="15"/>
        <v>100.31428571428572</v>
      </c>
      <c r="L64" s="48"/>
      <c r="M64" s="30">
        <f t="shared" si="16"/>
        <v>18.2</v>
      </c>
      <c r="N64" s="31">
        <f t="shared" si="3"/>
        <v>82.085714285714289</v>
      </c>
      <c r="O64" s="59">
        <f t="shared" si="17"/>
        <v>0.18142979208202789</v>
      </c>
      <c r="P64" s="59">
        <f t="shared" si="18"/>
        <v>0.81828538877812595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39">
        <f t="shared" si="15"/>
        <v>21.257142857142856</v>
      </c>
      <c r="E65" s="49">
        <f t="shared" si="15"/>
        <v>5.9142857142857146</v>
      </c>
      <c r="F65" s="39">
        <f t="shared" si="15"/>
        <v>35.028571428571432</v>
      </c>
      <c r="G65" s="39">
        <f t="shared" si="15"/>
        <v>0.14285714285714285</v>
      </c>
      <c r="H65" s="49">
        <f t="shared" si="15"/>
        <v>3.5714285714285716</v>
      </c>
      <c r="I65" s="49">
        <f t="shared" si="15"/>
        <v>9.5142857142857142</v>
      </c>
      <c r="J65" s="39">
        <f t="shared" si="15"/>
        <v>16.2</v>
      </c>
      <c r="K65" s="39">
        <f t="shared" si="15"/>
        <v>91.628571428571433</v>
      </c>
      <c r="L65" s="48"/>
      <c r="M65" s="30">
        <f t="shared" si="16"/>
        <v>19</v>
      </c>
      <c r="N65" s="31">
        <f t="shared" si="3"/>
        <v>72.628571428571433</v>
      </c>
      <c r="O65" s="59">
        <f t="shared" si="17"/>
        <v>0.2073589024009978</v>
      </c>
      <c r="P65" s="59">
        <f t="shared" si="18"/>
        <v>0.79264109759900214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39">
        <f t="shared" si="15"/>
        <v>17.228571428571428</v>
      </c>
      <c r="E66" s="49">
        <f t="shared" si="15"/>
        <v>5</v>
      </c>
      <c r="F66" s="39">
        <f t="shared" si="15"/>
        <v>28.571428571428573</v>
      </c>
      <c r="G66" s="39">
        <f t="shared" si="15"/>
        <v>0.17142857142857143</v>
      </c>
      <c r="H66" s="49">
        <f t="shared" si="15"/>
        <v>4.0571428571428569</v>
      </c>
      <c r="I66" s="49">
        <f t="shared" si="15"/>
        <v>7.2</v>
      </c>
      <c r="J66" s="39">
        <f t="shared" si="15"/>
        <v>12.4</v>
      </c>
      <c r="K66" s="39">
        <f t="shared" si="15"/>
        <v>74.628571428571433</v>
      </c>
      <c r="L66" s="48"/>
      <c r="M66" s="30">
        <f t="shared" si="16"/>
        <v>16.257142857142856</v>
      </c>
      <c r="N66" s="31">
        <f t="shared" si="3"/>
        <v>58.371428571428567</v>
      </c>
      <c r="O66" s="59">
        <f t="shared" si="17"/>
        <v>0.21784073506891269</v>
      </c>
      <c r="P66" s="59">
        <f t="shared" si="18"/>
        <v>0.78215926493108723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39">
        <f t="shared" si="15"/>
        <v>11.971428571428572</v>
      </c>
      <c r="E67" s="49">
        <f t="shared" si="15"/>
        <v>3</v>
      </c>
      <c r="F67" s="39">
        <f t="shared" si="15"/>
        <v>24.2</v>
      </c>
      <c r="G67" s="39">
        <f t="shared" si="15"/>
        <v>0.65714285714285714</v>
      </c>
      <c r="H67" s="49">
        <f t="shared" si="15"/>
        <v>1.0285714285714285</v>
      </c>
      <c r="I67" s="49">
        <f t="shared" si="15"/>
        <v>5.3428571428571425</v>
      </c>
      <c r="J67" s="39">
        <f t="shared" si="15"/>
        <v>8.6571428571428566</v>
      </c>
      <c r="K67" s="39">
        <f t="shared" si="15"/>
        <v>54.885714285714286</v>
      </c>
      <c r="L67" s="48"/>
      <c r="M67" s="30">
        <f t="shared" si="16"/>
        <v>9.3714285714285701</v>
      </c>
      <c r="N67" s="31">
        <f t="shared" si="3"/>
        <v>45.485714285714288</v>
      </c>
      <c r="O67" s="59">
        <f t="shared" si="17"/>
        <v>0.17074440395627274</v>
      </c>
      <c r="P67" s="59">
        <f t="shared" si="18"/>
        <v>0.82873503383654346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39">
        <f t="shared" si="15"/>
        <v>8.1142857142857139</v>
      </c>
      <c r="E68" s="49">
        <f t="shared" si="15"/>
        <v>2.0285714285714285</v>
      </c>
      <c r="F68" s="39">
        <f t="shared" si="15"/>
        <v>12.6</v>
      </c>
      <c r="G68" s="39">
        <f t="shared" si="15"/>
        <v>2.8571428571428571E-2</v>
      </c>
      <c r="H68" s="49">
        <f t="shared" si="15"/>
        <v>0.62857142857142856</v>
      </c>
      <c r="I68" s="49">
        <f t="shared" si="15"/>
        <v>3.9428571428571431</v>
      </c>
      <c r="J68" s="39">
        <f t="shared" si="15"/>
        <v>6.6</v>
      </c>
      <c r="K68" s="39">
        <f t="shared" si="15"/>
        <v>33.942857142857143</v>
      </c>
      <c r="L68" s="48"/>
      <c r="M68" s="30">
        <f t="shared" si="16"/>
        <v>6.6</v>
      </c>
      <c r="N68" s="31">
        <f t="shared" si="3"/>
        <v>27.342857142857142</v>
      </c>
      <c r="O68" s="59">
        <f t="shared" si="17"/>
        <v>0.19444444444444442</v>
      </c>
      <c r="P68" s="59">
        <f t="shared" si="18"/>
        <v>0.80555555555555547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39">
        <f t="shared" si="15"/>
        <v>3.5714285714285716</v>
      </c>
      <c r="E69" s="49">
        <f t="shared" si="15"/>
        <v>0.62857142857142856</v>
      </c>
      <c r="F69" s="39">
        <f t="shared" si="15"/>
        <v>4.7428571428571429</v>
      </c>
      <c r="G69" s="39">
        <f t="shared" si="15"/>
        <v>0</v>
      </c>
      <c r="H69" s="49">
        <f t="shared" si="15"/>
        <v>0.48571428571428571</v>
      </c>
      <c r="I69" s="49">
        <f t="shared" si="15"/>
        <v>1.8857142857142857</v>
      </c>
      <c r="J69" s="39">
        <f t="shared" si="15"/>
        <v>3</v>
      </c>
      <c r="K69" s="39">
        <f t="shared" si="15"/>
        <v>14.314285714285715</v>
      </c>
      <c r="L69" s="48"/>
      <c r="M69" s="30">
        <f t="shared" si="16"/>
        <v>3</v>
      </c>
      <c r="N69" s="31">
        <f t="shared" ref="N69:N122" si="19">SUM(D69+F69+G69+J69)</f>
        <v>11.314285714285715</v>
      </c>
      <c r="O69" s="59">
        <f t="shared" si="17"/>
        <v>0.20958083832335328</v>
      </c>
      <c r="P69" s="59">
        <f t="shared" si="18"/>
        <v>0.79041916167664672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39">
        <f t="shared" si="15"/>
        <v>1.0571428571428572</v>
      </c>
      <c r="E70" s="27">
        <f t="shared" si="15"/>
        <v>0</v>
      </c>
      <c r="F70" s="39">
        <f t="shared" si="15"/>
        <v>1.4857142857142858</v>
      </c>
      <c r="G70" s="39">
        <f t="shared" si="15"/>
        <v>0</v>
      </c>
      <c r="H70" s="49">
        <f t="shared" si="15"/>
        <v>0.65714285714285714</v>
      </c>
      <c r="I70" s="27">
        <f t="shared" si="15"/>
        <v>0</v>
      </c>
      <c r="J70" s="39">
        <f t="shared" si="15"/>
        <v>0.62857142857142856</v>
      </c>
      <c r="K70" s="39">
        <f t="shared" si="15"/>
        <v>3.8285714285714287</v>
      </c>
      <c r="L70" s="48"/>
      <c r="M70" s="30">
        <f t="shared" si="16"/>
        <v>0.65714285714285714</v>
      </c>
      <c r="N70" s="31">
        <f t="shared" si="19"/>
        <v>3.1714285714285713</v>
      </c>
      <c r="O70" s="59">
        <f t="shared" si="17"/>
        <v>0.17164179104477612</v>
      </c>
      <c r="P70" s="59">
        <f t="shared" si="18"/>
        <v>0.82835820895522383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39">
        <f t="shared" ref="D71:K86" si="20">SUM(D193)/35</f>
        <v>131.45714285714286</v>
      </c>
      <c r="E71" s="49">
        <f t="shared" si="20"/>
        <v>38.542857142857144</v>
      </c>
      <c r="F71" s="39">
        <f t="shared" si="20"/>
        <v>324.17142857142858</v>
      </c>
      <c r="G71" s="39">
        <f t="shared" si="20"/>
        <v>4.4571428571428573</v>
      </c>
      <c r="H71" s="49">
        <f t="shared" si="20"/>
        <v>33.171428571428571</v>
      </c>
      <c r="I71" s="49">
        <f t="shared" si="20"/>
        <v>47.057142857142857</v>
      </c>
      <c r="J71" s="39">
        <f t="shared" si="20"/>
        <v>107.8</v>
      </c>
      <c r="K71" s="39">
        <f t="shared" si="20"/>
        <v>686.74285714285713</v>
      </c>
      <c r="L71" s="48"/>
      <c r="M71" s="39">
        <f>SUM(M55:M70)</f>
        <v>118.77142857142856</v>
      </c>
      <c r="N71" s="39">
        <f t="shared" si="19"/>
        <v>567.88571428571424</v>
      </c>
      <c r="O71" s="59">
        <f t="shared" si="17"/>
        <v>0.17294890996838075</v>
      </c>
      <c r="P71" s="59">
        <f t="shared" si="18"/>
        <v>0.82692627725079038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31">
        <f t="shared" si="20"/>
        <v>5.7142857142857141E-2</v>
      </c>
      <c r="E72" s="30">
        <f t="shared" si="20"/>
        <v>0</v>
      </c>
      <c r="F72" s="45">
        <f t="shared" si="20"/>
        <v>0.4</v>
      </c>
      <c r="G72" s="31">
        <f t="shared" si="20"/>
        <v>0</v>
      </c>
      <c r="H72" s="46">
        <f t="shared" si="20"/>
        <v>2.8571428571428571E-2</v>
      </c>
      <c r="I72" s="30">
        <f t="shared" si="20"/>
        <v>2.8571428571428571E-2</v>
      </c>
      <c r="J72" s="45">
        <f t="shared" si="20"/>
        <v>0.22857142857142856</v>
      </c>
      <c r="K72" s="47">
        <f t="shared" si="20"/>
        <v>0.74285714285714288</v>
      </c>
      <c r="L72" s="48"/>
      <c r="M72" s="30">
        <f t="shared" ref="M72:M87" si="21">SUM(E72+H72+I72)</f>
        <v>5.7142857142857141E-2</v>
      </c>
      <c r="N72" s="31">
        <f t="shared" si="19"/>
        <v>0.68571428571428572</v>
      </c>
      <c r="O72" s="55">
        <f>SUM(M72/K72)</f>
        <v>7.6923076923076913E-2</v>
      </c>
      <c r="P72" s="55">
        <f>SUM(N72/K72)</f>
        <v>0.92307692307692302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45">
        <f t="shared" si="20"/>
        <v>2.657142857142857</v>
      </c>
      <c r="E73" s="30">
        <f t="shared" si="20"/>
        <v>0.37142857142857144</v>
      </c>
      <c r="F73" s="45">
        <f t="shared" si="20"/>
        <v>15.657142857142857</v>
      </c>
      <c r="G73" s="45">
        <f t="shared" si="20"/>
        <v>0.4</v>
      </c>
      <c r="H73" s="46">
        <f t="shared" si="20"/>
        <v>1.0285714285714285</v>
      </c>
      <c r="I73" s="30">
        <f t="shared" si="20"/>
        <v>0.48571428571428571</v>
      </c>
      <c r="J73" s="45">
        <f t="shared" si="20"/>
        <v>3.5714285714285716</v>
      </c>
      <c r="K73" s="47">
        <f t="shared" si="20"/>
        <v>24.171428571428571</v>
      </c>
      <c r="L73" s="48"/>
      <c r="M73" s="30">
        <f t="shared" si="21"/>
        <v>1.8857142857142857</v>
      </c>
      <c r="N73" s="31">
        <f t="shared" si="19"/>
        <v>22.285714285714285</v>
      </c>
      <c r="O73" s="55">
        <f t="shared" ref="O73:O88" si="22">SUM(M73/K73)</f>
        <v>7.8014184397163122E-2</v>
      </c>
      <c r="P73" s="55">
        <f t="shared" ref="P73:P88" si="23">SUM(N73/K73)</f>
        <v>0.92198581560283688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45">
        <f t="shared" si="20"/>
        <v>4.1142857142857139</v>
      </c>
      <c r="E74" s="46">
        <f t="shared" si="20"/>
        <v>1.5428571428571429</v>
      </c>
      <c r="F74" s="45">
        <f t="shared" si="20"/>
        <v>18.714285714285715</v>
      </c>
      <c r="G74" s="45">
        <f t="shared" si="20"/>
        <v>0.25714285714285712</v>
      </c>
      <c r="H74" s="46">
        <f t="shared" si="20"/>
        <v>0.45714285714285713</v>
      </c>
      <c r="I74" s="46">
        <f t="shared" si="20"/>
        <v>1.0285714285714285</v>
      </c>
      <c r="J74" s="45">
        <f t="shared" si="20"/>
        <v>3.9142857142857141</v>
      </c>
      <c r="K74" s="47">
        <f t="shared" si="20"/>
        <v>30.028571428571428</v>
      </c>
      <c r="L74" s="48"/>
      <c r="M74" s="30">
        <f t="shared" si="21"/>
        <v>3.0285714285714285</v>
      </c>
      <c r="N74" s="31">
        <f t="shared" si="19"/>
        <v>27</v>
      </c>
      <c r="O74" s="55">
        <f t="shared" si="22"/>
        <v>0.10085632730732635</v>
      </c>
      <c r="P74" s="55">
        <f t="shared" si="23"/>
        <v>0.8991436726926737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45">
        <f t="shared" si="20"/>
        <v>6.1714285714285717</v>
      </c>
      <c r="E75" s="46">
        <f t="shared" si="20"/>
        <v>2.5428571428571427</v>
      </c>
      <c r="F75" s="45">
        <f t="shared" si="20"/>
        <v>22.457142857142856</v>
      </c>
      <c r="G75" s="45">
        <f t="shared" si="20"/>
        <v>0.4</v>
      </c>
      <c r="H75" s="46">
        <f t="shared" si="20"/>
        <v>1.0285714285714285</v>
      </c>
      <c r="I75" s="46">
        <f t="shared" si="20"/>
        <v>1.5714285714285714</v>
      </c>
      <c r="J75" s="45">
        <f t="shared" si="20"/>
        <v>6.2</v>
      </c>
      <c r="K75" s="47">
        <f t="shared" si="20"/>
        <v>40.371428571428574</v>
      </c>
      <c r="L75" s="48"/>
      <c r="M75" s="30">
        <f t="shared" si="21"/>
        <v>5.1428571428571423</v>
      </c>
      <c r="N75" s="31">
        <f t="shared" si="19"/>
        <v>35.228571428571428</v>
      </c>
      <c r="O75" s="55">
        <f t="shared" si="22"/>
        <v>0.12738853503184711</v>
      </c>
      <c r="P75" s="55">
        <f t="shared" si="23"/>
        <v>0.87261146496815278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45">
        <f t="shared" si="20"/>
        <v>4.9142857142857146</v>
      </c>
      <c r="E76" s="46">
        <f t="shared" si="20"/>
        <v>1.5428571428571429</v>
      </c>
      <c r="F76" s="45">
        <f t="shared" si="20"/>
        <v>20.2</v>
      </c>
      <c r="G76" s="45">
        <f t="shared" si="20"/>
        <v>0.34285714285714286</v>
      </c>
      <c r="H76" s="46">
        <f t="shared" si="20"/>
        <v>0.82857142857142863</v>
      </c>
      <c r="I76" s="46">
        <f t="shared" si="20"/>
        <v>1.5428571428571429</v>
      </c>
      <c r="J76" s="45">
        <f t="shared" si="20"/>
        <v>5.9714285714285715</v>
      </c>
      <c r="K76" s="47">
        <f t="shared" si="20"/>
        <v>35.371428571428574</v>
      </c>
      <c r="L76" s="48"/>
      <c r="M76" s="30">
        <f t="shared" si="21"/>
        <v>3.9142857142857146</v>
      </c>
      <c r="N76" s="31">
        <f t="shared" si="19"/>
        <v>31.428571428571427</v>
      </c>
      <c r="O76" s="55">
        <f t="shared" si="22"/>
        <v>0.11066235864297254</v>
      </c>
      <c r="P76" s="55">
        <f t="shared" si="23"/>
        <v>0.88852988691437795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45">
        <f t="shared" si="20"/>
        <v>5.1142857142857139</v>
      </c>
      <c r="E77" s="46">
        <f t="shared" si="20"/>
        <v>2.9142857142857141</v>
      </c>
      <c r="F77" s="45">
        <f t="shared" si="20"/>
        <v>19.828571428571429</v>
      </c>
      <c r="G77" s="45">
        <f t="shared" si="20"/>
        <v>0.51428571428571423</v>
      </c>
      <c r="H77" s="46">
        <f t="shared" si="20"/>
        <v>0.45714285714285713</v>
      </c>
      <c r="I77" s="46">
        <f t="shared" si="20"/>
        <v>1.3428571428571427</v>
      </c>
      <c r="J77" s="45">
        <f t="shared" si="20"/>
        <v>5.0571428571428569</v>
      </c>
      <c r="K77" s="47">
        <f t="shared" si="20"/>
        <v>35.228571428571428</v>
      </c>
      <c r="L77" s="48"/>
      <c r="M77" s="30">
        <f t="shared" si="21"/>
        <v>4.7142857142857144</v>
      </c>
      <c r="N77" s="31">
        <f t="shared" si="19"/>
        <v>30.514285714285712</v>
      </c>
      <c r="O77" s="55">
        <f t="shared" si="22"/>
        <v>0.13381995133819952</v>
      </c>
      <c r="P77" s="55">
        <f t="shared" si="23"/>
        <v>0.86618004866180043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45">
        <f t="shared" si="20"/>
        <v>5.4</v>
      </c>
      <c r="E78" s="46">
        <f t="shared" si="20"/>
        <v>2.9142857142857141</v>
      </c>
      <c r="F78" s="45">
        <f t="shared" si="20"/>
        <v>20.171428571428571</v>
      </c>
      <c r="G78" s="45">
        <f t="shared" si="20"/>
        <v>0.4</v>
      </c>
      <c r="H78" s="46">
        <f t="shared" si="20"/>
        <v>0.8</v>
      </c>
      <c r="I78" s="46">
        <f t="shared" si="20"/>
        <v>1.1142857142857143</v>
      </c>
      <c r="J78" s="45">
        <f t="shared" si="20"/>
        <v>4.8</v>
      </c>
      <c r="K78" s="47">
        <f t="shared" si="20"/>
        <v>35.6</v>
      </c>
      <c r="L78" s="48"/>
      <c r="M78" s="30">
        <f t="shared" si="21"/>
        <v>4.8285714285714292</v>
      </c>
      <c r="N78" s="31">
        <f t="shared" si="19"/>
        <v>30.771428571428569</v>
      </c>
      <c r="O78" s="55">
        <f t="shared" si="22"/>
        <v>0.13563402889245588</v>
      </c>
      <c r="P78" s="55">
        <f t="shared" si="23"/>
        <v>0.86436597110754398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45">
        <f t="shared" si="20"/>
        <v>8.257142857142858</v>
      </c>
      <c r="E79" s="46">
        <f t="shared" si="20"/>
        <v>2.7428571428571429</v>
      </c>
      <c r="F79" s="45">
        <f t="shared" si="20"/>
        <v>23.657142857142858</v>
      </c>
      <c r="G79" s="45">
        <f t="shared" si="20"/>
        <v>0.54285714285714282</v>
      </c>
      <c r="H79" s="46">
        <f t="shared" si="20"/>
        <v>1.7428571428571429</v>
      </c>
      <c r="I79" s="46">
        <f t="shared" si="20"/>
        <v>2.7714285714285714</v>
      </c>
      <c r="J79" s="45">
        <f t="shared" si="20"/>
        <v>7.2857142857142856</v>
      </c>
      <c r="K79" s="47">
        <f t="shared" si="20"/>
        <v>47</v>
      </c>
      <c r="L79" s="48"/>
      <c r="M79" s="30">
        <f t="shared" si="21"/>
        <v>7.2571428571428571</v>
      </c>
      <c r="N79" s="31">
        <f t="shared" si="19"/>
        <v>39.742857142857147</v>
      </c>
      <c r="O79" s="55">
        <f t="shared" si="22"/>
        <v>0.15440729483282675</v>
      </c>
      <c r="P79" s="55">
        <f t="shared" si="23"/>
        <v>0.84559270516717333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45">
        <f t="shared" si="20"/>
        <v>18.428571428571427</v>
      </c>
      <c r="E80" s="46">
        <f t="shared" si="20"/>
        <v>8.3428571428571434</v>
      </c>
      <c r="F80" s="45">
        <f t="shared" si="20"/>
        <v>44.771428571428572</v>
      </c>
      <c r="G80" s="45">
        <f t="shared" si="20"/>
        <v>0.62857142857142856</v>
      </c>
      <c r="H80" s="46">
        <f t="shared" si="20"/>
        <v>5.1142857142857139</v>
      </c>
      <c r="I80" s="46">
        <f t="shared" si="20"/>
        <v>5.7714285714285714</v>
      </c>
      <c r="J80" s="45">
        <f t="shared" si="20"/>
        <v>16</v>
      </c>
      <c r="K80" s="47">
        <f t="shared" si="20"/>
        <v>99.085714285714289</v>
      </c>
      <c r="L80" s="48"/>
      <c r="M80" s="30">
        <f t="shared" si="21"/>
        <v>19.228571428571428</v>
      </c>
      <c r="N80" s="31">
        <f t="shared" si="19"/>
        <v>79.828571428571422</v>
      </c>
      <c r="O80" s="55">
        <f t="shared" si="22"/>
        <v>0.19405997693194924</v>
      </c>
      <c r="P80" s="55">
        <f t="shared" si="23"/>
        <v>0.8056516724336793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45">
        <f t="shared" si="20"/>
        <v>40.828571428571429</v>
      </c>
      <c r="E81" s="46">
        <f t="shared" si="20"/>
        <v>16.942857142857143</v>
      </c>
      <c r="F81" s="45">
        <f t="shared" si="20"/>
        <v>56</v>
      </c>
      <c r="G81" s="45">
        <f t="shared" si="20"/>
        <v>0.17142857142857143</v>
      </c>
      <c r="H81" s="46">
        <f t="shared" si="20"/>
        <v>11.257142857142858</v>
      </c>
      <c r="I81" s="46">
        <f t="shared" si="20"/>
        <v>15.171428571428571</v>
      </c>
      <c r="J81" s="45">
        <f t="shared" si="20"/>
        <v>27.171428571428571</v>
      </c>
      <c r="K81" s="47">
        <f t="shared" si="20"/>
        <v>167.54285714285714</v>
      </c>
      <c r="L81" s="48"/>
      <c r="M81" s="30">
        <f t="shared" si="21"/>
        <v>43.371428571428574</v>
      </c>
      <c r="N81" s="31">
        <f t="shared" si="19"/>
        <v>124.17142857142858</v>
      </c>
      <c r="O81" s="55">
        <f t="shared" si="22"/>
        <v>0.25886766712141884</v>
      </c>
      <c r="P81" s="55">
        <f t="shared" si="23"/>
        <v>0.74113233287858116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45">
        <f t="shared" si="20"/>
        <v>55.942857142857143</v>
      </c>
      <c r="E82" s="46">
        <f t="shared" si="20"/>
        <v>23.971428571428572</v>
      </c>
      <c r="F82" s="45">
        <f t="shared" si="20"/>
        <v>54.6</v>
      </c>
      <c r="G82" s="45">
        <f t="shared" si="20"/>
        <v>0.25714285714285712</v>
      </c>
      <c r="H82" s="46">
        <f t="shared" si="20"/>
        <v>13.314285714285715</v>
      </c>
      <c r="I82" s="46">
        <f t="shared" si="20"/>
        <v>21</v>
      </c>
      <c r="J82" s="45">
        <f t="shared" si="20"/>
        <v>30.714285714285715</v>
      </c>
      <c r="K82" s="47">
        <f t="shared" si="20"/>
        <v>199.8</v>
      </c>
      <c r="L82" s="48"/>
      <c r="M82" s="30">
        <f t="shared" si="21"/>
        <v>58.285714285714285</v>
      </c>
      <c r="N82" s="31">
        <f t="shared" si="19"/>
        <v>141.51428571428571</v>
      </c>
      <c r="O82" s="55">
        <f t="shared" si="22"/>
        <v>0.29172029172029168</v>
      </c>
      <c r="P82" s="55">
        <f t="shared" si="23"/>
        <v>0.70827970827970821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45">
        <f t="shared" si="20"/>
        <v>47.657142857142858</v>
      </c>
      <c r="E83" s="46">
        <f t="shared" si="20"/>
        <v>23.457142857142856</v>
      </c>
      <c r="F83" s="45">
        <f t="shared" si="20"/>
        <v>43.514285714285712</v>
      </c>
      <c r="G83" s="45">
        <f t="shared" si="20"/>
        <v>0.14285714285714285</v>
      </c>
      <c r="H83" s="46">
        <f t="shared" si="20"/>
        <v>10.6</v>
      </c>
      <c r="I83" s="46">
        <f t="shared" si="20"/>
        <v>22.37142857142857</v>
      </c>
      <c r="J83" s="45">
        <f t="shared" si="20"/>
        <v>23.571428571428573</v>
      </c>
      <c r="K83" s="47">
        <f t="shared" si="20"/>
        <v>171.31428571428572</v>
      </c>
      <c r="L83" s="48"/>
      <c r="M83" s="30">
        <f t="shared" si="21"/>
        <v>56.428571428571431</v>
      </c>
      <c r="N83" s="31">
        <f t="shared" si="19"/>
        <v>114.88571428571429</v>
      </c>
      <c r="O83" s="55">
        <f t="shared" si="22"/>
        <v>0.32938625750500333</v>
      </c>
      <c r="P83" s="55">
        <f t="shared" si="23"/>
        <v>0.67061374249499661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45">
        <f t="shared" si="20"/>
        <v>29.771428571428572</v>
      </c>
      <c r="E84" s="46">
        <f t="shared" si="20"/>
        <v>11.628571428571428</v>
      </c>
      <c r="F84" s="45">
        <f t="shared" si="20"/>
        <v>38.6</v>
      </c>
      <c r="G84" s="45">
        <f t="shared" si="20"/>
        <v>0.42857142857142855</v>
      </c>
      <c r="H84" s="46">
        <f t="shared" si="20"/>
        <v>6.3428571428571425</v>
      </c>
      <c r="I84" s="46">
        <f t="shared" si="20"/>
        <v>13.828571428571429</v>
      </c>
      <c r="J84" s="45">
        <f t="shared" si="20"/>
        <v>18.142857142857142</v>
      </c>
      <c r="K84" s="47">
        <f t="shared" si="20"/>
        <v>118.77142857142857</v>
      </c>
      <c r="L84" s="48"/>
      <c r="M84" s="30">
        <f t="shared" si="21"/>
        <v>31.8</v>
      </c>
      <c r="N84" s="31">
        <f t="shared" si="19"/>
        <v>86.942857142857136</v>
      </c>
      <c r="O84" s="55">
        <f t="shared" si="22"/>
        <v>0.26774115949001687</v>
      </c>
      <c r="P84" s="55">
        <f t="shared" si="23"/>
        <v>0.73201828241520317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45">
        <f t="shared" si="20"/>
        <v>18.428571428571427</v>
      </c>
      <c r="E85" s="46">
        <f t="shared" si="20"/>
        <v>5.5142857142857142</v>
      </c>
      <c r="F85" s="45">
        <f t="shared" si="20"/>
        <v>21.342857142857142</v>
      </c>
      <c r="G85" s="45">
        <f t="shared" si="20"/>
        <v>0.25714285714285712</v>
      </c>
      <c r="H85" s="46">
        <f t="shared" si="20"/>
        <v>1.6857142857142857</v>
      </c>
      <c r="I85" s="46">
        <f t="shared" si="20"/>
        <v>8.4</v>
      </c>
      <c r="J85" s="45">
        <f t="shared" si="20"/>
        <v>12.257142857142858</v>
      </c>
      <c r="K85" s="47">
        <f t="shared" si="20"/>
        <v>67.885714285714286</v>
      </c>
      <c r="L85" s="48"/>
      <c r="M85" s="30">
        <f t="shared" si="21"/>
        <v>15.600000000000001</v>
      </c>
      <c r="N85" s="31">
        <f t="shared" si="19"/>
        <v>52.285714285714292</v>
      </c>
      <c r="O85" s="55">
        <f t="shared" si="22"/>
        <v>0.22979797979797981</v>
      </c>
      <c r="P85" s="55">
        <f t="shared" si="23"/>
        <v>0.77020202020202033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45">
        <f t="shared" si="20"/>
        <v>8.4</v>
      </c>
      <c r="E86" s="46">
        <f t="shared" si="20"/>
        <v>2.8571428571428572</v>
      </c>
      <c r="F86" s="45">
        <f t="shared" si="20"/>
        <v>8.6285714285714281</v>
      </c>
      <c r="G86" s="45">
        <f t="shared" si="20"/>
        <v>5.7142857142857141E-2</v>
      </c>
      <c r="H86" s="46">
        <f t="shared" si="20"/>
        <v>1.5142857142857142</v>
      </c>
      <c r="I86" s="46">
        <f t="shared" si="20"/>
        <v>4.628571428571429</v>
      </c>
      <c r="J86" s="45">
        <f t="shared" si="20"/>
        <v>5.6857142857142859</v>
      </c>
      <c r="K86" s="47">
        <f t="shared" si="20"/>
        <v>31.771428571428572</v>
      </c>
      <c r="L86" s="48"/>
      <c r="M86" s="30">
        <f t="shared" si="21"/>
        <v>9</v>
      </c>
      <c r="N86" s="31">
        <f t="shared" si="19"/>
        <v>22.771428571428572</v>
      </c>
      <c r="O86" s="55">
        <f t="shared" si="22"/>
        <v>0.28327338129496404</v>
      </c>
      <c r="P86" s="55">
        <f t="shared" si="23"/>
        <v>0.71672661870503596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45">
        <f t="shared" ref="D87:K102" si="24">SUM(D209)/35</f>
        <v>2.3142857142857145</v>
      </c>
      <c r="E87" s="46">
        <f t="shared" si="24"/>
        <v>0</v>
      </c>
      <c r="F87" s="45">
        <f t="shared" si="24"/>
        <v>2.3142857142857145</v>
      </c>
      <c r="G87" s="45">
        <f t="shared" si="24"/>
        <v>0</v>
      </c>
      <c r="H87" s="46">
        <f t="shared" si="24"/>
        <v>2.5428571428571427</v>
      </c>
      <c r="I87" s="46">
        <f t="shared" si="24"/>
        <v>2.8571428571428571E-2</v>
      </c>
      <c r="J87" s="45">
        <f t="shared" si="24"/>
        <v>1.5714285714285714</v>
      </c>
      <c r="K87" s="47">
        <f t="shared" si="24"/>
        <v>8.7714285714285722</v>
      </c>
      <c r="L87" s="48"/>
      <c r="M87" s="30">
        <f t="shared" si="21"/>
        <v>2.5714285714285712</v>
      </c>
      <c r="N87" s="31">
        <f t="shared" si="19"/>
        <v>6.2</v>
      </c>
      <c r="O87" s="55">
        <f t="shared" si="22"/>
        <v>0.29315960912052114</v>
      </c>
      <c r="P87" s="55">
        <f t="shared" si="23"/>
        <v>0.70684039087947881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45">
        <f t="shared" si="24"/>
        <v>258.45714285714286</v>
      </c>
      <c r="E88" s="46">
        <f t="shared" si="24"/>
        <v>107.28571428571429</v>
      </c>
      <c r="F88" s="45">
        <f t="shared" si="24"/>
        <v>410.85714285714283</v>
      </c>
      <c r="G88" s="45">
        <f t="shared" si="24"/>
        <v>4.8</v>
      </c>
      <c r="H88" s="46">
        <f t="shared" si="24"/>
        <v>58.74285714285714</v>
      </c>
      <c r="I88" s="46">
        <f t="shared" si="24"/>
        <v>101.08571428571429</v>
      </c>
      <c r="J88" s="45">
        <f t="shared" si="24"/>
        <v>172.17142857142858</v>
      </c>
      <c r="K88" s="47">
        <f t="shared" si="24"/>
        <v>1113.4857142857143</v>
      </c>
      <c r="L88" s="48"/>
      <c r="M88" s="46">
        <f>SUM(M72:M87)</f>
        <v>267.11428571428576</v>
      </c>
      <c r="N88" s="45">
        <f t="shared" si="19"/>
        <v>846.28571428571422</v>
      </c>
      <c r="O88" s="57">
        <f t="shared" si="22"/>
        <v>0.23989017756337888</v>
      </c>
      <c r="P88" s="57">
        <f t="shared" si="23"/>
        <v>0.76003284409319505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5">
        <f t="shared" si="24"/>
        <v>0.11428571428571428</v>
      </c>
      <c r="E89" s="25">
        <f t="shared" si="24"/>
        <v>0</v>
      </c>
      <c r="F89" s="39">
        <f t="shared" si="24"/>
        <v>0.17142857142857143</v>
      </c>
      <c r="G89" s="25">
        <f t="shared" si="24"/>
        <v>0</v>
      </c>
      <c r="H89" s="25">
        <f t="shared" si="24"/>
        <v>0</v>
      </c>
      <c r="I89" s="25">
        <f t="shared" si="24"/>
        <v>0</v>
      </c>
      <c r="J89" s="25">
        <f t="shared" si="24"/>
        <v>5.7142857142857141E-2</v>
      </c>
      <c r="K89" s="39">
        <f t="shared" si="24"/>
        <v>0.34285714285714286</v>
      </c>
      <c r="L89" s="48"/>
      <c r="M89" s="30">
        <f t="shared" ref="M89:M104" si="25">SUM(E89+H89+I89)</f>
        <v>0</v>
      </c>
      <c r="N89" s="31">
        <f t="shared" si="19"/>
        <v>0.34285714285714286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39">
        <f t="shared" si="24"/>
        <v>3.8</v>
      </c>
      <c r="E90" s="25">
        <f t="shared" si="24"/>
        <v>0.68571428571428572</v>
      </c>
      <c r="F90" s="39">
        <f t="shared" si="24"/>
        <v>19.057142857142857</v>
      </c>
      <c r="G90" s="39">
        <f t="shared" si="24"/>
        <v>0.6</v>
      </c>
      <c r="H90" s="39">
        <f t="shared" si="24"/>
        <v>1.5142857142857142</v>
      </c>
      <c r="I90" s="39">
        <f t="shared" si="24"/>
        <v>0.48571428571428571</v>
      </c>
      <c r="J90" s="39">
        <f t="shared" si="24"/>
        <v>4.0857142857142854</v>
      </c>
      <c r="K90" s="39">
        <f t="shared" si="24"/>
        <v>30.228571428571428</v>
      </c>
      <c r="L90" s="48"/>
      <c r="M90" s="30">
        <f t="shared" si="25"/>
        <v>2.6857142857142859</v>
      </c>
      <c r="N90" s="31">
        <f t="shared" si="19"/>
        <v>27.542857142857144</v>
      </c>
      <c r="O90" s="59">
        <f t="shared" ref="O90:O105" si="26">SUM(M90/K90)</f>
        <v>8.8846880907372416E-2</v>
      </c>
      <c r="P90" s="59">
        <f t="shared" ref="P90:P105" si="27">SUM(N90/K90)</f>
        <v>0.91115311909262764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39">
        <f t="shared" si="24"/>
        <v>5.7714285714285714</v>
      </c>
      <c r="E91" s="39">
        <f t="shared" si="24"/>
        <v>1.7714285714285714</v>
      </c>
      <c r="F91" s="39">
        <f t="shared" si="24"/>
        <v>23.514285714285716</v>
      </c>
      <c r="G91" s="39">
        <f t="shared" si="24"/>
        <v>0.54285714285714282</v>
      </c>
      <c r="H91" s="39">
        <f t="shared" si="24"/>
        <v>0.54285714285714282</v>
      </c>
      <c r="I91" s="39">
        <f t="shared" si="24"/>
        <v>1.3142857142857143</v>
      </c>
      <c r="J91" s="39">
        <f t="shared" si="24"/>
        <v>5.8</v>
      </c>
      <c r="K91" s="39">
        <f t="shared" si="24"/>
        <v>39.25714285714286</v>
      </c>
      <c r="L91" s="48"/>
      <c r="M91" s="30">
        <f t="shared" si="25"/>
        <v>3.6285714285714281</v>
      </c>
      <c r="N91" s="31">
        <f t="shared" si="19"/>
        <v>35.628571428571433</v>
      </c>
      <c r="O91" s="59">
        <f t="shared" si="26"/>
        <v>9.2430858806404642E-2</v>
      </c>
      <c r="P91" s="59">
        <f t="shared" si="27"/>
        <v>0.90756914119359544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39">
        <f t="shared" si="24"/>
        <v>7.2857142857142856</v>
      </c>
      <c r="E92" s="39">
        <f t="shared" si="24"/>
        <v>3</v>
      </c>
      <c r="F92" s="39">
        <f t="shared" si="24"/>
        <v>28</v>
      </c>
      <c r="G92" s="39">
        <f t="shared" si="24"/>
        <v>0.77142857142857146</v>
      </c>
      <c r="H92" s="39">
        <f t="shared" si="24"/>
        <v>1.6571428571428573</v>
      </c>
      <c r="I92" s="39">
        <f t="shared" si="24"/>
        <v>1.6285714285714286</v>
      </c>
      <c r="J92" s="39">
        <f t="shared" si="24"/>
        <v>6.8857142857142861</v>
      </c>
      <c r="K92" s="39">
        <f t="shared" si="24"/>
        <v>49.228571428571428</v>
      </c>
      <c r="L92" s="48"/>
      <c r="M92" s="30">
        <f t="shared" si="25"/>
        <v>6.2857142857142865</v>
      </c>
      <c r="N92" s="31">
        <f t="shared" si="19"/>
        <v>42.942857142857143</v>
      </c>
      <c r="O92" s="59">
        <f t="shared" si="26"/>
        <v>0.12768427161926874</v>
      </c>
      <c r="P92" s="59">
        <f t="shared" si="27"/>
        <v>0.87231572838073135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39">
        <f t="shared" si="24"/>
        <v>9.8571428571428577</v>
      </c>
      <c r="E93" s="39">
        <f t="shared" si="24"/>
        <v>3.7428571428571429</v>
      </c>
      <c r="F93" s="39">
        <f t="shared" si="24"/>
        <v>26.714285714285715</v>
      </c>
      <c r="G93" s="39">
        <f t="shared" si="24"/>
        <v>0.88571428571428568</v>
      </c>
      <c r="H93" s="39">
        <f t="shared" si="24"/>
        <v>1.7428571428571429</v>
      </c>
      <c r="I93" s="39">
        <f t="shared" si="24"/>
        <v>2.8571428571428572</v>
      </c>
      <c r="J93" s="39">
        <f t="shared" si="24"/>
        <v>7.9714285714285715</v>
      </c>
      <c r="K93" s="39">
        <f t="shared" si="24"/>
        <v>53.8</v>
      </c>
      <c r="L93" s="48"/>
      <c r="M93" s="30">
        <f t="shared" si="25"/>
        <v>8.3428571428571434</v>
      </c>
      <c r="N93" s="31">
        <f t="shared" si="19"/>
        <v>45.428571428571431</v>
      </c>
      <c r="O93" s="59">
        <f t="shared" si="26"/>
        <v>0.15507169410515137</v>
      </c>
      <c r="P93" s="59">
        <f t="shared" si="27"/>
        <v>0.84439723844928316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39">
        <f t="shared" si="24"/>
        <v>7.8571428571428568</v>
      </c>
      <c r="E94" s="39">
        <f t="shared" si="24"/>
        <v>3.2857142857142856</v>
      </c>
      <c r="F94" s="39">
        <f t="shared" si="24"/>
        <v>21.428571428571427</v>
      </c>
      <c r="G94" s="39">
        <f t="shared" si="24"/>
        <v>1.1714285714285715</v>
      </c>
      <c r="H94" s="39">
        <f t="shared" si="24"/>
        <v>1.7428571428571429</v>
      </c>
      <c r="I94" s="39">
        <f t="shared" si="24"/>
        <v>2.4571428571428573</v>
      </c>
      <c r="J94" s="39">
        <f t="shared" si="24"/>
        <v>8.2857142857142865</v>
      </c>
      <c r="K94" s="39">
        <f t="shared" si="24"/>
        <v>46.228571428571428</v>
      </c>
      <c r="L94" s="48"/>
      <c r="M94" s="30">
        <f t="shared" si="25"/>
        <v>7.4857142857142858</v>
      </c>
      <c r="N94" s="31">
        <f t="shared" si="19"/>
        <v>38.74285714285714</v>
      </c>
      <c r="O94" s="59">
        <f t="shared" si="26"/>
        <v>0.16192830655129789</v>
      </c>
      <c r="P94" s="59">
        <f t="shared" si="27"/>
        <v>0.83807169344870203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39">
        <f t="shared" si="24"/>
        <v>8.5714285714285712</v>
      </c>
      <c r="E95" s="39">
        <f t="shared" si="24"/>
        <v>3.6857142857142855</v>
      </c>
      <c r="F95" s="39">
        <f t="shared" si="24"/>
        <v>20.457142857142856</v>
      </c>
      <c r="G95" s="39">
        <f t="shared" si="24"/>
        <v>0.42857142857142855</v>
      </c>
      <c r="H95" s="39">
        <f t="shared" si="24"/>
        <v>2.8571428571428572</v>
      </c>
      <c r="I95" s="39">
        <f t="shared" si="24"/>
        <v>2.1428571428571428</v>
      </c>
      <c r="J95" s="39">
        <f t="shared" si="24"/>
        <v>8.0571428571428569</v>
      </c>
      <c r="K95" s="39">
        <f t="shared" si="24"/>
        <v>46.2</v>
      </c>
      <c r="L95" s="48"/>
      <c r="M95" s="30">
        <f t="shared" si="25"/>
        <v>8.6857142857142851</v>
      </c>
      <c r="N95" s="31">
        <f t="shared" si="19"/>
        <v>37.514285714285705</v>
      </c>
      <c r="O95" s="59">
        <f t="shared" si="26"/>
        <v>0.18800247371675941</v>
      </c>
      <c r="P95" s="59">
        <f t="shared" si="27"/>
        <v>0.81199752628324029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39">
        <f t="shared" si="24"/>
        <v>10.857142857142858</v>
      </c>
      <c r="E96" s="39">
        <f t="shared" si="24"/>
        <v>5.6857142857142859</v>
      </c>
      <c r="F96" s="39">
        <f t="shared" si="24"/>
        <v>22.685714285714287</v>
      </c>
      <c r="G96" s="39">
        <f t="shared" si="24"/>
        <v>0.34285714285714286</v>
      </c>
      <c r="H96" s="39">
        <f t="shared" si="24"/>
        <v>4.4000000000000004</v>
      </c>
      <c r="I96" s="39">
        <f t="shared" si="24"/>
        <v>3.657142857142857</v>
      </c>
      <c r="J96" s="39">
        <f t="shared" si="24"/>
        <v>8.3714285714285719</v>
      </c>
      <c r="K96" s="39">
        <f t="shared" si="24"/>
        <v>56</v>
      </c>
      <c r="L96" s="48"/>
      <c r="M96" s="30">
        <f t="shared" si="25"/>
        <v>13.742857142857142</v>
      </c>
      <c r="N96" s="31">
        <f t="shared" si="19"/>
        <v>42.25714285714286</v>
      </c>
      <c r="O96" s="59">
        <f t="shared" si="26"/>
        <v>0.2454081632653061</v>
      </c>
      <c r="P96" s="59">
        <f t="shared" si="27"/>
        <v>0.75459183673469388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39">
        <f t="shared" si="24"/>
        <v>24.857142857142858</v>
      </c>
      <c r="E97" s="39">
        <f t="shared" si="24"/>
        <v>12.114285714285714</v>
      </c>
      <c r="F97" s="39">
        <f t="shared" si="24"/>
        <v>41.457142857142856</v>
      </c>
      <c r="G97" s="39">
        <f t="shared" si="24"/>
        <v>0.6</v>
      </c>
      <c r="H97" s="39">
        <f t="shared" si="24"/>
        <v>9.4</v>
      </c>
      <c r="I97" s="39">
        <f t="shared" si="24"/>
        <v>8.1714285714285708</v>
      </c>
      <c r="J97" s="39">
        <f t="shared" si="24"/>
        <v>16.399999999999999</v>
      </c>
      <c r="K97" s="39">
        <f t="shared" si="24"/>
        <v>113</v>
      </c>
      <c r="L97" s="48"/>
      <c r="M97" s="30">
        <f t="shared" si="25"/>
        <v>29.685714285714283</v>
      </c>
      <c r="N97" s="31">
        <f t="shared" si="19"/>
        <v>83.314285714285717</v>
      </c>
      <c r="O97" s="59">
        <f t="shared" si="26"/>
        <v>0.26270543615676356</v>
      </c>
      <c r="P97" s="59">
        <f t="shared" si="27"/>
        <v>0.73729456384323644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39">
        <f t="shared" si="24"/>
        <v>52.114285714285714</v>
      </c>
      <c r="E98" s="39">
        <f t="shared" si="24"/>
        <v>27.6</v>
      </c>
      <c r="F98" s="39">
        <f t="shared" si="24"/>
        <v>52.25714285714286</v>
      </c>
      <c r="G98" s="39">
        <f t="shared" si="24"/>
        <v>0.34285714285714286</v>
      </c>
      <c r="H98" s="39">
        <f t="shared" si="24"/>
        <v>18.314285714285713</v>
      </c>
      <c r="I98" s="39">
        <f t="shared" si="24"/>
        <v>16.62857142857143</v>
      </c>
      <c r="J98" s="39">
        <f t="shared" si="24"/>
        <v>29.571428571428573</v>
      </c>
      <c r="K98" s="39">
        <f t="shared" si="24"/>
        <v>196.82857142857142</v>
      </c>
      <c r="L98" s="48"/>
      <c r="M98" s="30">
        <f t="shared" si="25"/>
        <v>62.542857142857144</v>
      </c>
      <c r="N98" s="31">
        <f t="shared" si="19"/>
        <v>134.28571428571428</v>
      </c>
      <c r="O98" s="59">
        <f t="shared" si="26"/>
        <v>0.31775293946871824</v>
      </c>
      <c r="P98" s="59">
        <f t="shared" si="27"/>
        <v>0.6822470605312817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39">
        <f t="shared" si="24"/>
        <v>72.714285714285708</v>
      </c>
      <c r="E99" s="39">
        <f t="shared" si="24"/>
        <v>46.828571428571429</v>
      </c>
      <c r="F99" s="39">
        <f t="shared" si="24"/>
        <v>48.885714285714286</v>
      </c>
      <c r="G99" s="39">
        <f t="shared" si="24"/>
        <v>0.31428571428571428</v>
      </c>
      <c r="H99" s="39">
        <f t="shared" si="24"/>
        <v>28.485714285714284</v>
      </c>
      <c r="I99" s="39">
        <f t="shared" si="24"/>
        <v>31.085714285714285</v>
      </c>
      <c r="J99" s="39">
        <f t="shared" si="24"/>
        <v>35.171428571428571</v>
      </c>
      <c r="K99" s="39">
        <f t="shared" si="24"/>
        <v>263.48571428571427</v>
      </c>
      <c r="L99" s="48"/>
      <c r="M99" s="30">
        <f t="shared" si="25"/>
        <v>106.4</v>
      </c>
      <c r="N99" s="31">
        <f t="shared" si="19"/>
        <v>157.08571428571429</v>
      </c>
      <c r="O99" s="59">
        <f t="shared" si="26"/>
        <v>0.40381695944480595</v>
      </c>
      <c r="P99" s="59">
        <f t="shared" si="27"/>
        <v>0.59618304055519411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39">
        <f t="shared" si="24"/>
        <v>69.542857142857144</v>
      </c>
      <c r="E100" s="39">
        <f t="shared" si="24"/>
        <v>44.142857142857146</v>
      </c>
      <c r="F100" s="39">
        <f t="shared" si="24"/>
        <v>47.685714285714283</v>
      </c>
      <c r="G100" s="39">
        <f t="shared" si="24"/>
        <v>0.11428571428571428</v>
      </c>
      <c r="H100" s="39">
        <f t="shared" si="24"/>
        <v>26.285714285714285</v>
      </c>
      <c r="I100" s="39">
        <f t="shared" si="24"/>
        <v>29.8</v>
      </c>
      <c r="J100" s="39">
        <f t="shared" si="24"/>
        <v>29.657142857142858</v>
      </c>
      <c r="K100" s="39">
        <f t="shared" si="24"/>
        <v>247.22857142857143</v>
      </c>
      <c r="L100" s="48"/>
      <c r="M100" s="30">
        <f t="shared" si="25"/>
        <v>100.22857142857143</v>
      </c>
      <c r="N100" s="31">
        <f t="shared" si="19"/>
        <v>147</v>
      </c>
      <c r="O100" s="59">
        <f t="shared" si="26"/>
        <v>0.40540852883393041</v>
      </c>
      <c r="P100" s="59">
        <f t="shared" si="27"/>
        <v>0.59459147116606959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39">
        <f t="shared" si="24"/>
        <v>47.914285714285711</v>
      </c>
      <c r="E101" s="39">
        <f t="shared" si="24"/>
        <v>24.657142857142858</v>
      </c>
      <c r="F101" s="39">
        <f t="shared" si="24"/>
        <v>40.057142857142857</v>
      </c>
      <c r="G101" s="39">
        <f t="shared" si="24"/>
        <v>0.17142857142857143</v>
      </c>
      <c r="H101" s="39">
        <f t="shared" si="24"/>
        <v>16.857142857142858</v>
      </c>
      <c r="I101" s="39">
        <f t="shared" si="24"/>
        <v>22.457142857142856</v>
      </c>
      <c r="J101" s="39">
        <f t="shared" si="24"/>
        <v>21.285714285714285</v>
      </c>
      <c r="K101" s="39">
        <f t="shared" si="24"/>
        <v>173.42857142857142</v>
      </c>
      <c r="L101" s="48"/>
      <c r="M101" s="30">
        <f t="shared" si="25"/>
        <v>63.971428571428575</v>
      </c>
      <c r="N101" s="31">
        <f t="shared" si="19"/>
        <v>109.42857142857142</v>
      </c>
      <c r="O101" s="59">
        <f t="shared" si="26"/>
        <v>0.36886326194398689</v>
      </c>
      <c r="P101" s="59">
        <f t="shared" si="27"/>
        <v>0.63097199341021415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39">
        <f t="shared" si="24"/>
        <v>25.314285714285713</v>
      </c>
      <c r="E102" s="39">
        <f t="shared" si="24"/>
        <v>12.257142857142858</v>
      </c>
      <c r="F102" s="39">
        <f t="shared" si="24"/>
        <v>23.142857142857142</v>
      </c>
      <c r="G102" s="39">
        <f t="shared" si="24"/>
        <v>0.14285714285714285</v>
      </c>
      <c r="H102" s="39">
        <f t="shared" si="24"/>
        <v>6.2</v>
      </c>
      <c r="I102" s="39">
        <f t="shared" si="24"/>
        <v>12.8</v>
      </c>
      <c r="J102" s="39">
        <f t="shared" si="24"/>
        <v>14.2</v>
      </c>
      <c r="K102" s="39">
        <f t="shared" si="24"/>
        <v>94.057142857142864</v>
      </c>
      <c r="L102" s="48"/>
      <c r="M102" s="30">
        <f t="shared" si="25"/>
        <v>31.25714285714286</v>
      </c>
      <c r="N102" s="31">
        <f t="shared" si="19"/>
        <v>62.8</v>
      </c>
      <c r="O102" s="59">
        <f t="shared" si="26"/>
        <v>0.33232077764277035</v>
      </c>
      <c r="P102" s="59">
        <f t="shared" si="27"/>
        <v>0.66767922235722954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39">
        <f t="shared" ref="D103:K118" si="28">SUM(D225)/35</f>
        <v>11.857142857142858</v>
      </c>
      <c r="E103" s="39">
        <f t="shared" si="28"/>
        <v>3.6</v>
      </c>
      <c r="F103" s="39">
        <f t="shared" si="28"/>
        <v>9.7142857142857135</v>
      </c>
      <c r="G103" s="39">
        <f t="shared" si="28"/>
        <v>2.8571428571428571E-2</v>
      </c>
      <c r="H103" s="39">
        <f t="shared" si="28"/>
        <v>2.3714285714285714</v>
      </c>
      <c r="I103" s="39">
        <f t="shared" si="28"/>
        <v>6.7428571428571429</v>
      </c>
      <c r="J103" s="39">
        <f t="shared" si="28"/>
        <v>6.5142857142857142</v>
      </c>
      <c r="K103" s="39">
        <f t="shared" si="28"/>
        <v>40.828571428571429</v>
      </c>
      <c r="L103" s="48"/>
      <c r="M103" s="30">
        <f t="shared" si="25"/>
        <v>12.714285714285715</v>
      </c>
      <c r="N103" s="31">
        <f t="shared" si="19"/>
        <v>28.114285714285714</v>
      </c>
      <c r="O103" s="59">
        <f t="shared" si="26"/>
        <v>0.31140657802659205</v>
      </c>
      <c r="P103" s="59">
        <f t="shared" si="27"/>
        <v>0.688593421973408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39">
        <f t="shared" si="28"/>
        <v>2.2571428571428571</v>
      </c>
      <c r="E104" s="25">
        <f t="shared" si="28"/>
        <v>0</v>
      </c>
      <c r="F104" s="39">
        <f t="shared" si="28"/>
        <v>2.1428571428571428</v>
      </c>
      <c r="G104" s="25">
        <f t="shared" si="28"/>
        <v>0</v>
      </c>
      <c r="H104" s="39">
        <f t="shared" si="28"/>
        <v>3.0285714285714285</v>
      </c>
      <c r="I104" s="39">
        <f t="shared" si="28"/>
        <v>0.11428571428571428</v>
      </c>
      <c r="J104" s="39">
        <f t="shared" si="28"/>
        <v>1.3428571428571427</v>
      </c>
      <c r="K104" s="39">
        <f t="shared" si="28"/>
        <v>8.8857142857142861</v>
      </c>
      <c r="L104" s="48"/>
      <c r="M104" s="30">
        <f t="shared" si="25"/>
        <v>3.1428571428571428</v>
      </c>
      <c r="N104" s="31">
        <f t="shared" si="19"/>
        <v>5.7428571428571429</v>
      </c>
      <c r="O104" s="59">
        <f t="shared" si="26"/>
        <v>0.35369774919614144</v>
      </c>
      <c r="P104" s="59">
        <f t="shared" si="27"/>
        <v>0.6463022508038585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39">
        <f t="shared" si="28"/>
        <v>360.74285714285713</v>
      </c>
      <c r="E105" s="39">
        <f t="shared" si="28"/>
        <v>193.05714285714285</v>
      </c>
      <c r="F105" s="39">
        <f t="shared" si="28"/>
        <v>427.48571428571427</v>
      </c>
      <c r="G105" s="39">
        <f t="shared" si="28"/>
        <v>6.4571428571428573</v>
      </c>
      <c r="H105" s="39">
        <f t="shared" si="28"/>
        <v>125.4</v>
      </c>
      <c r="I105" s="39">
        <f t="shared" si="28"/>
        <v>142.34285714285716</v>
      </c>
      <c r="J105" s="39">
        <f t="shared" si="28"/>
        <v>203.65714285714284</v>
      </c>
      <c r="K105" s="39">
        <f t="shared" si="28"/>
        <v>1459.2</v>
      </c>
      <c r="L105" s="48"/>
      <c r="M105" s="32">
        <f>SUM(M89:M104)</f>
        <v>460.80000000000007</v>
      </c>
      <c r="N105" s="32">
        <f t="shared" si="19"/>
        <v>998.34285714285716</v>
      </c>
      <c r="O105" s="59">
        <f t="shared" si="26"/>
        <v>0.31578947368421056</v>
      </c>
      <c r="P105" s="59">
        <f t="shared" si="27"/>
        <v>0.684171365914787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31">
        <f t="shared" si="28"/>
        <v>2.8571428571428571E-2</v>
      </c>
      <c r="E106" s="30">
        <f t="shared" si="28"/>
        <v>0</v>
      </c>
      <c r="F106" s="45">
        <f t="shared" si="28"/>
        <v>0.37142857142857144</v>
      </c>
      <c r="G106" s="31">
        <f t="shared" si="28"/>
        <v>0</v>
      </c>
      <c r="H106" s="30">
        <f t="shared" si="28"/>
        <v>0</v>
      </c>
      <c r="I106" s="30">
        <f t="shared" si="28"/>
        <v>0</v>
      </c>
      <c r="J106" s="31">
        <f t="shared" si="28"/>
        <v>0</v>
      </c>
      <c r="K106" s="47">
        <f t="shared" si="28"/>
        <v>0.4</v>
      </c>
      <c r="L106" s="48"/>
      <c r="M106" s="30">
        <f t="shared" ref="M106:M121" si="29">SUM(E106+H106+I106)</f>
        <v>0</v>
      </c>
      <c r="N106" s="31">
        <f t="shared" si="19"/>
        <v>0.4</v>
      </c>
      <c r="O106" s="55">
        <f>SUM(M106/K106)</f>
        <v>0</v>
      </c>
      <c r="P106" s="55">
        <f>SUM(N106/K106)</f>
        <v>1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45">
        <f t="shared" si="28"/>
        <v>2.7142857142857144</v>
      </c>
      <c r="E107" s="30">
        <f t="shared" si="28"/>
        <v>0.77142857142857146</v>
      </c>
      <c r="F107" s="45">
        <f t="shared" si="28"/>
        <v>16.942857142857143</v>
      </c>
      <c r="G107" s="45">
        <f t="shared" si="28"/>
        <v>0.45714285714285713</v>
      </c>
      <c r="H107" s="46">
        <f t="shared" si="28"/>
        <v>0.31428571428571428</v>
      </c>
      <c r="I107" s="46">
        <f t="shared" si="28"/>
        <v>0.22857142857142856</v>
      </c>
      <c r="J107" s="45">
        <f t="shared" si="28"/>
        <v>3.2285714285714286</v>
      </c>
      <c r="K107" s="47">
        <f t="shared" si="28"/>
        <v>24.657142857142858</v>
      </c>
      <c r="L107" s="48"/>
      <c r="M107" s="30">
        <f t="shared" si="29"/>
        <v>1.3142857142857145</v>
      </c>
      <c r="N107" s="31">
        <f t="shared" si="19"/>
        <v>23.342857142857142</v>
      </c>
      <c r="O107" s="55">
        <f t="shared" ref="O107:O122" si="30">SUM(M107/K107)</f>
        <v>5.3302433371958294E-2</v>
      </c>
      <c r="P107" s="55">
        <f t="shared" ref="P107:P122" si="31">SUM(N107/K107)</f>
        <v>0.94669756662804161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45">
        <f t="shared" si="28"/>
        <v>6.5714285714285712</v>
      </c>
      <c r="E108" s="46">
        <f t="shared" si="28"/>
        <v>1.4857142857142858</v>
      </c>
      <c r="F108" s="45">
        <f t="shared" si="28"/>
        <v>27.4</v>
      </c>
      <c r="G108" s="45">
        <f t="shared" si="28"/>
        <v>0.37142857142857144</v>
      </c>
      <c r="H108" s="46">
        <f t="shared" si="28"/>
        <v>1.0857142857142856</v>
      </c>
      <c r="I108" s="46">
        <f t="shared" si="28"/>
        <v>1.3428571428571427</v>
      </c>
      <c r="J108" s="45">
        <f t="shared" si="28"/>
        <v>6.2857142857142856</v>
      </c>
      <c r="K108" s="47">
        <f t="shared" si="28"/>
        <v>44.542857142857144</v>
      </c>
      <c r="L108" s="48"/>
      <c r="M108" s="30">
        <f t="shared" si="29"/>
        <v>3.9142857142857137</v>
      </c>
      <c r="N108" s="31">
        <f t="shared" si="19"/>
        <v>40.628571428571426</v>
      </c>
      <c r="O108" s="55">
        <f t="shared" si="30"/>
        <v>8.7876844130853088E-2</v>
      </c>
      <c r="P108" s="55">
        <f t="shared" si="31"/>
        <v>0.91212315586914683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45">
        <f t="shared" si="28"/>
        <v>11.114285714285714</v>
      </c>
      <c r="E109" s="46">
        <f t="shared" si="28"/>
        <v>3.1428571428571428</v>
      </c>
      <c r="F109" s="45">
        <f t="shared" si="28"/>
        <v>36.857142857142854</v>
      </c>
      <c r="G109" s="45">
        <f t="shared" si="28"/>
        <v>0.82857142857142863</v>
      </c>
      <c r="H109" s="46">
        <f t="shared" si="28"/>
        <v>7.628571428571429</v>
      </c>
      <c r="I109" s="46">
        <f t="shared" si="28"/>
        <v>2.7714285714285714</v>
      </c>
      <c r="J109" s="45">
        <f t="shared" si="28"/>
        <v>10.885714285714286</v>
      </c>
      <c r="K109" s="47">
        <f t="shared" si="28"/>
        <v>73.228571428571428</v>
      </c>
      <c r="L109" s="48"/>
      <c r="M109" s="30">
        <f t="shared" si="29"/>
        <v>13.542857142857144</v>
      </c>
      <c r="N109" s="31">
        <f t="shared" si="19"/>
        <v>59.685714285714283</v>
      </c>
      <c r="O109" s="55">
        <f t="shared" si="30"/>
        <v>0.18493952399531802</v>
      </c>
      <c r="P109" s="55">
        <f t="shared" si="31"/>
        <v>0.81506047600468201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45">
        <f t="shared" si="28"/>
        <v>10.6</v>
      </c>
      <c r="E110" s="46">
        <f t="shared" si="28"/>
        <v>3.0285714285714285</v>
      </c>
      <c r="F110" s="45">
        <f t="shared" si="28"/>
        <v>38.6</v>
      </c>
      <c r="G110" s="45">
        <f t="shared" si="28"/>
        <v>0.14285714285714285</v>
      </c>
      <c r="H110" s="46">
        <f t="shared" si="28"/>
        <v>2.5714285714285716</v>
      </c>
      <c r="I110" s="46">
        <f t="shared" si="28"/>
        <v>2.7714285714285714</v>
      </c>
      <c r="J110" s="45">
        <f t="shared" si="28"/>
        <v>12.971428571428572</v>
      </c>
      <c r="K110" s="47">
        <f t="shared" si="28"/>
        <v>70.685714285714283</v>
      </c>
      <c r="L110" s="48"/>
      <c r="M110" s="30">
        <f t="shared" si="29"/>
        <v>8.3714285714285701</v>
      </c>
      <c r="N110" s="31">
        <f t="shared" si="19"/>
        <v>62.314285714285717</v>
      </c>
      <c r="O110" s="55">
        <f t="shared" si="30"/>
        <v>0.11843168957154404</v>
      </c>
      <c r="P110" s="55">
        <f t="shared" si="31"/>
        <v>0.88156831042845596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45">
        <f t="shared" si="28"/>
        <v>9.742857142857142</v>
      </c>
      <c r="E111" s="46">
        <f t="shared" si="28"/>
        <v>3.0857142857142859</v>
      </c>
      <c r="F111" s="45">
        <f t="shared" si="28"/>
        <v>38.714285714285715</v>
      </c>
      <c r="G111" s="45">
        <f t="shared" si="28"/>
        <v>0.77142857142857146</v>
      </c>
      <c r="H111" s="46">
        <f t="shared" si="28"/>
        <v>1.0571428571428572</v>
      </c>
      <c r="I111" s="46">
        <f t="shared" si="28"/>
        <v>2.6857142857142855</v>
      </c>
      <c r="J111" s="45">
        <f t="shared" si="28"/>
        <v>11.885714285714286</v>
      </c>
      <c r="K111" s="47">
        <f t="shared" si="28"/>
        <v>67.942857142857136</v>
      </c>
      <c r="L111" s="48"/>
      <c r="M111" s="30">
        <f t="shared" si="29"/>
        <v>6.8285714285714292</v>
      </c>
      <c r="N111" s="31">
        <f t="shared" si="19"/>
        <v>61.114285714285714</v>
      </c>
      <c r="O111" s="55">
        <f t="shared" si="30"/>
        <v>0.10050462573591255</v>
      </c>
      <c r="P111" s="55">
        <f t="shared" si="31"/>
        <v>0.89949537426408754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45">
        <f t="shared" si="28"/>
        <v>7.4</v>
      </c>
      <c r="E112" s="46">
        <f t="shared" si="28"/>
        <v>2.4571428571428573</v>
      </c>
      <c r="F112" s="45">
        <f t="shared" si="28"/>
        <v>32.971428571428568</v>
      </c>
      <c r="G112" s="45">
        <f t="shared" si="28"/>
        <v>0.68571428571428572</v>
      </c>
      <c r="H112" s="46">
        <f t="shared" si="28"/>
        <v>0.94285714285714284</v>
      </c>
      <c r="I112" s="46">
        <f t="shared" si="28"/>
        <v>3.1428571428571428</v>
      </c>
      <c r="J112" s="45">
        <f t="shared" si="28"/>
        <v>9.742857142857142</v>
      </c>
      <c r="K112" s="47">
        <f t="shared" si="28"/>
        <v>57.342857142857142</v>
      </c>
      <c r="L112" s="48"/>
      <c r="M112" s="30">
        <f t="shared" si="29"/>
        <v>6.5428571428571427</v>
      </c>
      <c r="N112" s="31">
        <f t="shared" si="19"/>
        <v>50.79999999999999</v>
      </c>
      <c r="O112" s="55">
        <f t="shared" si="30"/>
        <v>0.11410064773293473</v>
      </c>
      <c r="P112" s="55">
        <f t="shared" si="31"/>
        <v>0.88589935226706507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45">
        <f t="shared" si="28"/>
        <v>11.2</v>
      </c>
      <c r="E113" s="46">
        <f t="shared" si="28"/>
        <v>2.5428571428571427</v>
      </c>
      <c r="F113" s="45">
        <f t="shared" si="28"/>
        <v>30.285714285714285</v>
      </c>
      <c r="G113" s="45">
        <f t="shared" si="28"/>
        <v>0.31428571428571428</v>
      </c>
      <c r="H113" s="46">
        <f t="shared" si="28"/>
        <v>1.7142857142857142</v>
      </c>
      <c r="I113" s="46">
        <f t="shared" si="28"/>
        <v>3.3714285714285714</v>
      </c>
      <c r="J113" s="45">
        <f t="shared" si="28"/>
        <v>10.485714285714286</v>
      </c>
      <c r="K113" s="47">
        <f t="shared" si="28"/>
        <v>59.942857142857143</v>
      </c>
      <c r="L113" s="48"/>
      <c r="M113" s="30">
        <f t="shared" si="29"/>
        <v>7.6285714285714281</v>
      </c>
      <c r="N113" s="31">
        <f t="shared" si="19"/>
        <v>52.285714285714285</v>
      </c>
      <c r="O113" s="55">
        <f t="shared" si="30"/>
        <v>0.12726406101048618</v>
      </c>
      <c r="P113" s="55">
        <f t="shared" si="31"/>
        <v>0.87225929456625351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45">
        <f t="shared" si="28"/>
        <v>14.942857142857143</v>
      </c>
      <c r="E114" s="46">
        <f t="shared" si="28"/>
        <v>5.4571428571428573</v>
      </c>
      <c r="F114" s="45">
        <f t="shared" si="28"/>
        <v>38.914285714285711</v>
      </c>
      <c r="G114" s="45">
        <f t="shared" si="28"/>
        <v>0.17142857142857143</v>
      </c>
      <c r="H114" s="46">
        <f t="shared" si="28"/>
        <v>2.6285714285714286</v>
      </c>
      <c r="I114" s="46">
        <f t="shared" si="28"/>
        <v>5.1714285714285717</v>
      </c>
      <c r="J114" s="45">
        <f t="shared" si="28"/>
        <v>14.542857142857143</v>
      </c>
      <c r="K114" s="47">
        <f t="shared" si="28"/>
        <v>81.857142857142861</v>
      </c>
      <c r="L114" s="48"/>
      <c r="M114" s="30">
        <f t="shared" si="29"/>
        <v>13.257142857142856</v>
      </c>
      <c r="N114" s="31">
        <f t="shared" si="19"/>
        <v>68.571428571428569</v>
      </c>
      <c r="O114" s="55">
        <f t="shared" si="30"/>
        <v>0.16195462478184988</v>
      </c>
      <c r="P114" s="55">
        <f t="shared" si="31"/>
        <v>0.83769633507853392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45">
        <f t="shared" si="28"/>
        <v>19.542857142857144</v>
      </c>
      <c r="E115" s="46">
        <f t="shared" si="28"/>
        <v>5.5714285714285712</v>
      </c>
      <c r="F115" s="45">
        <f t="shared" si="28"/>
        <v>45.657142857142858</v>
      </c>
      <c r="G115" s="45">
        <f t="shared" si="28"/>
        <v>0.25714285714285712</v>
      </c>
      <c r="H115" s="46">
        <f t="shared" si="28"/>
        <v>3.2285714285714286</v>
      </c>
      <c r="I115" s="46">
        <f t="shared" si="28"/>
        <v>7.4285714285714288</v>
      </c>
      <c r="J115" s="45">
        <f t="shared" si="28"/>
        <v>16.714285714285715</v>
      </c>
      <c r="K115" s="47">
        <f t="shared" si="28"/>
        <v>98.4</v>
      </c>
      <c r="L115" s="48"/>
      <c r="M115" s="30">
        <f t="shared" si="29"/>
        <v>16.228571428571428</v>
      </c>
      <c r="N115" s="31">
        <f t="shared" si="19"/>
        <v>82.171428571428578</v>
      </c>
      <c r="O115" s="55">
        <f t="shared" si="30"/>
        <v>0.164924506387921</v>
      </c>
      <c r="P115" s="55">
        <f t="shared" si="31"/>
        <v>0.835075493612079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45">
        <f t="shared" si="28"/>
        <v>17.942857142857143</v>
      </c>
      <c r="E116" s="46">
        <f t="shared" si="28"/>
        <v>5.5428571428571427</v>
      </c>
      <c r="F116" s="45">
        <f t="shared" si="28"/>
        <v>30.771428571428572</v>
      </c>
      <c r="G116" s="45">
        <f t="shared" si="28"/>
        <v>0.11428571428571428</v>
      </c>
      <c r="H116" s="46">
        <f t="shared" si="28"/>
        <v>2.5428571428571427</v>
      </c>
      <c r="I116" s="46">
        <f t="shared" si="28"/>
        <v>6.5714285714285712</v>
      </c>
      <c r="J116" s="45">
        <f t="shared" si="28"/>
        <v>12.885714285714286</v>
      </c>
      <c r="K116" s="47">
        <f t="shared" si="28"/>
        <v>76.400000000000006</v>
      </c>
      <c r="L116" s="48"/>
      <c r="M116" s="30">
        <f t="shared" si="29"/>
        <v>14.657142857142857</v>
      </c>
      <c r="N116" s="31">
        <f t="shared" si="19"/>
        <v>61.714285714285715</v>
      </c>
      <c r="O116" s="55">
        <f t="shared" si="30"/>
        <v>0.19184741959611068</v>
      </c>
      <c r="P116" s="55">
        <f t="shared" si="31"/>
        <v>0.80777860882572916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45">
        <f t="shared" si="28"/>
        <v>14.685714285714285</v>
      </c>
      <c r="E117" s="46">
        <f t="shared" si="28"/>
        <v>4.5999999999999996</v>
      </c>
      <c r="F117" s="45">
        <f t="shared" si="28"/>
        <v>27.942857142857143</v>
      </c>
      <c r="G117" s="45">
        <f t="shared" si="28"/>
        <v>0.4</v>
      </c>
      <c r="H117" s="46">
        <f t="shared" si="28"/>
        <v>1.5428571428571429</v>
      </c>
      <c r="I117" s="46">
        <f t="shared" si="28"/>
        <v>6.0285714285714285</v>
      </c>
      <c r="J117" s="45">
        <f t="shared" si="28"/>
        <v>9.9142857142857146</v>
      </c>
      <c r="K117" s="47">
        <f t="shared" si="28"/>
        <v>65.114285714285714</v>
      </c>
      <c r="L117" s="48"/>
      <c r="M117" s="30">
        <f t="shared" si="29"/>
        <v>12.171428571428571</v>
      </c>
      <c r="N117" s="31">
        <f t="shared" si="19"/>
        <v>52.942857142857136</v>
      </c>
      <c r="O117" s="55">
        <f t="shared" si="30"/>
        <v>0.18692408951294426</v>
      </c>
      <c r="P117" s="55">
        <f t="shared" si="31"/>
        <v>0.81307591048705563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45">
        <f t="shared" si="28"/>
        <v>10.171428571428571</v>
      </c>
      <c r="E118" s="46">
        <f t="shared" si="28"/>
        <v>2.1428571428571428</v>
      </c>
      <c r="F118" s="45">
        <f t="shared" si="28"/>
        <v>24.942857142857143</v>
      </c>
      <c r="G118" s="45">
        <f t="shared" si="28"/>
        <v>0.4</v>
      </c>
      <c r="H118" s="46">
        <f t="shared" si="28"/>
        <v>0.31428571428571428</v>
      </c>
      <c r="I118" s="46">
        <f t="shared" si="28"/>
        <v>4.5714285714285712</v>
      </c>
      <c r="J118" s="45">
        <f t="shared" si="28"/>
        <v>7.9428571428571431</v>
      </c>
      <c r="K118" s="47">
        <f t="shared" si="28"/>
        <v>50.485714285714288</v>
      </c>
      <c r="L118" s="48"/>
      <c r="M118" s="30">
        <f t="shared" si="29"/>
        <v>7.0285714285714285</v>
      </c>
      <c r="N118" s="31">
        <f t="shared" si="19"/>
        <v>43.457142857142856</v>
      </c>
      <c r="O118" s="55">
        <f t="shared" si="30"/>
        <v>0.1392190152801358</v>
      </c>
      <c r="P118" s="55">
        <f t="shared" si="31"/>
        <v>0.86078098471986408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45">
        <f t="shared" ref="D119:K121" si="32">SUM(D241)/35</f>
        <v>7.0857142857142854</v>
      </c>
      <c r="E119" s="46">
        <f t="shared" si="32"/>
        <v>1.9714285714285715</v>
      </c>
      <c r="F119" s="45">
        <f t="shared" si="32"/>
        <v>14.971428571428572</v>
      </c>
      <c r="G119" s="45">
        <f t="shared" si="32"/>
        <v>0.17142857142857143</v>
      </c>
      <c r="H119" s="46">
        <f t="shared" si="32"/>
        <v>0.45714285714285713</v>
      </c>
      <c r="I119" s="46">
        <f t="shared" si="32"/>
        <v>3.5142857142857142</v>
      </c>
      <c r="J119" s="45">
        <f t="shared" si="32"/>
        <v>5.2</v>
      </c>
      <c r="K119" s="47">
        <f t="shared" si="32"/>
        <v>33.371428571428574</v>
      </c>
      <c r="L119" s="48"/>
      <c r="M119" s="30">
        <f t="shared" si="29"/>
        <v>5.9428571428571431</v>
      </c>
      <c r="N119" s="31">
        <f t="shared" si="19"/>
        <v>27.428571428571427</v>
      </c>
      <c r="O119" s="55">
        <f t="shared" si="30"/>
        <v>0.17808219178082191</v>
      </c>
      <c r="P119" s="55">
        <f t="shared" si="31"/>
        <v>0.82191780821917804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45">
        <f t="shared" si="32"/>
        <v>3.9142857142857141</v>
      </c>
      <c r="E120" s="46">
        <f t="shared" si="32"/>
        <v>0.97142857142857142</v>
      </c>
      <c r="F120" s="45">
        <f t="shared" si="32"/>
        <v>5.1714285714285717</v>
      </c>
      <c r="G120" s="45">
        <f t="shared" si="32"/>
        <v>2.8571428571428571E-2</v>
      </c>
      <c r="H120" s="46">
        <f t="shared" si="32"/>
        <v>0.4</v>
      </c>
      <c r="I120" s="46">
        <f t="shared" si="32"/>
        <v>2.1142857142857143</v>
      </c>
      <c r="J120" s="45">
        <f t="shared" si="32"/>
        <v>2.2857142857142856</v>
      </c>
      <c r="K120" s="47">
        <f t="shared" si="32"/>
        <v>14.885714285714286</v>
      </c>
      <c r="L120" s="48"/>
      <c r="M120" s="30">
        <f t="shared" si="29"/>
        <v>3.4857142857142858</v>
      </c>
      <c r="N120" s="31">
        <f t="shared" si="19"/>
        <v>11.399999999999999</v>
      </c>
      <c r="O120" s="55">
        <f t="shared" si="30"/>
        <v>0.23416506717850288</v>
      </c>
      <c r="P120" s="55">
        <f t="shared" si="31"/>
        <v>0.76583493282149695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45">
        <f t="shared" si="32"/>
        <v>1.0857142857142856</v>
      </c>
      <c r="E121" s="46">
        <f t="shared" si="32"/>
        <v>0</v>
      </c>
      <c r="F121" s="45">
        <f t="shared" si="32"/>
        <v>1.6857142857142857</v>
      </c>
      <c r="G121" s="31">
        <f t="shared" si="32"/>
        <v>2.8571428571428571E-2</v>
      </c>
      <c r="H121" s="46">
        <f t="shared" si="32"/>
        <v>1.1428571428571428</v>
      </c>
      <c r="I121" s="46">
        <f t="shared" si="32"/>
        <v>0</v>
      </c>
      <c r="J121" s="45">
        <f t="shared" si="32"/>
        <v>0.8</v>
      </c>
      <c r="K121" s="47">
        <f t="shared" si="32"/>
        <v>4.7428571428571429</v>
      </c>
      <c r="L121" s="48"/>
      <c r="M121" s="30">
        <f t="shared" si="29"/>
        <v>1.1428571428571428</v>
      </c>
      <c r="N121" s="31">
        <f t="shared" si="19"/>
        <v>3.5999999999999996</v>
      </c>
      <c r="O121" s="55">
        <f t="shared" si="30"/>
        <v>0.24096385542168675</v>
      </c>
      <c r="P121" s="55">
        <f t="shared" si="31"/>
        <v>0.75903614457831314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45">
        <f>SUM(D106:D121)</f>
        <v>148.74285714285716</v>
      </c>
      <c r="E122" s="46">
        <f t="shared" ref="E122:K122" si="33">SUM(E106:E121)</f>
        <v>42.771428571428565</v>
      </c>
      <c r="F122" s="45">
        <f t="shared" si="33"/>
        <v>412.2</v>
      </c>
      <c r="G122" s="45">
        <f t="shared" si="33"/>
        <v>5.1428571428571432</v>
      </c>
      <c r="H122" s="46">
        <f t="shared" si="33"/>
        <v>27.571428571428569</v>
      </c>
      <c r="I122" s="46">
        <f t="shared" si="33"/>
        <v>51.714285714285701</v>
      </c>
      <c r="J122" s="45">
        <f t="shared" si="33"/>
        <v>135.77142857142854</v>
      </c>
      <c r="K122" s="47">
        <f t="shared" si="33"/>
        <v>824</v>
      </c>
      <c r="L122" s="48"/>
      <c r="M122" s="46">
        <f>SUM(M106:M121)</f>
        <v>122.05714285714284</v>
      </c>
      <c r="N122" s="45">
        <f t="shared" si="19"/>
        <v>701.85714285714289</v>
      </c>
      <c r="O122" s="57">
        <f t="shared" si="30"/>
        <v>0.14812760055478499</v>
      </c>
      <c r="P122" s="57">
        <f t="shared" si="31"/>
        <v>0.85176837725381416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hidden="1" customHeight="1" thickBot="1" x14ac:dyDescent="0.25">
      <c r="A124" s="240" t="s">
        <v>1</v>
      </c>
      <c r="B124" s="241"/>
      <c r="C124" s="242"/>
      <c r="D124" s="246"/>
      <c r="E124" s="246"/>
      <c r="F124" s="246"/>
      <c r="G124" s="246"/>
      <c r="H124" s="246"/>
      <c r="I124" s="246"/>
      <c r="J124" s="246"/>
      <c r="K124" s="247"/>
      <c r="M124"/>
    </row>
    <row r="125" spans="1:17" ht="12.75" hidden="1" customHeight="1" thickBot="1" x14ac:dyDescent="0.25">
      <c r="A125" s="243"/>
      <c r="B125" s="244"/>
      <c r="C125" s="245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228" t="s">
        <v>60</v>
      </c>
      <c r="B126" s="228" t="s">
        <v>12</v>
      </c>
      <c r="C126" s="2" t="s">
        <v>14</v>
      </c>
      <c r="D126" s="4"/>
      <c r="E126" s="4"/>
      <c r="F126" s="5">
        <v>16</v>
      </c>
      <c r="G126" s="4"/>
      <c r="H126" s="4"/>
      <c r="I126" s="4"/>
      <c r="J126" s="5">
        <v>1</v>
      </c>
      <c r="K126" s="5">
        <v>17</v>
      </c>
      <c r="M126"/>
    </row>
    <row r="127" spans="1:17" ht="12.75" hidden="1" customHeight="1" thickBot="1" x14ac:dyDescent="0.25">
      <c r="A127" s="229"/>
      <c r="B127" s="229"/>
      <c r="C127" s="2" t="s">
        <v>15</v>
      </c>
      <c r="D127" s="5">
        <v>77</v>
      </c>
      <c r="E127" s="5">
        <v>11</v>
      </c>
      <c r="F127" s="5">
        <v>526</v>
      </c>
      <c r="G127" s="5">
        <v>22</v>
      </c>
      <c r="H127" s="5">
        <v>16</v>
      </c>
      <c r="I127" s="5">
        <v>10</v>
      </c>
      <c r="J127" s="5">
        <v>115</v>
      </c>
      <c r="K127" s="5">
        <v>777</v>
      </c>
      <c r="M127"/>
    </row>
    <row r="128" spans="1:17" ht="12.75" hidden="1" customHeight="1" thickBot="1" x14ac:dyDescent="0.25">
      <c r="A128" s="229"/>
      <c r="B128" s="229"/>
      <c r="C128" s="2" t="s">
        <v>16</v>
      </c>
      <c r="D128" s="5">
        <v>122</v>
      </c>
      <c r="E128" s="5">
        <v>21</v>
      </c>
      <c r="F128" s="5">
        <v>671</v>
      </c>
      <c r="G128" s="5">
        <v>6</v>
      </c>
      <c r="H128" s="5">
        <v>14</v>
      </c>
      <c r="I128" s="5">
        <v>34</v>
      </c>
      <c r="J128" s="5">
        <v>185</v>
      </c>
      <c r="K128" s="5">
        <v>1053</v>
      </c>
      <c r="M128"/>
    </row>
    <row r="129" spans="1:13" ht="12.75" hidden="1" customHeight="1" thickBot="1" x14ac:dyDescent="0.25">
      <c r="A129" s="229"/>
      <c r="B129" s="229"/>
      <c r="C129" s="2" t="s">
        <v>17</v>
      </c>
      <c r="D129" s="5">
        <v>192</v>
      </c>
      <c r="E129" s="5">
        <v>54</v>
      </c>
      <c r="F129" s="5">
        <v>788</v>
      </c>
      <c r="G129" s="5">
        <v>11</v>
      </c>
      <c r="H129" s="5">
        <v>20</v>
      </c>
      <c r="I129" s="5">
        <v>65</v>
      </c>
      <c r="J129" s="5">
        <v>175</v>
      </c>
      <c r="K129" s="5">
        <v>1305</v>
      </c>
      <c r="M129"/>
    </row>
    <row r="130" spans="1:13" ht="12.75" hidden="1" customHeight="1" thickBot="1" x14ac:dyDescent="0.25">
      <c r="A130" s="229"/>
      <c r="B130" s="229"/>
      <c r="C130" s="2" t="s">
        <v>18</v>
      </c>
      <c r="D130" s="5">
        <v>212</v>
      </c>
      <c r="E130" s="5">
        <v>51</v>
      </c>
      <c r="F130" s="5">
        <v>711</v>
      </c>
      <c r="G130" s="5">
        <v>18</v>
      </c>
      <c r="H130" s="5">
        <v>14</v>
      </c>
      <c r="I130" s="5">
        <v>58</v>
      </c>
      <c r="J130" s="5">
        <v>239</v>
      </c>
      <c r="K130" s="5">
        <v>1303</v>
      </c>
      <c r="M130"/>
    </row>
    <row r="131" spans="1:13" ht="12.75" hidden="1" customHeight="1" thickBot="1" x14ac:dyDescent="0.25">
      <c r="A131" s="229"/>
      <c r="B131" s="229"/>
      <c r="C131" s="2" t="s">
        <v>19</v>
      </c>
      <c r="D131" s="5">
        <v>196</v>
      </c>
      <c r="E131" s="5">
        <v>47</v>
      </c>
      <c r="F131" s="5">
        <v>622</v>
      </c>
      <c r="G131" s="5">
        <v>17</v>
      </c>
      <c r="H131" s="5">
        <v>12</v>
      </c>
      <c r="I131" s="5">
        <v>59</v>
      </c>
      <c r="J131" s="5">
        <v>174</v>
      </c>
      <c r="K131" s="5">
        <v>1127</v>
      </c>
      <c r="M131"/>
    </row>
    <row r="132" spans="1:13" ht="12.75" hidden="1" customHeight="1" thickBot="1" x14ac:dyDescent="0.25">
      <c r="A132" s="229"/>
      <c r="B132" s="229"/>
      <c r="C132" s="2" t="s">
        <v>20</v>
      </c>
      <c r="D132" s="5">
        <v>148</v>
      </c>
      <c r="E132" s="5">
        <v>56</v>
      </c>
      <c r="F132" s="5">
        <v>552</v>
      </c>
      <c r="G132" s="5">
        <v>10</v>
      </c>
      <c r="H132" s="5">
        <v>11</v>
      </c>
      <c r="I132" s="5">
        <v>45</v>
      </c>
      <c r="J132" s="5">
        <v>139</v>
      </c>
      <c r="K132" s="5">
        <v>961</v>
      </c>
      <c r="M132"/>
    </row>
    <row r="133" spans="1:13" ht="12.75" hidden="1" customHeight="1" thickBot="1" x14ac:dyDescent="0.25">
      <c r="A133" s="229"/>
      <c r="B133" s="229"/>
      <c r="C133" s="2" t="s">
        <v>21</v>
      </c>
      <c r="D133" s="5">
        <v>179</v>
      </c>
      <c r="E133" s="5">
        <v>60</v>
      </c>
      <c r="F133" s="5">
        <v>641</v>
      </c>
      <c r="G133" s="5">
        <v>9</v>
      </c>
      <c r="H133" s="5">
        <v>28</v>
      </c>
      <c r="I133" s="5">
        <v>71</v>
      </c>
      <c r="J133" s="5">
        <v>184</v>
      </c>
      <c r="K133" s="5">
        <v>1172</v>
      </c>
      <c r="M133"/>
    </row>
    <row r="134" spans="1:13" ht="12.75" hidden="1" customHeight="1" thickBot="1" x14ac:dyDescent="0.25">
      <c r="A134" s="229"/>
      <c r="B134" s="229"/>
      <c r="C134" s="2" t="s">
        <v>22</v>
      </c>
      <c r="D134" s="5">
        <v>356</v>
      </c>
      <c r="E134" s="5">
        <v>97</v>
      </c>
      <c r="F134" s="5">
        <v>921</v>
      </c>
      <c r="G134" s="5">
        <v>8</v>
      </c>
      <c r="H134" s="5">
        <v>37</v>
      </c>
      <c r="I134" s="5">
        <v>115</v>
      </c>
      <c r="J134" s="5">
        <v>286</v>
      </c>
      <c r="K134" s="5">
        <v>1820</v>
      </c>
      <c r="M134"/>
    </row>
    <row r="135" spans="1:13" ht="12.75" hidden="1" customHeight="1" thickBot="1" x14ac:dyDescent="0.25">
      <c r="A135" s="229"/>
      <c r="B135" s="229"/>
      <c r="C135" s="2" t="s">
        <v>23</v>
      </c>
      <c r="D135" s="5">
        <v>512</v>
      </c>
      <c r="E135" s="5">
        <v>127</v>
      </c>
      <c r="F135" s="5">
        <v>930</v>
      </c>
      <c r="G135" s="5">
        <v>6</v>
      </c>
      <c r="H135" s="5">
        <v>78</v>
      </c>
      <c r="I135" s="5">
        <v>159</v>
      </c>
      <c r="J135" s="5">
        <v>298</v>
      </c>
      <c r="K135" s="5">
        <v>2110</v>
      </c>
      <c r="M135"/>
    </row>
    <row r="136" spans="1:13" ht="12.75" hidden="1" customHeight="1" thickBot="1" x14ac:dyDescent="0.25">
      <c r="A136" s="229"/>
      <c r="B136" s="229"/>
      <c r="C136" s="2" t="s">
        <v>24</v>
      </c>
      <c r="D136" s="5">
        <v>452</v>
      </c>
      <c r="E136" s="5">
        <v>147</v>
      </c>
      <c r="F136" s="5">
        <v>875</v>
      </c>
      <c r="G136" s="5">
        <v>7</v>
      </c>
      <c r="H136" s="5">
        <v>59</v>
      </c>
      <c r="I136" s="5">
        <v>165</v>
      </c>
      <c r="J136" s="5">
        <v>332</v>
      </c>
      <c r="K136" s="5">
        <v>2037</v>
      </c>
      <c r="M136"/>
    </row>
    <row r="137" spans="1:13" ht="12.75" hidden="1" customHeight="1" thickBot="1" x14ac:dyDescent="0.25">
      <c r="A137" s="229"/>
      <c r="B137" s="229"/>
      <c r="C137" s="2" t="s">
        <v>25</v>
      </c>
      <c r="D137" s="5">
        <v>339</v>
      </c>
      <c r="E137" s="5">
        <v>89</v>
      </c>
      <c r="F137" s="5">
        <v>829</v>
      </c>
      <c r="G137" s="5">
        <v>5</v>
      </c>
      <c r="H137" s="5">
        <v>35</v>
      </c>
      <c r="I137" s="5">
        <v>163</v>
      </c>
      <c r="J137" s="5">
        <v>253</v>
      </c>
      <c r="K137" s="5">
        <v>1714</v>
      </c>
      <c r="M137"/>
    </row>
    <row r="138" spans="1:13" ht="12.75" hidden="1" customHeight="1" thickBot="1" x14ac:dyDescent="0.25">
      <c r="A138" s="229"/>
      <c r="B138" s="229"/>
      <c r="C138" s="2" t="s">
        <v>26</v>
      </c>
      <c r="D138" s="5">
        <v>256</v>
      </c>
      <c r="E138" s="5">
        <v>64</v>
      </c>
      <c r="F138" s="5">
        <v>623</v>
      </c>
      <c r="G138" s="5">
        <v>20</v>
      </c>
      <c r="H138" s="5">
        <v>29</v>
      </c>
      <c r="I138" s="5">
        <v>121</v>
      </c>
      <c r="J138" s="5">
        <v>201</v>
      </c>
      <c r="K138" s="5">
        <v>1314</v>
      </c>
      <c r="M138"/>
    </row>
    <row r="139" spans="1:13" ht="12.75" hidden="1" customHeight="1" thickBot="1" x14ac:dyDescent="0.25">
      <c r="A139" s="229"/>
      <c r="B139" s="229"/>
      <c r="C139" s="2" t="s">
        <v>27</v>
      </c>
      <c r="D139" s="5">
        <v>173</v>
      </c>
      <c r="E139" s="5">
        <v>30</v>
      </c>
      <c r="F139" s="5">
        <v>362</v>
      </c>
      <c r="G139" s="4"/>
      <c r="H139" s="5">
        <v>14</v>
      </c>
      <c r="I139" s="5">
        <v>102</v>
      </c>
      <c r="J139" s="5">
        <v>152</v>
      </c>
      <c r="K139" s="5">
        <v>833</v>
      </c>
      <c r="M139"/>
    </row>
    <row r="140" spans="1:13" ht="12.75" hidden="1" customHeight="1" thickBot="1" x14ac:dyDescent="0.25">
      <c r="A140" s="229"/>
      <c r="B140" s="229"/>
      <c r="C140" s="2" t="s">
        <v>28</v>
      </c>
      <c r="D140" s="5">
        <v>77</v>
      </c>
      <c r="E140" s="5">
        <v>28</v>
      </c>
      <c r="F140" s="5">
        <v>154</v>
      </c>
      <c r="G140" s="5">
        <v>1</v>
      </c>
      <c r="H140" s="5">
        <v>5</v>
      </c>
      <c r="I140" s="5">
        <v>37</v>
      </c>
      <c r="J140" s="5">
        <v>62</v>
      </c>
      <c r="K140" s="5">
        <v>364</v>
      </c>
      <c r="M140"/>
    </row>
    <row r="141" spans="1:13" ht="12.75" hidden="1" customHeight="1" thickBot="1" x14ac:dyDescent="0.25">
      <c r="A141" s="229"/>
      <c r="B141" s="229"/>
      <c r="C141" s="2" t="s">
        <v>29</v>
      </c>
      <c r="D141" s="5">
        <v>37</v>
      </c>
      <c r="E141" s="4"/>
      <c r="F141" s="5">
        <v>46</v>
      </c>
      <c r="G141" s="4"/>
      <c r="H141" s="5">
        <v>27</v>
      </c>
      <c r="I141" s="4"/>
      <c r="J141" s="5">
        <v>21</v>
      </c>
      <c r="K141" s="5">
        <v>131</v>
      </c>
      <c r="M141"/>
    </row>
    <row r="142" spans="1:13" ht="12.75" hidden="1" customHeight="1" thickBot="1" x14ac:dyDescent="0.25">
      <c r="A142" s="229"/>
      <c r="B142" s="230"/>
      <c r="C142" s="2" t="s">
        <v>10</v>
      </c>
      <c r="D142" s="5">
        <v>3328</v>
      </c>
      <c r="E142" s="5">
        <v>882</v>
      </c>
      <c r="F142" s="5">
        <v>9267</v>
      </c>
      <c r="G142" s="5">
        <v>140</v>
      </c>
      <c r="H142" s="5">
        <v>399</v>
      </c>
      <c r="I142" s="5">
        <v>1204</v>
      </c>
      <c r="J142" s="5">
        <v>2818</v>
      </c>
      <c r="K142" s="5">
        <v>18039</v>
      </c>
      <c r="M142"/>
    </row>
    <row r="143" spans="1:13" ht="12.75" hidden="1" customHeight="1" thickBot="1" x14ac:dyDescent="0.25">
      <c r="A143" s="229"/>
      <c r="B143" s="228" t="s">
        <v>31</v>
      </c>
      <c r="C143" s="2" t="s">
        <v>14</v>
      </c>
      <c r="D143" s="5">
        <v>3</v>
      </c>
      <c r="E143" s="4"/>
      <c r="F143" s="5">
        <v>6</v>
      </c>
      <c r="G143" s="4"/>
      <c r="H143" s="4"/>
      <c r="I143" s="4"/>
      <c r="J143" s="5">
        <v>3</v>
      </c>
      <c r="K143" s="5">
        <v>12</v>
      </c>
      <c r="M143"/>
    </row>
    <row r="144" spans="1:13" ht="12.75" hidden="1" customHeight="1" thickBot="1" x14ac:dyDescent="0.25">
      <c r="A144" s="229"/>
      <c r="B144" s="229"/>
      <c r="C144" s="2" t="s">
        <v>15</v>
      </c>
      <c r="D144" s="5">
        <v>88</v>
      </c>
      <c r="E144" s="5">
        <v>13</v>
      </c>
      <c r="F144" s="5">
        <v>545</v>
      </c>
      <c r="G144" s="5">
        <v>16</v>
      </c>
      <c r="H144" s="5">
        <v>31</v>
      </c>
      <c r="I144" s="5">
        <v>22</v>
      </c>
      <c r="J144" s="5">
        <v>102</v>
      </c>
      <c r="K144" s="5">
        <v>817</v>
      </c>
      <c r="M144"/>
    </row>
    <row r="145" spans="1:13" ht="12.75" hidden="1" customHeight="1" thickBot="1" x14ac:dyDescent="0.25">
      <c r="A145" s="229"/>
      <c r="B145" s="229"/>
      <c r="C145" s="2" t="s">
        <v>16</v>
      </c>
      <c r="D145" s="5">
        <v>136</v>
      </c>
      <c r="E145" s="5">
        <v>33</v>
      </c>
      <c r="F145" s="5">
        <v>680</v>
      </c>
      <c r="G145" s="5">
        <v>14</v>
      </c>
      <c r="H145" s="5">
        <v>24</v>
      </c>
      <c r="I145" s="5">
        <v>38</v>
      </c>
      <c r="J145" s="5">
        <v>155</v>
      </c>
      <c r="K145" s="5">
        <v>1081</v>
      </c>
      <c r="M145"/>
    </row>
    <row r="146" spans="1:13" ht="12.75" hidden="1" customHeight="1" thickBot="1" x14ac:dyDescent="0.25">
      <c r="A146" s="229"/>
      <c r="B146" s="229"/>
      <c r="C146" s="2" t="s">
        <v>17</v>
      </c>
      <c r="D146" s="5">
        <v>177</v>
      </c>
      <c r="E146" s="5">
        <v>38</v>
      </c>
      <c r="F146" s="5">
        <v>703</v>
      </c>
      <c r="G146" s="5">
        <v>7</v>
      </c>
      <c r="H146" s="5">
        <v>22</v>
      </c>
      <c r="I146" s="5">
        <v>27</v>
      </c>
      <c r="J146" s="5">
        <v>161</v>
      </c>
      <c r="K146" s="5">
        <v>1135</v>
      </c>
      <c r="M146"/>
    </row>
    <row r="147" spans="1:13" ht="12.75" hidden="1" customHeight="1" thickBot="1" x14ac:dyDescent="0.25">
      <c r="A147" s="229"/>
      <c r="B147" s="229"/>
      <c r="C147" s="2" t="s">
        <v>18</v>
      </c>
      <c r="D147" s="5">
        <v>217</v>
      </c>
      <c r="E147" s="5">
        <v>56</v>
      </c>
      <c r="F147" s="5">
        <v>734</v>
      </c>
      <c r="G147" s="5">
        <v>8</v>
      </c>
      <c r="H147" s="5">
        <v>65</v>
      </c>
      <c r="I147" s="5">
        <v>50</v>
      </c>
      <c r="J147" s="5">
        <v>209</v>
      </c>
      <c r="K147" s="5">
        <v>1339</v>
      </c>
      <c r="M147"/>
    </row>
    <row r="148" spans="1:13" ht="12.75" hidden="1" customHeight="1" thickBot="1" x14ac:dyDescent="0.25">
      <c r="A148" s="229"/>
      <c r="B148" s="229"/>
      <c r="C148" s="2" t="s">
        <v>19</v>
      </c>
      <c r="D148" s="5">
        <v>143</v>
      </c>
      <c r="E148" s="5">
        <v>54</v>
      </c>
      <c r="F148" s="5">
        <v>589</v>
      </c>
      <c r="G148" s="5">
        <v>18</v>
      </c>
      <c r="H148" s="5">
        <v>31</v>
      </c>
      <c r="I148" s="5">
        <v>51</v>
      </c>
      <c r="J148" s="5">
        <v>153</v>
      </c>
      <c r="K148" s="5">
        <v>1040</v>
      </c>
      <c r="M148"/>
    </row>
    <row r="149" spans="1:13" ht="12.75" hidden="1" customHeight="1" thickBot="1" x14ac:dyDescent="0.25">
      <c r="A149" s="229"/>
      <c r="B149" s="229"/>
      <c r="C149" s="2" t="s">
        <v>20</v>
      </c>
      <c r="D149" s="5">
        <v>109</v>
      </c>
      <c r="E149" s="5">
        <v>31</v>
      </c>
      <c r="F149" s="5">
        <v>527</v>
      </c>
      <c r="G149" s="5">
        <v>21</v>
      </c>
      <c r="H149" s="5">
        <v>14</v>
      </c>
      <c r="I149" s="5">
        <v>32</v>
      </c>
      <c r="J149" s="5">
        <v>151</v>
      </c>
      <c r="K149" s="5">
        <v>885</v>
      </c>
      <c r="M149"/>
    </row>
    <row r="150" spans="1:13" ht="12.75" hidden="1" customHeight="1" thickBot="1" x14ac:dyDescent="0.25">
      <c r="A150" s="229"/>
      <c r="B150" s="229"/>
      <c r="C150" s="2" t="s">
        <v>21</v>
      </c>
      <c r="D150" s="5">
        <v>173</v>
      </c>
      <c r="E150" s="5">
        <v>53</v>
      </c>
      <c r="F150" s="5">
        <v>629</v>
      </c>
      <c r="G150" s="5">
        <v>6</v>
      </c>
      <c r="H150" s="5">
        <v>18</v>
      </c>
      <c r="I150" s="5">
        <v>68</v>
      </c>
      <c r="J150" s="5">
        <v>177</v>
      </c>
      <c r="K150" s="5">
        <v>1124</v>
      </c>
      <c r="M150"/>
    </row>
    <row r="151" spans="1:13" ht="12.75" hidden="1" customHeight="1" thickBot="1" x14ac:dyDescent="0.25">
      <c r="A151" s="229"/>
      <c r="B151" s="229"/>
      <c r="C151" s="2" t="s">
        <v>22</v>
      </c>
      <c r="D151" s="5">
        <v>400</v>
      </c>
      <c r="E151" s="5">
        <v>121</v>
      </c>
      <c r="F151" s="5">
        <v>1433</v>
      </c>
      <c r="G151" s="5">
        <v>9</v>
      </c>
      <c r="H151" s="5">
        <v>33</v>
      </c>
      <c r="I151" s="5">
        <v>144</v>
      </c>
      <c r="J151" s="5">
        <v>400</v>
      </c>
      <c r="K151" s="5">
        <v>2541</v>
      </c>
      <c r="M151"/>
    </row>
    <row r="152" spans="1:13" ht="12.75" hidden="1" customHeight="1" thickBot="1" x14ac:dyDescent="0.25">
      <c r="A152" s="229"/>
      <c r="B152" s="229"/>
      <c r="C152" s="2" t="s">
        <v>23</v>
      </c>
      <c r="D152" s="5">
        <v>526</v>
      </c>
      <c r="E152" s="5">
        <v>127</v>
      </c>
      <c r="F152" s="5">
        <v>1408</v>
      </c>
      <c r="G152" s="5">
        <v>6</v>
      </c>
      <c r="H152" s="5">
        <v>85</v>
      </c>
      <c r="I152" s="5">
        <v>190</v>
      </c>
      <c r="J152" s="5">
        <v>438</v>
      </c>
      <c r="K152" s="5">
        <v>2780</v>
      </c>
      <c r="M152"/>
    </row>
    <row r="153" spans="1:13" ht="12.75" hidden="1" customHeight="1" thickBot="1" x14ac:dyDescent="0.25">
      <c r="A153" s="229"/>
      <c r="B153" s="229"/>
      <c r="C153" s="2" t="s">
        <v>24</v>
      </c>
      <c r="D153" s="5">
        <v>357</v>
      </c>
      <c r="E153" s="5">
        <v>76</v>
      </c>
      <c r="F153" s="5">
        <v>801</v>
      </c>
      <c r="G153" s="5">
        <v>11</v>
      </c>
      <c r="H153" s="5">
        <v>74</v>
      </c>
      <c r="I153" s="5">
        <v>143</v>
      </c>
      <c r="J153" s="5">
        <v>291</v>
      </c>
      <c r="K153" s="5">
        <v>1753</v>
      </c>
      <c r="M153"/>
    </row>
    <row r="154" spans="1:13" ht="12.75" hidden="1" customHeight="1" thickBot="1" x14ac:dyDescent="0.25">
      <c r="A154" s="229"/>
      <c r="B154" s="229"/>
      <c r="C154" s="2" t="s">
        <v>25</v>
      </c>
      <c r="D154" s="5">
        <v>381</v>
      </c>
      <c r="E154" s="5">
        <v>97</v>
      </c>
      <c r="F154" s="5">
        <v>756</v>
      </c>
      <c r="G154" s="5">
        <v>4</v>
      </c>
      <c r="H154" s="5">
        <v>36</v>
      </c>
      <c r="I154" s="5">
        <v>129</v>
      </c>
      <c r="J154" s="5">
        <v>272</v>
      </c>
      <c r="K154" s="5">
        <v>1675</v>
      </c>
      <c r="M154"/>
    </row>
    <row r="155" spans="1:13" ht="12.75" hidden="1" customHeight="1" thickBot="1" x14ac:dyDescent="0.25">
      <c r="A155" s="229"/>
      <c r="B155" s="229"/>
      <c r="C155" s="2" t="s">
        <v>26</v>
      </c>
      <c r="D155" s="5">
        <v>296</v>
      </c>
      <c r="E155" s="5">
        <v>50</v>
      </c>
      <c r="F155" s="5">
        <v>762</v>
      </c>
      <c r="G155" s="5">
        <v>17</v>
      </c>
      <c r="H155" s="5">
        <v>23</v>
      </c>
      <c r="I155" s="5">
        <v>116</v>
      </c>
      <c r="J155" s="5">
        <v>226</v>
      </c>
      <c r="K155" s="5">
        <v>1490</v>
      </c>
      <c r="M155"/>
    </row>
    <row r="156" spans="1:13" ht="12.75" hidden="1" customHeight="1" thickBot="1" x14ac:dyDescent="0.25">
      <c r="A156" s="229"/>
      <c r="B156" s="229"/>
      <c r="C156" s="2" t="s">
        <v>27</v>
      </c>
      <c r="D156" s="5">
        <v>177</v>
      </c>
      <c r="E156" s="5">
        <v>18</v>
      </c>
      <c r="F156" s="5">
        <v>379</v>
      </c>
      <c r="G156" s="5">
        <v>3</v>
      </c>
      <c r="H156" s="5">
        <v>13</v>
      </c>
      <c r="I156" s="5">
        <v>77</v>
      </c>
      <c r="J156" s="5">
        <v>156</v>
      </c>
      <c r="K156" s="5">
        <v>823</v>
      </c>
      <c r="M156"/>
    </row>
    <row r="157" spans="1:13" ht="12.75" hidden="1" customHeight="1" thickBot="1" x14ac:dyDescent="0.25">
      <c r="A157" s="229"/>
      <c r="B157" s="229"/>
      <c r="C157" s="2" t="s">
        <v>28</v>
      </c>
      <c r="D157" s="5">
        <v>81</v>
      </c>
      <c r="E157" s="5">
        <v>14</v>
      </c>
      <c r="F157" s="5">
        <v>213</v>
      </c>
      <c r="G157" s="5">
        <v>2</v>
      </c>
      <c r="H157" s="5">
        <v>12</v>
      </c>
      <c r="I157" s="5">
        <v>39</v>
      </c>
      <c r="J157" s="5">
        <v>82</v>
      </c>
      <c r="K157" s="5">
        <v>443</v>
      </c>
      <c r="M157"/>
    </row>
    <row r="158" spans="1:13" ht="12.75" hidden="1" customHeight="1" thickBot="1" x14ac:dyDescent="0.25">
      <c r="A158" s="229"/>
      <c r="B158" s="229"/>
      <c r="C158" s="2" t="s">
        <v>29</v>
      </c>
      <c r="D158" s="5">
        <v>20</v>
      </c>
      <c r="E158" s="4"/>
      <c r="F158" s="5">
        <v>41</v>
      </c>
      <c r="G158" s="4"/>
      <c r="H158" s="5">
        <v>13</v>
      </c>
      <c r="I158" s="5">
        <v>1</v>
      </c>
      <c r="J158" s="5">
        <v>11</v>
      </c>
      <c r="K158" s="5">
        <v>86</v>
      </c>
      <c r="M158"/>
    </row>
    <row r="159" spans="1:13" ht="12.75" hidden="1" customHeight="1" thickBot="1" x14ac:dyDescent="0.25">
      <c r="A159" s="229"/>
      <c r="B159" s="230"/>
      <c r="C159" s="2" t="s">
        <v>10</v>
      </c>
      <c r="D159" s="5">
        <v>3284</v>
      </c>
      <c r="E159" s="5">
        <v>781</v>
      </c>
      <c r="F159" s="5">
        <v>10206</v>
      </c>
      <c r="G159" s="5">
        <v>142</v>
      </c>
      <c r="H159" s="5">
        <v>494</v>
      </c>
      <c r="I159" s="5">
        <v>1127</v>
      </c>
      <c r="J159" s="5">
        <v>2987</v>
      </c>
      <c r="K159" s="5">
        <v>19024</v>
      </c>
      <c r="M159"/>
    </row>
    <row r="160" spans="1:13" ht="12.75" hidden="1" customHeight="1" thickBot="1" x14ac:dyDescent="0.25">
      <c r="A160" s="229"/>
      <c r="B160" s="228" t="s">
        <v>42</v>
      </c>
      <c r="C160" s="2" t="s">
        <v>14</v>
      </c>
      <c r="D160" s="4"/>
      <c r="E160" s="4"/>
      <c r="F160" s="5">
        <v>7</v>
      </c>
      <c r="G160" s="4"/>
      <c r="H160" s="5">
        <v>1</v>
      </c>
      <c r="I160" s="4"/>
      <c r="J160" s="5">
        <v>1</v>
      </c>
      <c r="K160" s="5">
        <v>9</v>
      </c>
      <c r="M160"/>
    </row>
    <row r="161" spans="1:13" ht="12.75" hidden="1" customHeight="1" thickBot="1" x14ac:dyDescent="0.25">
      <c r="A161" s="229"/>
      <c r="B161" s="229"/>
      <c r="C161" s="2" t="s">
        <v>15</v>
      </c>
      <c r="D161" s="5">
        <v>92</v>
      </c>
      <c r="E161" s="5">
        <v>26</v>
      </c>
      <c r="F161" s="5">
        <v>583</v>
      </c>
      <c r="G161" s="5">
        <v>21</v>
      </c>
      <c r="H161" s="5">
        <v>28</v>
      </c>
      <c r="I161" s="5">
        <v>16</v>
      </c>
      <c r="J161" s="5">
        <v>103</v>
      </c>
      <c r="K161" s="5">
        <v>869</v>
      </c>
      <c r="M161"/>
    </row>
    <row r="162" spans="1:13" ht="12.75" hidden="1" customHeight="1" thickBot="1" x14ac:dyDescent="0.25">
      <c r="A162" s="229"/>
      <c r="B162" s="229"/>
      <c r="C162" s="2" t="s">
        <v>16</v>
      </c>
      <c r="D162" s="5">
        <v>127</v>
      </c>
      <c r="E162" s="5">
        <v>38</v>
      </c>
      <c r="F162" s="5">
        <v>816</v>
      </c>
      <c r="G162" s="5">
        <v>9</v>
      </c>
      <c r="H162" s="5">
        <v>13</v>
      </c>
      <c r="I162" s="5">
        <v>29</v>
      </c>
      <c r="J162" s="5">
        <v>168</v>
      </c>
      <c r="K162" s="5">
        <v>1200</v>
      </c>
      <c r="M162"/>
    </row>
    <row r="163" spans="1:13" ht="12.75" hidden="1" customHeight="1" thickBot="1" x14ac:dyDescent="0.25">
      <c r="A163" s="229"/>
      <c r="B163" s="229"/>
      <c r="C163" s="2" t="s">
        <v>17</v>
      </c>
      <c r="D163" s="5">
        <v>138</v>
      </c>
      <c r="E163" s="5">
        <v>44</v>
      </c>
      <c r="F163" s="5">
        <v>736</v>
      </c>
      <c r="G163" s="5">
        <v>10</v>
      </c>
      <c r="H163" s="5">
        <v>16</v>
      </c>
      <c r="I163" s="5">
        <v>41</v>
      </c>
      <c r="J163" s="5">
        <v>202</v>
      </c>
      <c r="K163" s="5">
        <v>1187</v>
      </c>
      <c r="M163"/>
    </row>
    <row r="164" spans="1:13" ht="12.75" hidden="1" customHeight="1" thickBot="1" x14ac:dyDescent="0.25">
      <c r="A164" s="229"/>
      <c r="B164" s="229"/>
      <c r="C164" s="2" t="s">
        <v>18</v>
      </c>
      <c r="D164" s="5">
        <v>188</v>
      </c>
      <c r="E164" s="5">
        <v>48</v>
      </c>
      <c r="F164" s="5">
        <v>759</v>
      </c>
      <c r="G164" s="5">
        <v>5</v>
      </c>
      <c r="H164" s="5">
        <v>6</v>
      </c>
      <c r="I164" s="5">
        <v>62</v>
      </c>
      <c r="J164" s="5">
        <v>168</v>
      </c>
      <c r="K164" s="5">
        <v>1237</v>
      </c>
      <c r="M164"/>
    </row>
    <row r="165" spans="1:13" ht="12.75" hidden="1" customHeight="1" thickBot="1" x14ac:dyDescent="0.25">
      <c r="A165" s="229"/>
      <c r="B165" s="229"/>
      <c r="C165" s="2" t="s">
        <v>19</v>
      </c>
      <c r="D165" s="5">
        <v>129</v>
      </c>
      <c r="E165" s="5">
        <v>51</v>
      </c>
      <c r="F165" s="5">
        <v>708</v>
      </c>
      <c r="G165" s="5">
        <v>11</v>
      </c>
      <c r="H165" s="5">
        <v>19</v>
      </c>
      <c r="I165" s="5">
        <v>34</v>
      </c>
      <c r="J165" s="5">
        <v>130</v>
      </c>
      <c r="K165" s="5">
        <v>1082</v>
      </c>
      <c r="M165"/>
    </row>
    <row r="166" spans="1:13" ht="12.75" hidden="1" customHeight="1" thickBot="1" x14ac:dyDescent="0.25">
      <c r="A166" s="229"/>
      <c r="B166" s="229"/>
      <c r="C166" s="2" t="s">
        <v>20</v>
      </c>
      <c r="D166" s="5">
        <v>130</v>
      </c>
      <c r="E166" s="5">
        <v>39</v>
      </c>
      <c r="F166" s="5">
        <v>682</v>
      </c>
      <c r="G166" s="5">
        <v>7</v>
      </c>
      <c r="H166" s="5">
        <v>71</v>
      </c>
      <c r="I166" s="5">
        <v>31</v>
      </c>
      <c r="J166" s="5">
        <v>114</v>
      </c>
      <c r="K166" s="5">
        <v>1074</v>
      </c>
      <c r="M166"/>
    </row>
    <row r="167" spans="1:13" ht="12.75" hidden="1" customHeight="1" thickBot="1" x14ac:dyDescent="0.25">
      <c r="A167" s="229"/>
      <c r="B167" s="229"/>
      <c r="C167" s="2" t="s">
        <v>21</v>
      </c>
      <c r="D167" s="5">
        <v>210</v>
      </c>
      <c r="E167" s="5">
        <v>41</v>
      </c>
      <c r="F167" s="5">
        <v>809</v>
      </c>
      <c r="G167" s="5">
        <v>3</v>
      </c>
      <c r="H167" s="5">
        <v>34</v>
      </c>
      <c r="I167" s="5">
        <v>59</v>
      </c>
      <c r="J167" s="5">
        <v>217</v>
      </c>
      <c r="K167" s="5">
        <v>1373</v>
      </c>
      <c r="M167"/>
    </row>
    <row r="168" spans="1:13" ht="12.75" hidden="1" customHeight="1" thickBot="1" x14ac:dyDescent="0.25">
      <c r="A168" s="229"/>
      <c r="B168" s="229"/>
      <c r="C168" s="2" t="s">
        <v>22</v>
      </c>
      <c r="D168" s="5">
        <v>475</v>
      </c>
      <c r="E168" s="5">
        <v>138</v>
      </c>
      <c r="F168" s="5">
        <v>1292</v>
      </c>
      <c r="G168" s="5">
        <v>17</v>
      </c>
      <c r="H168" s="5">
        <v>85</v>
      </c>
      <c r="I168" s="5">
        <v>146</v>
      </c>
      <c r="J168" s="5">
        <v>375</v>
      </c>
      <c r="K168" s="5">
        <v>2528</v>
      </c>
      <c r="M168"/>
    </row>
    <row r="169" spans="1:13" ht="12.75" hidden="1" customHeight="1" thickBot="1" x14ac:dyDescent="0.25">
      <c r="A169" s="229"/>
      <c r="B169" s="229"/>
      <c r="C169" s="2" t="s">
        <v>23</v>
      </c>
      <c r="D169" s="5">
        <v>619</v>
      </c>
      <c r="E169" s="5">
        <v>112</v>
      </c>
      <c r="F169" s="5">
        <v>1322</v>
      </c>
      <c r="G169" s="5">
        <v>27</v>
      </c>
      <c r="H169" s="5">
        <v>148</v>
      </c>
      <c r="I169" s="5">
        <v>213</v>
      </c>
      <c r="J169" s="5">
        <v>422</v>
      </c>
      <c r="K169" s="5">
        <v>2863</v>
      </c>
      <c r="M169"/>
    </row>
    <row r="170" spans="1:13" ht="12.75" hidden="1" customHeight="1" thickBot="1" x14ac:dyDescent="0.25">
      <c r="A170" s="229"/>
      <c r="B170" s="229"/>
      <c r="C170" s="2" t="s">
        <v>24</v>
      </c>
      <c r="D170" s="5">
        <v>495</v>
      </c>
      <c r="E170" s="5">
        <v>124</v>
      </c>
      <c r="F170" s="5">
        <v>841</v>
      </c>
      <c r="G170" s="5">
        <v>12</v>
      </c>
      <c r="H170" s="5">
        <v>79</v>
      </c>
      <c r="I170" s="5">
        <v>217</v>
      </c>
      <c r="J170" s="5">
        <v>359</v>
      </c>
      <c r="K170" s="5">
        <v>2127</v>
      </c>
      <c r="M170"/>
    </row>
    <row r="171" spans="1:13" ht="12.75" hidden="1" customHeight="1" thickBot="1" x14ac:dyDescent="0.25">
      <c r="A171" s="229"/>
      <c r="B171" s="229"/>
      <c r="C171" s="2" t="s">
        <v>25</v>
      </c>
      <c r="D171" s="5">
        <v>362</v>
      </c>
      <c r="E171" s="5">
        <v>98</v>
      </c>
      <c r="F171" s="5">
        <v>748</v>
      </c>
      <c r="G171" s="5">
        <v>10</v>
      </c>
      <c r="H171" s="5">
        <v>53</v>
      </c>
      <c r="I171" s="5">
        <v>158</v>
      </c>
      <c r="J171" s="5">
        <v>266</v>
      </c>
      <c r="K171" s="5">
        <v>1695</v>
      </c>
      <c r="M171"/>
    </row>
    <row r="172" spans="1:13" ht="12.75" hidden="1" customHeight="1" thickBot="1" x14ac:dyDescent="0.25">
      <c r="A172" s="229"/>
      <c r="B172" s="229"/>
      <c r="C172" s="2" t="s">
        <v>26</v>
      </c>
      <c r="D172" s="5">
        <v>277</v>
      </c>
      <c r="E172" s="5">
        <v>91</v>
      </c>
      <c r="F172" s="5">
        <v>638</v>
      </c>
      <c r="G172" s="5">
        <v>16</v>
      </c>
      <c r="H172" s="5">
        <v>36</v>
      </c>
      <c r="I172" s="5">
        <v>131</v>
      </c>
      <c r="J172" s="5">
        <v>227</v>
      </c>
      <c r="K172" s="5">
        <v>1416</v>
      </c>
      <c r="M172"/>
    </row>
    <row r="173" spans="1:13" ht="12.75" hidden="1" customHeight="1" thickBot="1" x14ac:dyDescent="0.25">
      <c r="A173" s="229"/>
      <c r="B173" s="229"/>
      <c r="C173" s="2" t="s">
        <v>27</v>
      </c>
      <c r="D173" s="5">
        <v>143</v>
      </c>
      <c r="E173" s="5">
        <v>48</v>
      </c>
      <c r="F173" s="5">
        <v>358</v>
      </c>
      <c r="G173" s="4"/>
      <c r="H173" s="5">
        <v>14</v>
      </c>
      <c r="I173" s="5">
        <v>85</v>
      </c>
      <c r="J173" s="5">
        <v>126</v>
      </c>
      <c r="K173" s="5">
        <v>774</v>
      </c>
      <c r="M173"/>
    </row>
    <row r="174" spans="1:13" ht="12.75" hidden="1" customHeight="1" thickBot="1" x14ac:dyDescent="0.25">
      <c r="A174" s="229"/>
      <c r="B174" s="229"/>
      <c r="C174" s="2" t="s">
        <v>28</v>
      </c>
      <c r="D174" s="5">
        <v>88</v>
      </c>
      <c r="E174" s="5">
        <v>9</v>
      </c>
      <c r="F174" s="5">
        <v>141</v>
      </c>
      <c r="G174" s="4"/>
      <c r="H174" s="5">
        <v>5</v>
      </c>
      <c r="I174" s="5">
        <v>40</v>
      </c>
      <c r="J174" s="5">
        <v>60</v>
      </c>
      <c r="K174" s="5">
        <v>343</v>
      </c>
      <c r="M174"/>
    </row>
    <row r="175" spans="1:13" ht="12.75" hidden="1" customHeight="1" thickBot="1" x14ac:dyDescent="0.25">
      <c r="A175" s="229"/>
      <c r="B175" s="229"/>
      <c r="C175" s="2" t="s">
        <v>29</v>
      </c>
      <c r="D175" s="5">
        <v>34</v>
      </c>
      <c r="E175" s="4"/>
      <c r="F175" s="5">
        <v>35</v>
      </c>
      <c r="G175" s="4"/>
      <c r="H175" s="5">
        <v>14</v>
      </c>
      <c r="I175" s="4"/>
      <c r="J175" s="5">
        <v>28</v>
      </c>
      <c r="K175" s="5">
        <v>111</v>
      </c>
      <c r="M175"/>
    </row>
    <row r="176" spans="1:13" ht="13.5" hidden="1" thickBot="1" x14ac:dyDescent="0.25">
      <c r="A176" s="229"/>
      <c r="B176" s="230"/>
      <c r="C176" s="2" t="s">
        <v>10</v>
      </c>
      <c r="D176" s="5">
        <v>3507</v>
      </c>
      <c r="E176" s="5">
        <v>907</v>
      </c>
      <c r="F176" s="5">
        <v>10475</v>
      </c>
      <c r="G176" s="5">
        <v>148</v>
      </c>
      <c r="H176" s="5">
        <v>622</v>
      </c>
      <c r="I176" s="5">
        <v>1262</v>
      </c>
      <c r="J176" s="5">
        <v>2967</v>
      </c>
      <c r="K176" s="5">
        <v>19889</v>
      </c>
      <c r="M176"/>
    </row>
    <row r="177" spans="1:13" ht="13.5" hidden="1" thickBot="1" x14ac:dyDescent="0.25">
      <c r="A177" s="229"/>
      <c r="B177" s="228" t="s">
        <v>33</v>
      </c>
      <c r="C177" s="2" t="s">
        <v>14</v>
      </c>
      <c r="D177" s="4"/>
      <c r="E177" s="4"/>
      <c r="F177" s="5">
        <v>3</v>
      </c>
      <c r="G177" s="4"/>
      <c r="H177" s="4"/>
      <c r="I177" s="4"/>
      <c r="J177" s="4"/>
      <c r="K177" s="5">
        <v>3</v>
      </c>
      <c r="M177"/>
    </row>
    <row r="178" spans="1:13" ht="13.5" hidden="1" thickBot="1" x14ac:dyDescent="0.25">
      <c r="A178" s="229"/>
      <c r="B178" s="229"/>
      <c r="C178" s="2" t="s">
        <v>15</v>
      </c>
      <c r="D178" s="5">
        <v>93</v>
      </c>
      <c r="E178" s="5">
        <v>24</v>
      </c>
      <c r="F178" s="5">
        <v>503</v>
      </c>
      <c r="G178" s="5">
        <v>16</v>
      </c>
      <c r="H178" s="5">
        <v>104</v>
      </c>
      <c r="I178" s="5">
        <v>12</v>
      </c>
      <c r="J178" s="5">
        <v>114</v>
      </c>
      <c r="K178" s="5">
        <v>866</v>
      </c>
      <c r="M178"/>
    </row>
    <row r="179" spans="1:13" ht="13.5" hidden="1" thickBot="1" x14ac:dyDescent="0.25">
      <c r="A179" s="229"/>
      <c r="B179" s="229"/>
      <c r="C179" s="2" t="s">
        <v>16</v>
      </c>
      <c r="D179" s="5">
        <v>146</v>
      </c>
      <c r="E179" s="5">
        <v>35</v>
      </c>
      <c r="F179" s="5">
        <v>610</v>
      </c>
      <c r="G179" s="5">
        <v>5</v>
      </c>
      <c r="H179" s="5">
        <v>22</v>
      </c>
      <c r="I179" s="5">
        <v>37</v>
      </c>
      <c r="J179" s="5">
        <v>156</v>
      </c>
      <c r="K179" s="5">
        <v>1011</v>
      </c>
      <c r="M179"/>
    </row>
    <row r="180" spans="1:13" ht="13.5" hidden="1" thickBot="1" x14ac:dyDescent="0.25">
      <c r="A180" s="229"/>
      <c r="B180" s="229"/>
      <c r="C180" s="2" t="s">
        <v>17</v>
      </c>
      <c r="D180" s="5">
        <v>147</v>
      </c>
      <c r="E180" s="5">
        <v>44</v>
      </c>
      <c r="F180" s="5">
        <v>748</v>
      </c>
      <c r="G180" s="5">
        <v>12</v>
      </c>
      <c r="H180" s="5">
        <v>57</v>
      </c>
      <c r="I180" s="5">
        <v>39</v>
      </c>
      <c r="J180" s="5">
        <v>165</v>
      </c>
      <c r="K180" s="5">
        <v>1212</v>
      </c>
      <c r="M180"/>
    </row>
    <row r="181" spans="1:13" ht="13.5" hidden="1" thickBot="1" x14ac:dyDescent="0.25">
      <c r="A181" s="229"/>
      <c r="B181" s="229"/>
      <c r="C181" s="2" t="s">
        <v>18</v>
      </c>
      <c r="D181" s="5">
        <v>160</v>
      </c>
      <c r="E181" s="5">
        <v>44</v>
      </c>
      <c r="F181" s="5">
        <v>727</v>
      </c>
      <c r="G181" s="5">
        <v>10</v>
      </c>
      <c r="H181" s="5">
        <v>46</v>
      </c>
      <c r="I181" s="5">
        <v>37</v>
      </c>
      <c r="J181" s="5">
        <v>215</v>
      </c>
      <c r="K181" s="5">
        <v>1239</v>
      </c>
      <c r="M181"/>
    </row>
    <row r="182" spans="1:13" ht="13.5" hidden="1" thickBot="1" x14ac:dyDescent="0.25">
      <c r="A182" s="229"/>
      <c r="B182" s="229"/>
      <c r="C182" s="2" t="s">
        <v>19</v>
      </c>
      <c r="D182" s="5">
        <v>154</v>
      </c>
      <c r="E182" s="5">
        <v>34</v>
      </c>
      <c r="F182" s="5">
        <v>670</v>
      </c>
      <c r="G182" s="5">
        <v>28</v>
      </c>
      <c r="H182" s="5">
        <v>17</v>
      </c>
      <c r="I182" s="5">
        <v>52</v>
      </c>
      <c r="J182" s="5">
        <v>176</v>
      </c>
      <c r="K182" s="5">
        <v>1132</v>
      </c>
      <c r="M182"/>
    </row>
    <row r="183" spans="1:13" ht="13.5" hidden="1" thickBot="1" x14ac:dyDescent="0.25">
      <c r="A183" s="229"/>
      <c r="B183" s="229"/>
      <c r="C183" s="2" t="s">
        <v>20</v>
      </c>
      <c r="D183" s="5">
        <v>153</v>
      </c>
      <c r="E183" s="5">
        <v>70</v>
      </c>
      <c r="F183" s="5">
        <v>631</v>
      </c>
      <c r="G183" s="5">
        <v>22</v>
      </c>
      <c r="H183" s="5">
        <v>22</v>
      </c>
      <c r="I183" s="5">
        <v>31</v>
      </c>
      <c r="J183" s="5">
        <v>138</v>
      </c>
      <c r="K183" s="5">
        <v>1067</v>
      </c>
      <c r="M183"/>
    </row>
    <row r="184" spans="1:13" ht="13.5" hidden="1" thickBot="1" x14ac:dyDescent="0.25">
      <c r="A184" s="229"/>
      <c r="B184" s="229"/>
      <c r="C184" s="2" t="s">
        <v>21</v>
      </c>
      <c r="D184" s="5">
        <v>266</v>
      </c>
      <c r="E184" s="5">
        <v>86</v>
      </c>
      <c r="F184" s="5">
        <v>838</v>
      </c>
      <c r="G184" s="5">
        <v>16</v>
      </c>
      <c r="H184" s="5">
        <v>50</v>
      </c>
      <c r="I184" s="5">
        <v>66</v>
      </c>
      <c r="J184" s="5">
        <v>187</v>
      </c>
      <c r="K184" s="5">
        <v>1509</v>
      </c>
      <c r="M184"/>
    </row>
    <row r="185" spans="1:13" ht="13.5" hidden="1" thickBot="1" x14ac:dyDescent="0.25">
      <c r="A185" s="229"/>
      <c r="B185" s="229"/>
      <c r="C185" s="2" t="s">
        <v>22</v>
      </c>
      <c r="D185" s="5">
        <v>517</v>
      </c>
      <c r="E185" s="5">
        <v>216</v>
      </c>
      <c r="F185" s="5">
        <v>1330</v>
      </c>
      <c r="G185" s="5">
        <v>9</v>
      </c>
      <c r="H185" s="5">
        <v>300</v>
      </c>
      <c r="I185" s="5">
        <v>154</v>
      </c>
      <c r="J185" s="5">
        <v>397</v>
      </c>
      <c r="K185" s="5">
        <v>2923</v>
      </c>
      <c r="M185"/>
    </row>
    <row r="186" spans="1:13" ht="13.5" hidden="1" thickBot="1" x14ac:dyDescent="0.25">
      <c r="A186" s="229"/>
      <c r="B186" s="229"/>
      <c r="C186" s="2" t="s">
        <v>23</v>
      </c>
      <c r="D186" s="5">
        <v>753</v>
      </c>
      <c r="E186" s="5">
        <v>216</v>
      </c>
      <c r="F186" s="5">
        <v>1554</v>
      </c>
      <c r="G186" s="5">
        <v>3</v>
      </c>
      <c r="H186" s="5">
        <v>178</v>
      </c>
      <c r="I186" s="5">
        <v>243</v>
      </c>
      <c r="J186" s="5">
        <v>563</v>
      </c>
      <c r="K186" s="5">
        <v>3511</v>
      </c>
      <c r="M186"/>
    </row>
    <row r="187" spans="1:13" ht="13.5" hidden="1" thickBot="1" x14ac:dyDescent="0.25">
      <c r="A187" s="229"/>
      <c r="B187" s="229"/>
      <c r="C187" s="2" t="s">
        <v>24</v>
      </c>
      <c r="D187" s="5">
        <v>744</v>
      </c>
      <c r="E187" s="5">
        <v>207</v>
      </c>
      <c r="F187" s="5">
        <v>1226</v>
      </c>
      <c r="G187" s="5">
        <v>5</v>
      </c>
      <c r="H187" s="5">
        <v>125</v>
      </c>
      <c r="I187" s="5">
        <v>333</v>
      </c>
      <c r="J187" s="5">
        <v>567</v>
      </c>
      <c r="K187" s="5">
        <v>3207</v>
      </c>
      <c r="M187"/>
    </row>
    <row r="188" spans="1:13" ht="13.5" hidden="1" thickBot="1" x14ac:dyDescent="0.25">
      <c r="A188" s="229"/>
      <c r="B188" s="229"/>
      <c r="C188" s="2" t="s">
        <v>25</v>
      </c>
      <c r="D188" s="5">
        <v>603</v>
      </c>
      <c r="E188" s="5">
        <v>175</v>
      </c>
      <c r="F188" s="5">
        <v>1000</v>
      </c>
      <c r="G188" s="5">
        <v>6</v>
      </c>
      <c r="H188" s="5">
        <v>142</v>
      </c>
      <c r="I188" s="5">
        <v>252</v>
      </c>
      <c r="J188" s="5">
        <v>434</v>
      </c>
      <c r="K188" s="5">
        <v>2612</v>
      </c>
      <c r="M188"/>
    </row>
    <row r="189" spans="1:13" ht="13.5" hidden="1" thickBot="1" x14ac:dyDescent="0.25">
      <c r="A189" s="229"/>
      <c r="B189" s="229"/>
      <c r="C189" s="2" t="s">
        <v>26</v>
      </c>
      <c r="D189" s="5">
        <v>419</v>
      </c>
      <c r="E189" s="5">
        <v>105</v>
      </c>
      <c r="F189" s="5">
        <v>847</v>
      </c>
      <c r="G189" s="5">
        <v>23</v>
      </c>
      <c r="H189" s="5">
        <v>36</v>
      </c>
      <c r="I189" s="5">
        <v>187</v>
      </c>
      <c r="J189" s="5">
        <v>303</v>
      </c>
      <c r="K189" s="5">
        <v>1921</v>
      </c>
      <c r="M189"/>
    </row>
    <row r="190" spans="1:13" ht="13.5" hidden="1" thickBot="1" x14ac:dyDescent="0.25">
      <c r="A190" s="229"/>
      <c r="B190" s="229"/>
      <c r="C190" s="2" t="s">
        <v>27</v>
      </c>
      <c r="D190" s="5">
        <v>284</v>
      </c>
      <c r="E190" s="5">
        <v>71</v>
      </c>
      <c r="F190" s="5">
        <v>441</v>
      </c>
      <c r="G190" s="5">
        <v>1</v>
      </c>
      <c r="H190" s="5">
        <v>22</v>
      </c>
      <c r="I190" s="5">
        <v>138</v>
      </c>
      <c r="J190" s="5">
        <v>231</v>
      </c>
      <c r="K190" s="5">
        <v>1188</v>
      </c>
      <c r="M190"/>
    </row>
    <row r="191" spans="1:13" ht="13.5" hidden="1" thickBot="1" x14ac:dyDescent="0.25">
      <c r="A191" s="229"/>
      <c r="B191" s="229"/>
      <c r="C191" s="2" t="s">
        <v>28</v>
      </c>
      <c r="D191" s="5">
        <v>125</v>
      </c>
      <c r="E191" s="5">
        <v>22</v>
      </c>
      <c r="F191" s="5">
        <v>166</v>
      </c>
      <c r="G191" s="4"/>
      <c r="H191" s="5">
        <v>17</v>
      </c>
      <c r="I191" s="5">
        <v>66</v>
      </c>
      <c r="J191" s="5">
        <v>105</v>
      </c>
      <c r="K191" s="5">
        <v>501</v>
      </c>
      <c r="M191"/>
    </row>
    <row r="192" spans="1:13" ht="13.5" hidden="1" thickBot="1" x14ac:dyDescent="0.25">
      <c r="A192" s="229"/>
      <c r="B192" s="229"/>
      <c r="C192" s="2" t="s">
        <v>29</v>
      </c>
      <c r="D192" s="5">
        <v>37</v>
      </c>
      <c r="E192" s="4"/>
      <c r="F192" s="5">
        <v>52</v>
      </c>
      <c r="G192" s="4"/>
      <c r="H192" s="5">
        <v>23</v>
      </c>
      <c r="I192" s="4"/>
      <c r="J192" s="5">
        <v>22</v>
      </c>
      <c r="K192" s="5">
        <v>134</v>
      </c>
      <c r="M192"/>
    </row>
    <row r="193" spans="1:13" ht="13.5" hidden="1" thickBot="1" x14ac:dyDescent="0.25">
      <c r="A193" s="229"/>
      <c r="B193" s="230"/>
      <c r="C193" s="2" t="s">
        <v>10</v>
      </c>
      <c r="D193" s="5">
        <v>4601</v>
      </c>
      <c r="E193" s="5">
        <v>1349</v>
      </c>
      <c r="F193" s="5">
        <v>11346</v>
      </c>
      <c r="G193" s="5">
        <v>156</v>
      </c>
      <c r="H193" s="5">
        <v>1161</v>
      </c>
      <c r="I193" s="5">
        <v>1647</v>
      </c>
      <c r="J193" s="5">
        <v>3773</v>
      </c>
      <c r="K193" s="5">
        <v>24036</v>
      </c>
      <c r="M193"/>
    </row>
    <row r="194" spans="1:13" ht="13.5" hidden="1" thickBot="1" x14ac:dyDescent="0.25">
      <c r="A194" s="229"/>
      <c r="B194" s="228" t="s">
        <v>61</v>
      </c>
      <c r="C194" s="2" t="s">
        <v>14</v>
      </c>
      <c r="D194" s="5">
        <v>2</v>
      </c>
      <c r="E194" s="4"/>
      <c r="F194" s="5">
        <v>14</v>
      </c>
      <c r="G194" s="4"/>
      <c r="H194" s="5">
        <v>1</v>
      </c>
      <c r="I194" s="5">
        <v>1</v>
      </c>
      <c r="J194" s="5">
        <v>8</v>
      </c>
      <c r="K194" s="5">
        <v>26</v>
      </c>
      <c r="M194"/>
    </row>
    <row r="195" spans="1:13" ht="13.5" hidden="1" thickBot="1" x14ac:dyDescent="0.25">
      <c r="A195" s="229"/>
      <c r="B195" s="229"/>
      <c r="C195" s="2" t="s">
        <v>15</v>
      </c>
      <c r="D195" s="5">
        <v>93</v>
      </c>
      <c r="E195" s="5">
        <v>13</v>
      </c>
      <c r="F195" s="5">
        <v>548</v>
      </c>
      <c r="G195" s="5">
        <v>14</v>
      </c>
      <c r="H195" s="5">
        <v>36</v>
      </c>
      <c r="I195" s="5">
        <v>17</v>
      </c>
      <c r="J195" s="5">
        <v>125</v>
      </c>
      <c r="K195" s="5">
        <v>846</v>
      </c>
      <c r="M195"/>
    </row>
    <row r="196" spans="1:13" ht="13.5" hidden="1" thickBot="1" x14ac:dyDescent="0.25">
      <c r="A196" s="229"/>
      <c r="B196" s="229"/>
      <c r="C196" s="2" t="s">
        <v>16</v>
      </c>
      <c r="D196" s="5">
        <v>144</v>
      </c>
      <c r="E196" s="5">
        <v>54</v>
      </c>
      <c r="F196" s="5">
        <v>655</v>
      </c>
      <c r="G196" s="5">
        <v>9</v>
      </c>
      <c r="H196" s="5">
        <v>16</v>
      </c>
      <c r="I196" s="5">
        <v>36</v>
      </c>
      <c r="J196" s="5">
        <v>137</v>
      </c>
      <c r="K196" s="5">
        <v>1051</v>
      </c>
      <c r="M196"/>
    </row>
    <row r="197" spans="1:13" ht="13.5" hidden="1" thickBot="1" x14ac:dyDescent="0.25">
      <c r="A197" s="229"/>
      <c r="B197" s="229"/>
      <c r="C197" s="2" t="s">
        <v>17</v>
      </c>
      <c r="D197" s="5">
        <v>216</v>
      </c>
      <c r="E197" s="5">
        <v>89</v>
      </c>
      <c r="F197" s="5">
        <v>786</v>
      </c>
      <c r="G197" s="5">
        <v>14</v>
      </c>
      <c r="H197" s="5">
        <v>36</v>
      </c>
      <c r="I197" s="5">
        <v>55</v>
      </c>
      <c r="J197" s="5">
        <v>217</v>
      </c>
      <c r="K197" s="5">
        <v>1413</v>
      </c>
      <c r="M197"/>
    </row>
    <row r="198" spans="1:13" ht="13.5" hidden="1" thickBot="1" x14ac:dyDescent="0.25">
      <c r="A198" s="229"/>
      <c r="B198" s="229"/>
      <c r="C198" s="2" t="s">
        <v>18</v>
      </c>
      <c r="D198" s="5">
        <v>172</v>
      </c>
      <c r="E198" s="5">
        <v>54</v>
      </c>
      <c r="F198" s="5">
        <v>707</v>
      </c>
      <c r="G198" s="5">
        <v>12</v>
      </c>
      <c r="H198" s="5">
        <v>29</v>
      </c>
      <c r="I198" s="5">
        <v>54</v>
      </c>
      <c r="J198" s="5">
        <v>209</v>
      </c>
      <c r="K198" s="5">
        <v>1238</v>
      </c>
      <c r="M198"/>
    </row>
    <row r="199" spans="1:13" ht="13.5" hidden="1" thickBot="1" x14ac:dyDescent="0.25">
      <c r="A199" s="229"/>
      <c r="B199" s="229"/>
      <c r="C199" s="2" t="s">
        <v>19</v>
      </c>
      <c r="D199" s="5">
        <v>179</v>
      </c>
      <c r="E199" s="5">
        <v>102</v>
      </c>
      <c r="F199" s="5">
        <v>694</v>
      </c>
      <c r="G199" s="5">
        <v>18</v>
      </c>
      <c r="H199" s="5">
        <v>16</v>
      </c>
      <c r="I199" s="5">
        <v>47</v>
      </c>
      <c r="J199" s="5">
        <v>177</v>
      </c>
      <c r="K199" s="5">
        <v>1233</v>
      </c>
      <c r="M199"/>
    </row>
    <row r="200" spans="1:13" ht="13.5" hidden="1" thickBot="1" x14ac:dyDescent="0.25">
      <c r="A200" s="229"/>
      <c r="B200" s="229"/>
      <c r="C200" s="2" t="s">
        <v>20</v>
      </c>
      <c r="D200" s="5">
        <v>189</v>
      </c>
      <c r="E200" s="5">
        <v>102</v>
      </c>
      <c r="F200" s="5">
        <v>706</v>
      </c>
      <c r="G200" s="5">
        <v>14</v>
      </c>
      <c r="H200" s="5">
        <v>28</v>
      </c>
      <c r="I200" s="5">
        <v>39</v>
      </c>
      <c r="J200" s="5">
        <v>168</v>
      </c>
      <c r="K200" s="5">
        <v>1246</v>
      </c>
      <c r="M200"/>
    </row>
    <row r="201" spans="1:13" ht="13.5" hidden="1" thickBot="1" x14ac:dyDescent="0.25">
      <c r="A201" s="229"/>
      <c r="B201" s="229"/>
      <c r="C201" s="2" t="s">
        <v>21</v>
      </c>
      <c r="D201" s="5">
        <v>289</v>
      </c>
      <c r="E201" s="5">
        <v>96</v>
      </c>
      <c r="F201" s="5">
        <v>828</v>
      </c>
      <c r="G201" s="5">
        <v>19</v>
      </c>
      <c r="H201" s="5">
        <v>61</v>
      </c>
      <c r="I201" s="5">
        <v>97</v>
      </c>
      <c r="J201" s="5">
        <v>255</v>
      </c>
      <c r="K201" s="5">
        <v>1645</v>
      </c>
      <c r="M201"/>
    </row>
    <row r="202" spans="1:13" ht="13.5" hidden="1" thickBot="1" x14ac:dyDescent="0.25">
      <c r="A202" s="229"/>
      <c r="B202" s="229"/>
      <c r="C202" s="2" t="s">
        <v>22</v>
      </c>
      <c r="D202" s="5">
        <v>645</v>
      </c>
      <c r="E202" s="5">
        <v>292</v>
      </c>
      <c r="F202" s="5">
        <v>1567</v>
      </c>
      <c r="G202" s="5">
        <v>22</v>
      </c>
      <c r="H202" s="5">
        <v>179</v>
      </c>
      <c r="I202" s="5">
        <v>202</v>
      </c>
      <c r="J202" s="5">
        <v>560</v>
      </c>
      <c r="K202" s="5">
        <v>3468</v>
      </c>
      <c r="M202"/>
    </row>
    <row r="203" spans="1:13" ht="13.5" hidden="1" thickBot="1" x14ac:dyDescent="0.25">
      <c r="A203" s="229"/>
      <c r="B203" s="229"/>
      <c r="C203" s="2" t="s">
        <v>23</v>
      </c>
      <c r="D203" s="5">
        <v>1429</v>
      </c>
      <c r="E203" s="5">
        <v>593</v>
      </c>
      <c r="F203" s="5">
        <v>1960</v>
      </c>
      <c r="G203" s="5">
        <v>6</v>
      </c>
      <c r="H203" s="5">
        <v>394</v>
      </c>
      <c r="I203" s="5">
        <v>531</v>
      </c>
      <c r="J203" s="5">
        <v>951</v>
      </c>
      <c r="K203" s="5">
        <v>5864</v>
      </c>
      <c r="M203"/>
    </row>
    <row r="204" spans="1:13" ht="13.5" hidden="1" thickBot="1" x14ac:dyDescent="0.25">
      <c r="A204" s="229"/>
      <c r="B204" s="229"/>
      <c r="C204" s="2" t="s">
        <v>24</v>
      </c>
      <c r="D204" s="5">
        <v>1958</v>
      </c>
      <c r="E204" s="5">
        <v>839</v>
      </c>
      <c r="F204" s="5">
        <v>1911</v>
      </c>
      <c r="G204" s="5">
        <v>9</v>
      </c>
      <c r="H204" s="5">
        <v>466</v>
      </c>
      <c r="I204" s="5">
        <v>735</v>
      </c>
      <c r="J204" s="5">
        <v>1075</v>
      </c>
      <c r="K204" s="5">
        <v>6993</v>
      </c>
      <c r="M204"/>
    </row>
    <row r="205" spans="1:13" ht="13.5" hidden="1" thickBot="1" x14ac:dyDescent="0.25">
      <c r="A205" s="229"/>
      <c r="B205" s="229"/>
      <c r="C205" s="2" t="s">
        <v>25</v>
      </c>
      <c r="D205" s="5">
        <v>1668</v>
      </c>
      <c r="E205" s="5">
        <v>821</v>
      </c>
      <c r="F205" s="5">
        <v>1523</v>
      </c>
      <c r="G205" s="5">
        <v>5</v>
      </c>
      <c r="H205" s="5">
        <v>371</v>
      </c>
      <c r="I205" s="5">
        <v>783</v>
      </c>
      <c r="J205" s="5">
        <v>825</v>
      </c>
      <c r="K205" s="5">
        <v>5996</v>
      </c>
      <c r="M205"/>
    </row>
    <row r="206" spans="1:13" ht="13.5" hidden="1" thickBot="1" x14ac:dyDescent="0.25">
      <c r="A206" s="229"/>
      <c r="B206" s="229"/>
      <c r="C206" s="2" t="s">
        <v>26</v>
      </c>
      <c r="D206" s="5">
        <v>1042</v>
      </c>
      <c r="E206" s="5">
        <v>407</v>
      </c>
      <c r="F206" s="5">
        <v>1351</v>
      </c>
      <c r="G206" s="5">
        <v>15</v>
      </c>
      <c r="H206" s="5">
        <v>222</v>
      </c>
      <c r="I206" s="5">
        <v>484</v>
      </c>
      <c r="J206" s="5">
        <v>635</v>
      </c>
      <c r="K206" s="5">
        <v>4157</v>
      </c>
      <c r="M206"/>
    </row>
    <row r="207" spans="1:13" ht="13.5" hidden="1" thickBot="1" x14ac:dyDescent="0.25">
      <c r="A207" s="229"/>
      <c r="B207" s="229"/>
      <c r="C207" s="2" t="s">
        <v>27</v>
      </c>
      <c r="D207" s="5">
        <v>645</v>
      </c>
      <c r="E207" s="5">
        <v>193</v>
      </c>
      <c r="F207" s="5">
        <v>747</v>
      </c>
      <c r="G207" s="5">
        <v>9</v>
      </c>
      <c r="H207" s="5">
        <v>59</v>
      </c>
      <c r="I207" s="5">
        <v>294</v>
      </c>
      <c r="J207" s="5">
        <v>429</v>
      </c>
      <c r="K207" s="5">
        <v>2376</v>
      </c>
      <c r="M207"/>
    </row>
    <row r="208" spans="1:13" ht="13.5" hidden="1" thickBot="1" x14ac:dyDescent="0.25">
      <c r="A208" s="229"/>
      <c r="B208" s="229"/>
      <c r="C208" s="2" t="s">
        <v>28</v>
      </c>
      <c r="D208" s="5">
        <v>294</v>
      </c>
      <c r="E208" s="5">
        <v>100</v>
      </c>
      <c r="F208" s="5">
        <v>302</v>
      </c>
      <c r="G208" s="5">
        <v>2</v>
      </c>
      <c r="H208" s="5">
        <v>53</v>
      </c>
      <c r="I208" s="5">
        <v>162</v>
      </c>
      <c r="J208" s="5">
        <v>199</v>
      </c>
      <c r="K208" s="5">
        <v>1112</v>
      </c>
      <c r="M208"/>
    </row>
    <row r="209" spans="1:13" ht="13.5" hidden="1" thickBot="1" x14ac:dyDescent="0.25">
      <c r="A209" s="229"/>
      <c r="B209" s="229"/>
      <c r="C209" s="2" t="s">
        <v>29</v>
      </c>
      <c r="D209" s="5">
        <v>81</v>
      </c>
      <c r="E209" s="4"/>
      <c r="F209" s="5">
        <v>81</v>
      </c>
      <c r="G209" s="4"/>
      <c r="H209" s="5">
        <v>89</v>
      </c>
      <c r="I209" s="5">
        <v>1</v>
      </c>
      <c r="J209" s="5">
        <v>55</v>
      </c>
      <c r="K209" s="5">
        <v>307</v>
      </c>
      <c r="M209"/>
    </row>
    <row r="210" spans="1:13" ht="13.5" hidden="1" thickBot="1" x14ac:dyDescent="0.25">
      <c r="A210" s="229"/>
      <c r="B210" s="230"/>
      <c r="C210" s="2" t="s">
        <v>10</v>
      </c>
      <c r="D210" s="5">
        <v>9046</v>
      </c>
      <c r="E210" s="5">
        <v>3755</v>
      </c>
      <c r="F210" s="5">
        <v>14380</v>
      </c>
      <c r="G210" s="5">
        <v>168</v>
      </c>
      <c r="H210" s="5">
        <v>2056</v>
      </c>
      <c r="I210" s="5">
        <v>3538</v>
      </c>
      <c r="J210" s="5">
        <v>6026</v>
      </c>
      <c r="K210" s="5">
        <v>38972</v>
      </c>
      <c r="M210"/>
    </row>
    <row r="211" spans="1:13" ht="13.5" hidden="1" thickBot="1" x14ac:dyDescent="0.25">
      <c r="A211" s="229"/>
      <c r="B211" s="228" t="s">
        <v>36</v>
      </c>
      <c r="C211" s="2" t="s">
        <v>14</v>
      </c>
      <c r="D211" s="5">
        <v>4</v>
      </c>
      <c r="E211" s="4"/>
      <c r="F211" s="5">
        <v>6</v>
      </c>
      <c r="G211" s="4"/>
      <c r="H211" s="4"/>
      <c r="I211" s="4"/>
      <c r="J211" s="5">
        <v>2</v>
      </c>
      <c r="K211" s="5">
        <v>12</v>
      </c>
      <c r="M211"/>
    </row>
    <row r="212" spans="1:13" ht="13.5" hidden="1" thickBot="1" x14ac:dyDescent="0.25">
      <c r="A212" s="229"/>
      <c r="B212" s="229"/>
      <c r="C212" s="2" t="s">
        <v>15</v>
      </c>
      <c r="D212" s="5">
        <v>133</v>
      </c>
      <c r="E212" s="5">
        <v>24</v>
      </c>
      <c r="F212" s="5">
        <v>667</v>
      </c>
      <c r="G212" s="5">
        <v>21</v>
      </c>
      <c r="H212" s="5">
        <v>53</v>
      </c>
      <c r="I212" s="5">
        <v>17</v>
      </c>
      <c r="J212" s="5">
        <v>143</v>
      </c>
      <c r="K212" s="5">
        <v>1058</v>
      </c>
      <c r="M212"/>
    </row>
    <row r="213" spans="1:13" ht="13.5" hidden="1" thickBot="1" x14ac:dyDescent="0.25">
      <c r="A213" s="229"/>
      <c r="B213" s="229"/>
      <c r="C213" s="2" t="s">
        <v>16</v>
      </c>
      <c r="D213" s="5">
        <v>202</v>
      </c>
      <c r="E213" s="5">
        <v>62</v>
      </c>
      <c r="F213" s="5">
        <v>823</v>
      </c>
      <c r="G213" s="5">
        <v>19</v>
      </c>
      <c r="H213" s="5">
        <v>19</v>
      </c>
      <c r="I213" s="5">
        <v>46</v>
      </c>
      <c r="J213" s="5">
        <v>203</v>
      </c>
      <c r="K213" s="5">
        <v>1374</v>
      </c>
      <c r="M213"/>
    </row>
    <row r="214" spans="1:13" ht="13.5" hidden="1" thickBot="1" x14ac:dyDescent="0.25">
      <c r="A214" s="229"/>
      <c r="B214" s="229"/>
      <c r="C214" s="2" t="s">
        <v>17</v>
      </c>
      <c r="D214" s="5">
        <v>255</v>
      </c>
      <c r="E214" s="5">
        <v>105</v>
      </c>
      <c r="F214" s="5">
        <v>980</v>
      </c>
      <c r="G214" s="5">
        <v>27</v>
      </c>
      <c r="H214" s="5">
        <v>58</v>
      </c>
      <c r="I214" s="5">
        <v>57</v>
      </c>
      <c r="J214" s="5">
        <v>241</v>
      </c>
      <c r="K214" s="5">
        <v>1723</v>
      </c>
      <c r="M214"/>
    </row>
    <row r="215" spans="1:13" ht="13.5" hidden="1" thickBot="1" x14ac:dyDescent="0.25">
      <c r="A215" s="229"/>
      <c r="B215" s="229"/>
      <c r="C215" s="2" t="s">
        <v>18</v>
      </c>
      <c r="D215" s="5">
        <v>345</v>
      </c>
      <c r="E215" s="5">
        <v>131</v>
      </c>
      <c r="F215" s="5">
        <v>935</v>
      </c>
      <c r="G215" s="5">
        <v>31</v>
      </c>
      <c r="H215" s="5">
        <v>61</v>
      </c>
      <c r="I215" s="5">
        <v>100</v>
      </c>
      <c r="J215" s="5">
        <v>279</v>
      </c>
      <c r="K215" s="5">
        <v>1883</v>
      </c>
      <c r="M215"/>
    </row>
    <row r="216" spans="1:13" ht="13.5" hidden="1" thickBot="1" x14ac:dyDescent="0.25">
      <c r="A216" s="229"/>
      <c r="B216" s="229"/>
      <c r="C216" s="2" t="s">
        <v>19</v>
      </c>
      <c r="D216" s="5">
        <v>275</v>
      </c>
      <c r="E216" s="5">
        <v>115</v>
      </c>
      <c r="F216" s="5">
        <v>750</v>
      </c>
      <c r="G216" s="5">
        <v>41</v>
      </c>
      <c r="H216" s="5">
        <v>61</v>
      </c>
      <c r="I216" s="5">
        <v>86</v>
      </c>
      <c r="J216" s="5">
        <v>290</v>
      </c>
      <c r="K216" s="5">
        <v>1618</v>
      </c>
      <c r="M216"/>
    </row>
    <row r="217" spans="1:13" ht="13.5" hidden="1" thickBot="1" x14ac:dyDescent="0.25">
      <c r="A217" s="229"/>
      <c r="B217" s="229"/>
      <c r="C217" s="2" t="s">
        <v>20</v>
      </c>
      <c r="D217" s="5">
        <v>300</v>
      </c>
      <c r="E217" s="5">
        <v>129</v>
      </c>
      <c r="F217" s="5">
        <v>716</v>
      </c>
      <c r="G217" s="5">
        <v>15</v>
      </c>
      <c r="H217" s="5">
        <v>100</v>
      </c>
      <c r="I217" s="5">
        <v>75</v>
      </c>
      <c r="J217" s="5">
        <v>282</v>
      </c>
      <c r="K217" s="5">
        <v>1617</v>
      </c>
      <c r="M217"/>
    </row>
    <row r="218" spans="1:13" ht="13.5" hidden="1" thickBot="1" x14ac:dyDescent="0.25">
      <c r="A218" s="229"/>
      <c r="B218" s="229"/>
      <c r="C218" s="2" t="s">
        <v>21</v>
      </c>
      <c r="D218" s="5">
        <v>380</v>
      </c>
      <c r="E218" s="5">
        <v>199</v>
      </c>
      <c r="F218" s="5">
        <v>794</v>
      </c>
      <c r="G218" s="5">
        <v>12</v>
      </c>
      <c r="H218" s="5">
        <v>154</v>
      </c>
      <c r="I218" s="5">
        <v>128</v>
      </c>
      <c r="J218" s="5">
        <v>293</v>
      </c>
      <c r="K218" s="5">
        <v>1960</v>
      </c>
      <c r="M218"/>
    </row>
    <row r="219" spans="1:13" ht="13.5" hidden="1" thickBot="1" x14ac:dyDescent="0.25">
      <c r="A219" s="229"/>
      <c r="B219" s="229"/>
      <c r="C219" s="2" t="s">
        <v>22</v>
      </c>
      <c r="D219" s="5">
        <v>870</v>
      </c>
      <c r="E219" s="5">
        <v>424</v>
      </c>
      <c r="F219" s="5">
        <v>1451</v>
      </c>
      <c r="G219" s="5">
        <v>21</v>
      </c>
      <c r="H219" s="5">
        <v>329</v>
      </c>
      <c r="I219" s="5">
        <v>286</v>
      </c>
      <c r="J219" s="5">
        <v>574</v>
      </c>
      <c r="K219" s="5">
        <v>3955</v>
      </c>
      <c r="M219"/>
    </row>
    <row r="220" spans="1:13" ht="13.5" hidden="1" thickBot="1" x14ac:dyDescent="0.25">
      <c r="A220" s="229"/>
      <c r="B220" s="229"/>
      <c r="C220" s="2" t="s">
        <v>23</v>
      </c>
      <c r="D220" s="5">
        <v>1824</v>
      </c>
      <c r="E220" s="5">
        <v>966</v>
      </c>
      <c r="F220" s="5">
        <v>1829</v>
      </c>
      <c r="G220" s="5">
        <v>12</v>
      </c>
      <c r="H220" s="5">
        <v>641</v>
      </c>
      <c r="I220" s="5">
        <v>582</v>
      </c>
      <c r="J220" s="5">
        <v>1035</v>
      </c>
      <c r="K220" s="5">
        <v>6889</v>
      </c>
      <c r="M220"/>
    </row>
    <row r="221" spans="1:13" ht="13.5" hidden="1" thickBot="1" x14ac:dyDescent="0.25">
      <c r="A221" s="229"/>
      <c r="B221" s="229"/>
      <c r="C221" s="2" t="s">
        <v>24</v>
      </c>
      <c r="D221" s="5">
        <v>2545</v>
      </c>
      <c r="E221" s="5">
        <v>1639</v>
      </c>
      <c r="F221" s="5">
        <v>1711</v>
      </c>
      <c r="G221" s="5">
        <v>11</v>
      </c>
      <c r="H221" s="5">
        <v>997</v>
      </c>
      <c r="I221" s="5">
        <v>1088</v>
      </c>
      <c r="J221" s="5">
        <v>1231</v>
      </c>
      <c r="K221" s="5">
        <v>9222</v>
      </c>
      <c r="M221"/>
    </row>
    <row r="222" spans="1:13" ht="13.5" hidden="1" thickBot="1" x14ac:dyDescent="0.25">
      <c r="A222" s="229"/>
      <c r="B222" s="229"/>
      <c r="C222" s="2" t="s">
        <v>25</v>
      </c>
      <c r="D222" s="5">
        <v>2434</v>
      </c>
      <c r="E222" s="5">
        <v>1545</v>
      </c>
      <c r="F222" s="5">
        <v>1669</v>
      </c>
      <c r="G222" s="5">
        <v>4</v>
      </c>
      <c r="H222" s="5">
        <v>920</v>
      </c>
      <c r="I222" s="5">
        <v>1043</v>
      </c>
      <c r="J222" s="5">
        <v>1038</v>
      </c>
      <c r="K222" s="5">
        <v>8653</v>
      </c>
      <c r="M222"/>
    </row>
    <row r="223" spans="1:13" ht="13.5" hidden="1" thickBot="1" x14ac:dyDescent="0.25">
      <c r="A223" s="229"/>
      <c r="B223" s="229"/>
      <c r="C223" s="2" t="s">
        <v>26</v>
      </c>
      <c r="D223" s="5">
        <v>1677</v>
      </c>
      <c r="E223" s="5">
        <v>863</v>
      </c>
      <c r="F223" s="5">
        <v>1402</v>
      </c>
      <c r="G223" s="5">
        <v>6</v>
      </c>
      <c r="H223" s="5">
        <v>590</v>
      </c>
      <c r="I223" s="5">
        <v>786</v>
      </c>
      <c r="J223" s="5">
        <v>745</v>
      </c>
      <c r="K223" s="5">
        <v>6070</v>
      </c>
      <c r="M223"/>
    </row>
    <row r="224" spans="1:13" ht="13.5" hidden="1" thickBot="1" x14ac:dyDescent="0.25">
      <c r="A224" s="229"/>
      <c r="B224" s="229"/>
      <c r="C224" s="2" t="s">
        <v>27</v>
      </c>
      <c r="D224" s="5">
        <v>886</v>
      </c>
      <c r="E224" s="5">
        <v>429</v>
      </c>
      <c r="F224" s="5">
        <v>810</v>
      </c>
      <c r="G224" s="5">
        <v>5</v>
      </c>
      <c r="H224" s="5">
        <v>217</v>
      </c>
      <c r="I224" s="5">
        <v>448</v>
      </c>
      <c r="J224" s="5">
        <v>497</v>
      </c>
      <c r="K224" s="5">
        <v>3292</v>
      </c>
      <c r="M224"/>
    </row>
    <row r="225" spans="1:13" ht="13.5" hidden="1" thickBot="1" x14ac:dyDescent="0.25">
      <c r="A225" s="229"/>
      <c r="B225" s="229"/>
      <c r="C225" s="2" t="s">
        <v>28</v>
      </c>
      <c r="D225" s="5">
        <v>415</v>
      </c>
      <c r="E225" s="5">
        <v>126</v>
      </c>
      <c r="F225" s="5">
        <v>340</v>
      </c>
      <c r="G225" s="5">
        <v>1</v>
      </c>
      <c r="H225" s="5">
        <v>83</v>
      </c>
      <c r="I225" s="5">
        <v>236</v>
      </c>
      <c r="J225" s="5">
        <v>228</v>
      </c>
      <c r="K225" s="5">
        <v>1429</v>
      </c>
      <c r="M225"/>
    </row>
    <row r="226" spans="1:13" ht="13.5" hidden="1" thickBot="1" x14ac:dyDescent="0.25">
      <c r="A226" s="229"/>
      <c r="B226" s="229"/>
      <c r="C226" s="2" t="s">
        <v>29</v>
      </c>
      <c r="D226" s="5">
        <v>79</v>
      </c>
      <c r="E226" s="4"/>
      <c r="F226" s="5">
        <v>75</v>
      </c>
      <c r="G226" s="4"/>
      <c r="H226" s="5">
        <v>106</v>
      </c>
      <c r="I226" s="5">
        <v>4</v>
      </c>
      <c r="J226" s="5">
        <v>47</v>
      </c>
      <c r="K226" s="5">
        <v>311</v>
      </c>
      <c r="M226"/>
    </row>
    <row r="227" spans="1:13" ht="13.5" hidden="1" thickBot="1" x14ac:dyDescent="0.25">
      <c r="A227" s="229"/>
      <c r="B227" s="230"/>
      <c r="C227" s="2" t="s">
        <v>10</v>
      </c>
      <c r="D227" s="5">
        <v>12626</v>
      </c>
      <c r="E227" s="5">
        <v>6757</v>
      </c>
      <c r="F227" s="5">
        <v>14962</v>
      </c>
      <c r="G227" s="5">
        <v>226</v>
      </c>
      <c r="H227" s="5">
        <v>4389</v>
      </c>
      <c r="I227" s="5">
        <v>4982</v>
      </c>
      <c r="J227" s="5">
        <v>7128</v>
      </c>
      <c r="K227" s="5">
        <v>51072</v>
      </c>
      <c r="M227"/>
    </row>
    <row r="228" spans="1:13" ht="13.5" hidden="1" thickBot="1" x14ac:dyDescent="0.25">
      <c r="A228" s="229"/>
      <c r="B228" s="228" t="s">
        <v>62</v>
      </c>
      <c r="C228" s="2" t="s">
        <v>14</v>
      </c>
      <c r="D228" s="5">
        <v>1</v>
      </c>
      <c r="E228" s="4"/>
      <c r="F228" s="5">
        <v>13</v>
      </c>
      <c r="G228" s="4"/>
      <c r="H228" s="4"/>
      <c r="I228" s="4"/>
      <c r="J228" s="4"/>
      <c r="K228" s="5">
        <v>14</v>
      </c>
      <c r="M228"/>
    </row>
    <row r="229" spans="1:13" ht="13.5" hidden="1" thickBot="1" x14ac:dyDescent="0.25">
      <c r="A229" s="229"/>
      <c r="B229" s="229"/>
      <c r="C229" s="2" t="s">
        <v>15</v>
      </c>
      <c r="D229" s="5">
        <v>95</v>
      </c>
      <c r="E229" s="5">
        <v>27</v>
      </c>
      <c r="F229" s="5">
        <v>593</v>
      </c>
      <c r="G229" s="5">
        <v>16</v>
      </c>
      <c r="H229" s="5">
        <v>11</v>
      </c>
      <c r="I229" s="5">
        <v>8</v>
      </c>
      <c r="J229" s="5">
        <v>113</v>
      </c>
      <c r="K229" s="5">
        <v>863</v>
      </c>
      <c r="M229"/>
    </row>
    <row r="230" spans="1:13" ht="13.5" hidden="1" thickBot="1" x14ac:dyDescent="0.25">
      <c r="A230" s="229"/>
      <c r="B230" s="229"/>
      <c r="C230" s="2" t="s">
        <v>16</v>
      </c>
      <c r="D230" s="5">
        <v>230</v>
      </c>
      <c r="E230" s="5">
        <v>52</v>
      </c>
      <c r="F230" s="5">
        <v>959</v>
      </c>
      <c r="G230" s="5">
        <v>13</v>
      </c>
      <c r="H230" s="5">
        <v>38</v>
      </c>
      <c r="I230" s="5">
        <v>47</v>
      </c>
      <c r="J230" s="5">
        <v>220</v>
      </c>
      <c r="K230" s="5">
        <v>1559</v>
      </c>
      <c r="M230"/>
    </row>
    <row r="231" spans="1:13" ht="13.5" hidden="1" thickBot="1" x14ac:dyDescent="0.25">
      <c r="A231" s="229"/>
      <c r="B231" s="229"/>
      <c r="C231" s="2" t="s">
        <v>17</v>
      </c>
      <c r="D231" s="5">
        <v>389</v>
      </c>
      <c r="E231" s="5">
        <v>110</v>
      </c>
      <c r="F231" s="5">
        <v>1290</v>
      </c>
      <c r="G231" s="5">
        <v>29</v>
      </c>
      <c r="H231" s="5">
        <v>267</v>
      </c>
      <c r="I231" s="5">
        <v>97</v>
      </c>
      <c r="J231" s="5">
        <v>381</v>
      </c>
      <c r="K231" s="5">
        <v>2563</v>
      </c>
      <c r="M231"/>
    </row>
    <row r="232" spans="1:13" ht="13.5" hidden="1" thickBot="1" x14ac:dyDescent="0.25">
      <c r="A232" s="229"/>
      <c r="B232" s="229"/>
      <c r="C232" s="2" t="s">
        <v>18</v>
      </c>
      <c r="D232" s="5">
        <v>371</v>
      </c>
      <c r="E232" s="5">
        <v>106</v>
      </c>
      <c r="F232" s="5">
        <v>1351</v>
      </c>
      <c r="G232" s="5">
        <v>5</v>
      </c>
      <c r="H232" s="5">
        <v>90</v>
      </c>
      <c r="I232" s="5">
        <v>97</v>
      </c>
      <c r="J232" s="5">
        <v>454</v>
      </c>
      <c r="K232" s="5">
        <v>2474</v>
      </c>
      <c r="M232"/>
    </row>
    <row r="233" spans="1:13" ht="13.5" hidden="1" thickBot="1" x14ac:dyDescent="0.25">
      <c r="A233" s="229"/>
      <c r="B233" s="229"/>
      <c r="C233" s="2" t="s">
        <v>19</v>
      </c>
      <c r="D233" s="5">
        <v>341</v>
      </c>
      <c r="E233" s="5">
        <v>108</v>
      </c>
      <c r="F233" s="5">
        <v>1355</v>
      </c>
      <c r="G233" s="5">
        <v>27</v>
      </c>
      <c r="H233" s="5">
        <v>37</v>
      </c>
      <c r="I233" s="5">
        <v>94</v>
      </c>
      <c r="J233" s="5">
        <v>416</v>
      </c>
      <c r="K233" s="5">
        <v>2378</v>
      </c>
      <c r="M233"/>
    </row>
    <row r="234" spans="1:13" ht="13.5" hidden="1" thickBot="1" x14ac:dyDescent="0.25">
      <c r="A234" s="229"/>
      <c r="B234" s="229"/>
      <c r="C234" s="2" t="s">
        <v>20</v>
      </c>
      <c r="D234" s="5">
        <v>259</v>
      </c>
      <c r="E234" s="5">
        <v>86</v>
      </c>
      <c r="F234" s="5">
        <v>1154</v>
      </c>
      <c r="G234" s="5">
        <v>24</v>
      </c>
      <c r="H234" s="5">
        <v>33</v>
      </c>
      <c r="I234" s="5">
        <v>110</v>
      </c>
      <c r="J234" s="5">
        <v>341</v>
      </c>
      <c r="K234" s="5">
        <v>2007</v>
      </c>
      <c r="M234"/>
    </row>
    <row r="235" spans="1:13" ht="13.5" hidden="1" thickBot="1" x14ac:dyDescent="0.25">
      <c r="A235" s="229"/>
      <c r="B235" s="229"/>
      <c r="C235" s="2" t="s">
        <v>21</v>
      </c>
      <c r="D235" s="5">
        <v>392</v>
      </c>
      <c r="E235" s="5">
        <v>89</v>
      </c>
      <c r="F235" s="5">
        <v>1060</v>
      </c>
      <c r="G235" s="5">
        <v>11</v>
      </c>
      <c r="H235" s="5">
        <v>60</v>
      </c>
      <c r="I235" s="5">
        <v>118</v>
      </c>
      <c r="J235" s="5">
        <v>367</v>
      </c>
      <c r="K235" s="5">
        <v>2098</v>
      </c>
      <c r="M235"/>
    </row>
    <row r="236" spans="1:13" ht="13.5" hidden="1" thickBot="1" x14ac:dyDescent="0.25">
      <c r="A236" s="229"/>
      <c r="B236" s="229"/>
      <c r="C236" s="2" t="s">
        <v>22</v>
      </c>
      <c r="D236" s="5">
        <v>523</v>
      </c>
      <c r="E236" s="5">
        <v>191</v>
      </c>
      <c r="F236" s="5">
        <v>1362</v>
      </c>
      <c r="G236" s="5">
        <v>6</v>
      </c>
      <c r="H236" s="5">
        <v>92</v>
      </c>
      <c r="I236" s="5">
        <v>181</v>
      </c>
      <c r="J236" s="5">
        <v>509</v>
      </c>
      <c r="K236" s="5">
        <v>2865</v>
      </c>
      <c r="M236"/>
    </row>
    <row r="237" spans="1:13" ht="13.5" hidden="1" thickBot="1" x14ac:dyDescent="0.25">
      <c r="A237" s="229"/>
      <c r="B237" s="229"/>
      <c r="C237" s="2" t="s">
        <v>23</v>
      </c>
      <c r="D237" s="5">
        <v>684</v>
      </c>
      <c r="E237" s="5">
        <v>195</v>
      </c>
      <c r="F237" s="5">
        <v>1598</v>
      </c>
      <c r="G237" s="5">
        <v>9</v>
      </c>
      <c r="H237" s="5">
        <v>113</v>
      </c>
      <c r="I237" s="5">
        <v>260</v>
      </c>
      <c r="J237" s="5">
        <v>585</v>
      </c>
      <c r="K237" s="5">
        <v>3444</v>
      </c>
      <c r="M237"/>
    </row>
    <row r="238" spans="1:13" ht="13.5" hidden="1" thickBot="1" x14ac:dyDescent="0.25">
      <c r="A238" s="229"/>
      <c r="B238" s="229"/>
      <c r="C238" s="2" t="s">
        <v>24</v>
      </c>
      <c r="D238" s="5">
        <v>628</v>
      </c>
      <c r="E238" s="5">
        <v>194</v>
      </c>
      <c r="F238" s="5">
        <v>1077</v>
      </c>
      <c r="G238" s="5">
        <v>4</v>
      </c>
      <c r="H238" s="5">
        <v>89</v>
      </c>
      <c r="I238" s="5">
        <v>230</v>
      </c>
      <c r="J238" s="5">
        <v>451</v>
      </c>
      <c r="K238" s="5">
        <v>2674</v>
      </c>
      <c r="M238"/>
    </row>
    <row r="239" spans="1:13" ht="13.5" hidden="1" thickBot="1" x14ac:dyDescent="0.25">
      <c r="A239" s="229"/>
      <c r="B239" s="229"/>
      <c r="C239" s="2" t="s">
        <v>25</v>
      </c>
      <c r="D239" s="5">
        <v>514</v>
      </c>
      <c r="E239" s="5">
        <v>161</v>
      </c>
      <c r="F239" s="5">
        <v>978</v>
      </c>
      <c r="G239" s="5">
        <v>14</v>
      </c>
      <c r="H239" s="5">
        <v>54</v>
      </c>
      <c r="I239" s="5">
        <v>211</v>
      </c>
      <c r="J239" s="5">
        <v>347</v>
      </c>
      <c r="K239" s="5">
        <v>2279</v>
      </c>
      <c r="M239"/>
    </row>
    <row r="240" spans="1:13" ht="13.5" hidden="1" thickBot="1" x14ac:dyDescent="0.25">
      <c r="A240" s="229"/>
      <c r="B240" s="229"/>
      <c r="C240" s="2" t="s">
        <v>26</v>
      </c>
      <c r="D240" s="5">
        <v>356</v>
      </c>
      <c r="E240" s="5">
        <v>75</v>
      </c>
      <c r="F240" s="5">
        <v>873</v>
      </c>
      <c r="G240" s="5">
        <v>14</v>
      </c>
      <c r="H240" s="5">
        <v>11</v>
      </c>
      <c r="I240" s="5">
        <v>160</v>
      </c>
      <c r="J240" s="5">
        <v>278</v>
      </c>
      <c r="K240" s="5">
        <v>1767</v>
      </c>
      <c r="M240"/>
    </row>
    <row r="241" spans="1:17" ht="13.5" hidden="1" thickBot="1" x14ac:dyDescent="0.25">
      <c r="A241" s="229"/>
      <c r="B241" s="229"/>
      <c r="C241" s="2" t="s">
        <v>27</v>
      </c>
      <c r="D241" s="5">
        <v>248</v>
      </c>
      <c r="E241" s="5">
        <v>69</v>
      </c>
      <c r="F241" s="5">
        <v>524</v>
      </c>
      <c r="G241" s="5">
        <v>6</v>
      </c>
      <c r="H241" s="5">
        <v>16</v>
      </c>
      <c r="I241" s="5">
        <v>123</v>
      </c>
      <c r="J241" s="5">
        <v>182</v>
      </c>
      <c r="K241" s="5">
        <v>1168</v>
      </c>
      <c r="M241"/>
    </row>
    <row r="242" spans="1:17" ht="13.5" hidden="1" thickBot="1" x14ac:dyDescent="0.25">
      <c r="A242" s="229"/>
      <c r="B242" s="229"/>
      <c r="C242" s="2" t="s">
        <v>28</v>
      </c>
      <c r="D242" s="5">
        <v>137</v>
      </c>
      <c r="E242" s="5">
        <v>34</v>
      </c>
      <c r="F242" s="5">
        <v>181</v>
      </c>
      <c r="G242" s="5">
        <v>1</v>
      </c>
      <c r="H242" s="5">
        <v>14</v>
      </c>
      <c r="I242" s="5">
        <v>74</v>
      </c>
      <c r="J242" s="5">
        <v>80</v>
      </c>
      <c r="K242" s="5">
        <v>521</v>
      </c>
      <c r="M242"/>
    </row>
    <row r="243" spans="1:17" ht="13.5" hidden="1" thickBot="1" x14ac:dyDescent="0.25">
      <c r="A243" s="229"/>
      <c r="B243" s="229"/>
      <c r="C243" s="2" t="s">
        <v>29</v>
      </c>
      <c r="D243" s="5">
        <v>38</v>
      </c>
      <c r="E243" s="4"/>
      <c r="F243" s="5">
        <v>59</v>
      </c>
      <c r="G243" s="5">
        <v>1</v>
      </c>
      <c r="H243" s="5">
        <v>40</v>
      </c>
      <c r="I243" s="4"/>
      <c r="J243" s="5">
        <v>28</v>
      </c>
      <c r="K243" s="5">
        <v>166</v>
      </c>
      <c r="M243"/>
    </row>
    <row r="244" spans="1:17" ht="13.5" hidden="1" thickBot="1" x14ac:dyDescent="0.25">
      <c r="A244" s="229"/>
      <c r="B244" s="230"/>
      <c r="C244" s="2" t="s">
        <v>10</v>
      </c>
      <c r="D244" s="5">
        <v>5206</v>
      </c>
      <c r="E244" s="5">
        <v>1497</v>
      </c>
      <c r="F244" s="5">
        <v>14427</v>
      </c>
      <c r="G244" s="5">
        <v>180</v>
      </c>
      <c r="H244" s="5">
        <v>965</v>
      </c>
      <c r="I244" s="5">
        <v>1810</v>
      </c>
      <c r="J244" s="5">
        <v>4754</v>
      </c>
      <c r="K244" s="5">
        <v>28842</v>
      </c>
      <c r="M244"/>
    </row>
    <row r="245" spans="1:17" ht="12.75" hidden="1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70" t="s">
        <v>55</v>
      </c>
      <c r="B248" s="265" t="s">
        <v>45</v>
      </c>
      <c r="C248" s="2" t="s">
        <v>14</v>
      </c>
      <c r="D248" s="29">
        <f t="shared" ref="D248:K257" si="34">SUM(D4+D21+D38+D55+D72+D89+D106)/7</f>
        <v>4.11764705882353E-2</v>
      </c>
      <c r="E248" s="52">
        <f t="shared" si="34"/>
        <v>0</v>
      </c>
      <c r="F248" s="29">
        <f t="shared" si="34"/>
        <v>0.26794717887154867</v>
      </c>
      <c r="G248" s="29">
        <f t="shared" si="34"/>
        <v>0</v>
      </c>
      <c r="H248" s="52">
        <f t="shared" si="34"/>
        <v>8.163265306122448E-3</v>
      </c>
      <c r="I248" s="52">
        <f t="shared" si="34"/>
        <v>4.081632653061224E-3</v>
      </c>
      <c r="J248" s="29">
        <f t="shared" si="34"/>
        <v>6.1704681872749099E-2</v>
      </c>
      <c r="K248" s="54">
        <f t="shared" si="34"/>
        <v>0.38307322929171667</v>
      </c>
      <c r="M248" s="30">
        <f t="shared" ref="M248:M263" si="35">SUM(E248+H248+I248)</f>
        <v>1.2244897959183671E-2</v>
      </c>
      <c r="N248" s="31">
        <f t="shared" ref="N248:N264" si="36">SUM(D248+F248+G248+J248)</f>
        <v>0.37082833133253307</v>
      </c>
      <c r="O248" s="55">
        <f t="shared" ref="O248:O264" si="37">SUM(M248/K248)</f>
        <v>3.1964901284863671E-2</v>
      </c>
      <c r="P248" s="55">
        <f t="shared" ref="P248:P264" si="38">SUM(N248/K248)</f>
        <v>0.96803509871513649</v>
      </c>
      <c r="Q248" s="2" t="s">
        <v>14</v>
      </c>
    </row>
    <row r="249" spans="1:17" ht="13.5" thickBot="1" x14ac:dyDescent="0.25">
      <c r="A249" s="266"/>
      <c r="B249" s="266"/>
      <c r="C249" s="2" t="s">
        <v>15</v>
      </c>
      <c r="D249" s="29">
        <f t="shared" si="34"/>
        <v>2.7585834333733494</v>
      </c>
      <c r="E249" s="52">
        <f t="shared" si="34"/>
        <v>0.56614645858343338</v>
      </c>
      <c r="F249" s="29">
        <f t="shared" si="34"/>
        <v>16.312244897959182</v>
      </c>
      <c r="G249" s="29">
        <f t="shared" si="34"/>
        <v>0.51884753901560632</v>
      </c>
      <c r="H249" s="52">
        <f t="shared" si="34"/>
        <v>1.1444177671068427</v>
      </c>
      <c r="I249" s="52">
        <f t="shared" si="34"/>
        <v>0.42016806722689076</v>
      </c>
      <c r="J249" s="29">
        <f t="shared" si="34"/>
        <v>3.352581032412965</v>
      </c>
      <c r="K249" s="54">
        <f t="shared" si="34"/>
        <v>25.072989195678272</v>
      </c>
      <c r="M249" s="30">
        <f t="shared" si="35"/>
        <v>2.1307322929171666</v>
      </c>
      <c r="N249" s="31">
        <f t="shared" si="36"/>
        <v>22.942256902761102</v>
      </c>
      <c r="O249" s="55">
        <f t="shared" si="37"/>
        <v>8.4981183387756259E-2</v>
      </c>
      <c r="P249" s="55">
        <f t="shared" si="38"/>
        <v>0.9150188166122436</v>
      </c>
      <c r="Q249" s="2" t="s">
        <v>15</v>
      </c>
    </row>
    <row r="250" spans="1:17" ht="13.5" thickBot="1" x14ac:dyDescent="0.25">
      <c r="A250" s="266"/>
      <c r="B250" s="266"/>
      <c r="C250" s="2" t="s">
        <v>16</v>
      </c>
      <c r="D250" s="29">
        <f t="shared" si="34"/>
        <v>4.5493397358943577</v>
      </c>
      <c r="E250" s="52">
        <f t="shared" si="34"/>
        <v>1.2105642256902762</v>
      </c>
      <c r="F250" s="29">
        <f t="shared" si="34"/>
        <v>21.443817527010804</v>
      </c>
      <c r="G250" s="29">
        <f t="shared" si="34"/>
        <v>0.3085234093637455</v>
      </c>
      <c r="H250" s="52">
        <f t="shared" si="34"/>
        <v>0.60048019207683079</v>
      </c>
      <c r="I250" s="52">
        <f t="shared" si="34"/>
        <v>1.0984393757502999</v>
      </c>
      <c r="J250" s="29">
        <f t="shared" si="34"/>
        <v>5.036734693877551</v>
      </c>
      <c r="K250" s="54">
        <f t="shared" si="34"/>
        <v>34.252100840336134</v>
      </c>
      <c r="M250" s="30">
        <f t="shared" si="35"/>
        <v>2.9094837935174072</v>
      </c>
      <c r="N250" s="31">
        <f t="shared" si="36"/>
        <v>31.338415366146457</v>
      </c>
      <c r="O250" s="55">
        <f t="shared" si="37"/>
        <v>8.4943221645871314E-2</v>
      </c>
      <c r="P250" s="55">
        <f t="shared" si="38"/>
        <v>0.91493410907051731</v>
      </c>
      <c r="Q250" s="2" t="s">
        <v>16</v>
      </c>
    </row>
    <row r="251" spans="1:17" ht="13.5" thickBot="1" x14ac:dyDescent="0.25">
      <c r="A251" s="266"/>
      <c r="B251" s="266"/>
      <c r="C251" s="2" t="s">
        <v>17</v>
      </c>
      <c r="D251" s="29">
        <f t="shared" si="34"/>
        <v>6.2238895558223293</v>
      </c>
      <c r="E251" s="52">
        <f t="shared" si="34"/>
        <v>1.9865546218487395</v>
      </c>
      <c r="F251" s="29">
        <f t="shared" si="34"/>
        <v>24.795318127250901</v>
      </c>
      <c r="G251" s="29">
        <f t="shared" si="34"/>
        <v>0.45114045618247295</v>
      </c>
      <c r="H251" s="52">
        <f t="shared" si="34"/>
        <v>1.9478991596638657</v>
      </c>
      <c r="I251" s="52">
        <f t="shared" si="34"/>
        <v>1.5661464585834335</v>
      </c>
      <c r="J251" s="29">
        <f t="shared" si="34"/>
        <v>6.3342136854741904</v>
      </c>
      <c r="K251" s="54">
        <f t="shared" si="34"/>
        <v>43.305162064825929</v>
      </c>
      <c r="M251" s="30">
        <f t="shared" si="35"/>
        <v>5.5006002400960385</v>
      </c>
      <c r="N251" s="31">
        <f t="shared" si="36"/>
        <v>37.804561824729895</v>
      </c>
      <c r="O251" s="55">
        <f t="shared" si="37"/>
        <v>0.12701950478471552</v>
      </c>
      <c r="P251" s="55">
        <f t="shared" si="38"/>
        <v>0.87298049521528454</v>
      </c>
      <c r="Q251" s="2" t="s">
        <v>17</v>
      </c>
    </row>
    <row r="252" spans="1:17" ht="13.5" thickBot="1" x14ac:dyDescent="0.25">
      <c r="A252" s="266"/>
      <c r="B252" s="266"/>
      <c r="C252" s="2" t="s">
        <v>18</v>
      </c>
      <c r="D252" s="29">
        <f t="shared" si="34"/>
        <v>6.8474189675870347</v>
      </c>
      <c r="E252" s="52">
        <f t="shared" si="34"/>
        <v>2.0128451380552219</v>
      </c>
      <c r="F252" s="29">
        <f t="shared" si="34"/>
        <v>24.353061224489796</v>
      </c>
      <c r="G252" s="29">
        <f t="shared" si="34"/>
        <v>0.36638655462184871</v>
      </c>
      <c r="H252" s="52">
        <f t="shared" si="34"/>
        <v>1.2788715486194477</v>
      </c>
      <c r="I252" s="52">
        <f t="shared" si="34"/>
        <v>1.8823529411764706</v>
      </c>
      <c r="J252" s="29">
        <f t="shared" si="34"/>
        <v>7.290516206482593</v>
      </c>
      <c r="K252" s="54">
        <f t="shared" si="34"/>
        <v>44.043697478991589</v>
      </c>
      <c r="M252" s="30">
        <f t="shared" si="35"/>
        <v>5.1740696278511402</v>
      </c>
      <c r="N252" s="31">
        <f t="shared" si="36"/>
        <v>38.857382953181272</v>
      </c>
      <c r="O252" s="55">
        <f t="shared" si="37"/>
        <v>0.11747582342102682</v>
      </c>
      <c r="P252" s="55">
        <f t="shared" si="38"/>
        <v>0.88224615954906738</v>
      </c>
      <c r="Q252" s="2" t="s">
        <v>18</v>
      </c>
    </row>
    <row r="253" spans="1:17" ht="13.5" thickBot="1" x14ac:dyDescent="0.25">
      <c r="A253" s="266"/>
      <c r="B253" s="266"/>
      <c r="C253" s="2" t="s">
        <v>19</v>
      </c>
      <c r="D253" s="29">
        <f t="shared" si="34"/>
        <v>5.8243697478991603</v>
      </c>
      <c r="E253" s="52">
        <f t="shared" si="34"/>
        <v>2.0978391356542616</v>
      </c>
      <c r="F253" s="29">
        <f t="shared" si="34"/>
        <v>22.137214885954382</v>
      </c>
      <c r="G253" s="29">
        <f t="shared" si="34"/>
        <v>0.65726290516206476</v>
      </c>
      <c r="H253" s="52">
        <f t="shared" si="34"/>
        <v>0.79291716686674663</v>
      </c>
      <c r="I253" s="52">
        <f t="shared" si="34"/>
        <v>1.739735894357743</v>
      </c>
      <c r="J253" s="29">
        <f t="shared" si="34"/>
        <v>6.2270108043217292</v>
      </c>
      <c r="K253" s="54">
        <f t="shared" si="34"/>
        <v>39.484633853541418</v>
      </c>
      <c r="M253" s="30">
        <f t="shared" si="35"/>
        <v>4.6304921968787518</v>
      </c>
      <c r="N253" s="31">
        <f t="shared" si="36"/>
        <v>34.845858343337333</v>
      </c>
      <c r="O253" s="55">
        <f t="shared" si="37"/>
        <v>0.11727327177591235</v>
      </c>
      <c r="P253" s="55">
        <f t="shared" si="38"/>
        <v>0.882516942479181</v>
      </c>
      <c r="Q253" s="2" t="s">
        <v>19</v>
      </c>
    </row>
    <row r="254" spans="1:17" ht="13.5" thickBot="1" x14ac:dyDescent="0.25">
      <c r="A254" s="266"/>
      <c r="B254" s="266"/>
      <c r="C254" s="2" t="s">
        <v>20</v>
      </c>
      <c r="D254" s="29">
        <f t="shared" si="34"/>
        <v>5.2879951980792308</v>
      </c>
      <c r="E254" s="52">
        <f t="shared" si="34"/>
        <v>2.1043217286914766</v>
      </c>
      <c r="F254" s="29">
        <f t="shared" si="34"/>
        <v>20.407082833133249</v>
      </c>
      <c r="G254" s="29">
        <f t="shared" si="34"/>
        <v>0.46494597839135654</v>
      </c>
      <c r="H254" s="52">
        <f t="shared" si="34"/>
        <v>1.1417767106842738</v>
      </c>
      <c r="I254" s="52">
        <f t="shared" si="34"/>
        <v>1.4908763505402158</v>
      </c>
      <c r="J254" s="29">
        <f t="shared" si="34"/>
        <v>5.4756302521008404</v>
      </c>
      <c r="K254" s="54">
        <f t="shared" si="34"/>
        <v>36.372629051620649</v>
      </c>
      <c r="M254" s="30">
        <f t="shared" si="35"/>
        <v>4.7369747899159664</v>
      </c>
      <c r="N254" s="31">
        <f t="shared" si="36"/>
        <v>31.635654261704673</v>
      </c>
      <c r="O254" s="55">
        <f t="shared" si="37"/>
        <v>0.13023459984685659</v>
      </c>
      <c r="P254" s="55">
        <f t="shared" si="38"/>
        <v>0.86976540015314319</v>
      </c>
      <c r="Q254" s="2" t="s">
        <v>20</v>
      </c>
    </row>
    <row r="255" spans="1:17" ht="13.5" thickBot="1" x14ac:dyDescent="0.25">
      <c r="A255" s="266"/>
      <c r="B255" s="266"/>
      <c r="C255" s="2" t="s">
        <v>21</v>
      </c>
      <c r="D255" s="29">
        <f t="shared" si="34"/>
        <v>7.7524609843937577</v>
      </c>
      <c r="E255" s="52">
        <f t="shared" si="34"/>
        <v>2.5605042016806721</v>
      </c>
      <c r="F255" s="29">
        <f t="shared" si="34"/>
        <v>23.005522208883551</v>
      </c>
      <c r="G255" s="29">
        <f t="shared" si="34"/>
        <v>0.31200480192076835</v>
      </c>
      <c r="H255" s="52">
        <f t="shared" si="34"/>
        <v>1.6585834333733493</v>
      </c>
      <c r="I255" s="52">
        <f t="shared" si="34"/>
        <v>2.4942376950780312</v>
      </c>
      <c r="J255" s="29">
        <f t="shared" si="34"/>
        <v>6.9004801920768299</v>
      </c>
      <c r="K255" s="54">
        <f t="shared" si="34"/>
        <v>44.687875150060016</v>
      </c>
      <c r="M255" s="30">
        <f t="shared" si="35"/>
        <v>6.7133253301320526</v>
      </c>
      <c r="N255" s="31">
        <f t="shared" si="36"/>
        <v>37.970468187274903</v>
      </c>
      <c r="O255" s="55">
        <f t="shared" si="37"/>
        <v>0.15022699798522501</v>
      </c>
      <c r="P255" s="55">
        <f t="shared" si="38"/>
        <v>0.84968166554734725</v>
      </c>
      <c r="Q255" s="2" t="s">
        <v>21</v>
      </c>
    </row>
    <row r="256" spans="1:17" ht="13.5" thickBot="1" x14ac:dyDescent="0.25">
      <c r="A256" s="266"/>
      <c r="B256" s="266"/>
      <c r="C256" s="2" t="s">
        <v>22</v>
      </c>
      <c r="D256" s="29">
        <f t="shared" si="34"/>
        <v>15.543817527010804</v>
      </c>
      <c r="E256" s="52">
        <f t="shared" si="34"/>
        <v>6.0629051620648253</v>
      </c>
      <c r="F256" s="29">
        <f t="shared" si="34"/>
        <v>38.470348139255698</v>
      </c>
      <c r="G256" s="29">
        <f t="shared" si="34"/>
        <v>0.37755102040816324</v>
      </c>
      <c r="H256" s="52">
        <f t="shared" si="34"/>
        <v>4.3145258103241302</v>
      </c>
      <c r="I256" s="52">
        <f t="shared" si="34"/>
        <v>5.0433373349339732</v>
      </c>
      <c r="J256" s="29">
        <f t="shared" si="34"/>
        <v>12.739495798319329</v>
      </c>
      <c r="K256" s="54">
        <f t="shared" si="34"/>
        <v>82.564345738295316</v>
      </c>
      <c r="M256" s="30">
        <f t="shared" si="35"/>
        <v>15.420768307322929</v>
      </c>
      <c r="N256" s="31">
        <f t="shared" si="36"/>
        <v>67.131212484993995</v>
      </c>
      <c r="O256" s="55">
        <f t="shared" si="37"/>
        <v>0.18677273064334848</v>
      </c>
      <c r="P256" s="55">
        <f t="shared" si="38"/>
        <v>0.81307750802967893</v>
      </c>
      <c r="Q256" s="2" t="s">
        <v>22</v>
      </c>
    </row>
    <row r="257" spans="1:17" ht="13.5" thickBot="1" x14ac:dyDescent="0.25">
      <c r="A257" s="266"/>
      <c r="B257" s="266"/>
      <c r="C257" s="2" t="s">
        <v>23</v>
      </c>
      <c r="D257" s="29">
        <f t="shared" si="34"/>
        <v>26.030732292917168</v>
      </c>
      <c r="E257" s="52">
        <f t="shared" si="34"/>
        <v>9.5651860744297732</v>
      </c>
      <c r="F257" s="29">
        <f t="shared" si="34"/>
        <v>43.550060024009603</v>
      </c>
      <c r="G257" s="29">
        <f t="shared" si="34"/>
        <v>0.28307322929171669</v>
      </c>
      <c r="H257" s="52">
        <f t="shared" si="34"/>
        <v>6.7012004801920773</v>
      </c>
      <c r="I257" s="52">
        <f t="shared" si="34"/>
        <v>8.9316926770708296</v>
      </c>
      <c r="J257" s="29">
        <f t="shared" si="34"/>
        <v>17.606722689075632</v>
      </c>
      <c r="K257" s="54">
        <f t="shared" si="34"/>
        <v>112.67274909963984</v>
      </c>
      <c r="M257" s="30">
        <f t="shared" si="35"/>
        <v>25.198079231692681</v>
      </c>
      <c r="N257" s="31">
        <f t="shared" si="36"/>
        <v>87.470588235294116</v>
      </c>
      <c r="O257" s="55">
        <f t="shared" si="37"/>
        <v>0.22363951739039645</v>
      </c>
      <c r="P257" s="55">
        <f t="shared" si="38"/>
        <v>0.77632425705652475</v>
      </c>
      <c r="Q257" s="2" t="s">
        <v>23</v>
      </c>
    </row>
    <row r="258" spans="1:17" ht="13.5" thickBot="1" x14ac:dyDescent="0.25">
      <c r="A258" s="266"/>
      <c r="B258" s="266"/>
      <c r="C258" s="2" t="s">
        <v>24</v>
      </c>
      <c r="D258" s="29">
        <f t="shared" ref="D258:K264" si="39">SUM(D14+D31+D48+D65+D82+D99+D116)/7</f>
        <v>29.399159663865543</v>
      </c>
      <c r="E258" s="52">
        <f t="shared" si="39"/>
        <v>13.194117647058826</v>
      </c>
      <c r="F258" s="29">
        <f t="shared" si="39"/>
        <v>34.658343337334934</v>
      </c>
      <c r="G258" s="29">
        <f t="shared" si="39"/>
        <v>0.24297719087635053</v>
      </c>
      <c r="H258" s="52">
        <f t="shared" si="39"/>
        <v>7.7261704681872754</v>
      </c>
      <c r="I258" s="52">
        <f t="shared" si="39"/>
        <v>11.918607442977191</v>
      </c>
      <c r="J258" s="29">
        <f t="shared" si="39"/>
        <v>17.650300120048019</v>
      </c>
      <c r="K258" s="54">
        <f t="shared" si="39"/>
        <v>114.7937575030012</v>
      </c>
      <c r="M258" s="30">
        <f t="shared" si="35"/>
        <v>32.838895558223292</v>
      </c>
      <c r="N258" s="31">
        <f t="shared" si="36"/>
        <v>81.950780312124834</v>
      </c>
      <c r="O258" s="55">
        <f t="shared" si="37"/>
        <v>0.28606865279555593</v>
      </c>
      <c r="P258" s="55">
        <f t="shared" si="38"/>
        <v>0.71389579097959477</v>
      </c>
      <c r="Q258" s="2" t="s">
        <v>24</v>
      </c>
    </row>
    <row r="259" spans="1:17" ht="13.5" thickBot="1" x14ac:dyDescent="0.25">
      <c r="A259" s="266"/>
      <c r="B259" s="266"/>
      <c r="C259" s="2" t="s">
        <v>25</v>
      </c>
      <c r="D259" s="29">
        <f t="shared" si="39"/>
        <v>25.804801920768309</v>
      </c>
      <c r="E259" s="52">
        <f t="shared" si="39"/>
        <v>12.210084033613445</v>
      </c>
      <c r="F259" s="29">
        <f t="shared" si="39"/>
        <v>30.814765906362545</v>
      </c>
      <c r="G259" s="29">
        <f t="shared" si="39"/>
        <v>0.19699879951980792</v>
      </c>
      <c r="H259" s="52">
        <f t="shared" si="39"/>
        <v>6.5840336134453779</v>
      </c>
      <c r="I259" s="52">
        <f t="shared" si="39"/>
        <v>11.214645858343335</v>
      </c>
      <c r="J259" s="29">
        <f t="shared" si="39"/>
        <v>14.083433373349338</v>
      </c>
      <c r="K259" s="54">
        <f t="shared" si="39"/>
        <v>100.91296518607443</v>
      </c>
      <c r="M259" s="30">
        <f t="shared" si="35"/>
        <v>30.008763505402158</v>
      </c>
      <c r="N259" s="31">
        <f t="shared" si="36"/>
        <v>70.900000000000006</v>
      </c>
      <c r="O259" s="55">
        <f t="shared" si="37"/>
        <v>0.2973727255964454</v>
      </c>
      <c r="P259" s="55">
        <f t="shared" si="38"/>
        <v>0.70258563772520988</v>
      </c>
      <c r="Q259" s="2" t="s">
        <v>25</v>
      </c>
    </row>
    <row r="260" spans="1:17" ht="13.5" thickBot="1" x14ac:dyDescent="0.25">
      <c r="A260" s="266"/>
      <c r="B260" s="266"/>
      <c r="C260" s="2" t="s">
        <v>26</v>
      </c>
      <c r="D260" s="29">
        <f t="shared" si="39"/>
        <v>17.711164465786315</v>
      </c>
      <c r="E260" s="52">
        <f t="shared" si="39"/>
        <v>6.7687875150060028</v>
      </c>
      <c r="F260" s="29">
        <f t="shared" si="39"/>
        <v>26.680552220888355</v>
      </c>
      <c r="G260" s="29">
        <f t="shared" si="39"/>
        <v>0.45750300120048015</v>
      </c>
      <c r="H260" s="52">
        <f t="shared" si="39"/>
        <v>3.8715486194477791</v>
      </c>
      <c r="I260" s="52">
        <f t="shared" si="39"/>
        <v>8.13049219687875</v>
      </c>
      <c r="J260" s="29">
        <f t="shared" si="39"/>
        <v>10.724729891956782</v>
      </c>
      <c r="K260" s="54">
        <f t="shared" si="39"/>
        <v>74.357022809123649</v>
      </c>
      <c r="M260" s="30">
        <f t="shared" si="35"/>
        <v>18.770828331332531</v>
      </c>
      <c r="N260" s="31">
        <f t="shared" si="36"/>
        <v>55.573949579831933</v>
      </c>
      <c r="O260" s="55">
        <f t="shared" si="37"/>
        <v>0.25244190289218171</v>
      </c>
      <c r="P260" s="55">
        <f t="shared" si="38"/>
        <v>0.74739342002021336</v>
      </c>
      <c r="Q260" s="2" t="s">
        <v>26</v>
      </c>
    </row>
    <row r="261" spans="1:17" ht="13.5" thickBot="1" x14ac:dyDescent="0.25">
      <c r="A261" s="266"/>
      <c r="B261" s="266"/>
      <c r="C261" s="2" t="s">
        <v>27</v>
      </c>
      <c r="D261" s="29">
        <f t="shared" si="39"/>
        <v>10.474669867947179</v>
      </c>
      <c r="E261" s="52">
        <f t="shared" si="39"/>
        <v>3.5078031212484997</v>
      </c>
      <c r="F261" s="29">
        <f t="shared" si="39"/>
        <v>14.868547418967585</v>
      </c>
      <c r="G261" s="29">
        <f t="shared" si="39"/>
        <v>9.8319327731092435E-2</v>
      </c>
      <c r="H261" s="52">
        <f t="shared" si="39"/>
        <v>1.452220888355342</v>
      </c>
      <c r="I261" s="52">
        <f t="shared" si="39"/>
        <v>5.1929171668667466</v>
      </c>
      <c r="J261" s="29">
        <f t="shared" si="39"/>
        <v>7.2737094837935183</v>
      </c>
      <c r="K261" s="54">
        <f t="shared" si="39"/>
        <v>42.868187274909971</v>
      </c>
      <c r="M261" s="30">
        <f t="shared" si="35"/>
        <v>10.152941176470588</v>
      </c>
      <c r="N261" s="31">
        <f t="shared" si="36"/>
        <v>32.71524609843938</v>
      </c>
      <c r="O261" s="55">
        <f t="shared" si="37"/>
        <v>0.23684092614788341</v>
      </c>
      <c r="P261" s="55">
        <f t="shared" si="38"/>
        <v>0.76315907385211657</v>
      </c>
      <c r="Q261" s="2" t="s">
        <v>27</v>
      </c>
    </row>
    <row r="262" spans="1:17" ht="13.5" thickBot="1" x14ac:dyDescent="0.25">
      <c r="A262" s="266"/>
      <c r="B262" s="266"/>
      <c r="C262" s="2" t="s">
        <v>28</v>
      </c>
      <c r="D262" s="29">
        <f t="shared" si="39"/>
        <v>4.9863145258103234</v>
      </c>
      <c r="E262" s="52">
        <f t="shared" si="39"/>
        <v>1.3642256902761105</v>
      </c>
      <c r="F262" s="29">
        <f t="shared" si="39"/>
        <v>6.1542617046818728</v>
      </c>
      <c r="G262" s="29">
        <f t="shared" si="39"/>
        <v>2.8931572629051622E-2</v>
      </c>
      <c r="H262" s="52">
        <f t="shared" si="39"/>
        <v>0.7734693877551021</v>
      </c>
      <c r="I262" s="52">
        <f t="shared" si="39"/>
        <v>2.6785114045618248</v>
      </c>
      <c r="J262" s="29">
        <f t="shared" si="39"/>
        <v>3.3478991596638656</v>
      </c>
      <c r="K262" s="54">
        <f t="shared" si="39"/>
        <v>19.333613445378148</v>
      </c>
      <c r="M262" s="30">
        <f t="shared" si="35"/>
        <v>4.8162064825930369</v>
      </c>
      <c r="N262" s="31">
        <f t="shared" si="36"/>
        <v>14.517406962785115</v>
      </c>
      <c r="O262" s="55">
        <f t="shared" si="37"/>
        <v>0.24911051915876536</v>
      </c>
      <c r="P262" s="55">
        <f t="shared" si="38"/>
        <v>0.75088948084123486</v>
      </c>
      <c r="Q262" s="2" t="s">
        <v>28</v>
      </c>
    </row>
    <row r="263" spans="1:17" ht="13.5" thickBot="1" x14ac:dyDescent="0.25">
      <c r="A263" s="266"/>
      <c r="B263" s="266"/>
      <c r="C263" s="2" t="s">
        <v>29</v>
      </c>
      <c r="D263" s="29">
        <f t="shared" si="39"/>
        <v>1.3374549819927972</v>
      </c>
      <c r="E263" s="52">
        <f t="shared" si="39"/>
        <v>0</v>
      </c>
      <c r="F263" s="29">
        <f t="shared" si="39"/>
        <v>1.5981992797118847</v>
      </c>
      <c r="G263" s="29">
        <f t="shared" si="39"/>
        <v>4.081632653061224E-3</v>
      </c>
      <c r="H263" s="52">
        <f t="shared" si="39"/>
        <v>1.2782713085234092</v>
      </c>
      <c r="I263" s="52">
        <f t="shared" si="39"/>
        <v>2.4609843937575031E-2</v>
      </c>
      <c r="J263" s="29">
        <f t="shared" si="39"/>
        <v>0.86914765906362546</v>
      </c>
      <c r="K263" s="54">
        <f t="shared" si="39"/>
        <v>5.1117647058823525</v>
      </c>
      <c r="M263" s="30">
        <f t="shared" si="35"/>
        <v>1.3028811524609842</v>
      </c>
      <c r="N263" s="31">
        <f t="shared" si="36"/>
        <v>3.8088835534213685</v>
      </c>
      <c r="O263" s="55">
        <f t="shared" si="37"/>
        <v>0.25487893661492211</v>
      </c>
      <c r="P263" s="55">
        <f t="shared" si="38"/>
        <v>0.74512106338507789</v>
      </c>
      <c r="Q263" s="2" t="s">
        <v>29</v>
      </c>
    </row>
    <row r="264" spans="1:17" ht="13.5" thickBot="1" x14ac:dyDescent="0.25">
      <c r="A264" s="267"/>
      <c r="B264" s="267"/>
      <c r="C264" s="2" t="s">
        <v>10</v>
      </c>
      <c r="D264" s="50">
        <f t="shared" si="39"/>
        <v>170.58151260504201</v>
      </c>
      <c r="E264" s="53">
        <f t="shared" si="39"/>
        <v>65.211884753901558</v>
      </c>
      <c r="F264" s="50">
        <f t="shared" si="39"/>
        <v>349.53361344537814</v>
      </c>
      <c r="G264" s="50">
        <f t="shared" si="39"/>
        <v>4.7685474189675876</v>
      </c>
      <c r="H264" s="53">
        <f t="shared" si="39"/>
        <v>41.274549819927969</v>
      </c>
      <c r="I264" s="53">
        <f t="shared" si="39"/>
        <v>63.830852340936374</v>
      </c>
      <c r="J264" s="50">
        <f t="shared" si="39"/>
        <v>124.98667466986795</v>
      </c>
      <c r="K264" s="50">
        <f t="shared" si="39"/>
        <v>820.25342136854738</v>
      </c>
      <c r="M264" s="17">
        <f>SUM(M248:M263)</f>
        <v>170.3172869147659</v>
      </c>
      <c r="N264" s="5">
        <f t="shared" si="36"/>
        <v>649.87034813925573</v>
      </c>
      <c r="O264" s="57">
        <f t="shared" si="37"/>
        <v>0.20763983724761664</v>
      </c>
      <c r="P264" s="57">
        <f t="shared" si="38"/>
        <v>0.7922799603261429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A123:D123"/>
    <mergeCell ref="E123:H123"/>
    <mergeCell ref="I123:K123"/>
    <mergeCell ref="A124:C125"/>
    <mergeCell ref="D124:K124"/>
    <mergeCell ref="B194:B210"/>
    <mergeCell ref="B211:B227"/>
    <mergeCell ref="A248:A264"/>
    <mergeCell ref="B248:B264"/>
    <mergeCell ref="A126:A244"/>
    <mergeCell ref="B228:B244"/>
    <mergeCell ref="B126:B142"/>
    <mergeCell ref="B143:B159"/>
    <mergeCell ref="B160:B176"/>
    <mergeCell ref="B177:B19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workbookViewId="0">
      <pane xSplit="8" ySplit="23" topLeftCell="I87" activePane="bottomRight" state="frozen"/>
      <selection pane="topRight" activeCell="I1" sqref="I1"/>
      <selection pane="bottomLeft" activeCell="A24" sqref="A24"/>
      <selection pane="bottomRight" sqref="A1:XFD3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1" t="s">
        <v>63</v>
      </c>
      <c r="B2" s="272"/>
      <c r="C2" s="273"/>
      <c r="D2" s="260" t="s">
        <v>59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74"/>
      <c r="B3" s="275"/>
      <c r="C3" s="27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9" t="s">
        <v>63</v>
      </c>
      <c r="B4" s="248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29"/>
      <c r="B5" s="249"/>
      <c r="C5" s="2" t="s">
        <v>15</v>
      </c>
      <c r="D5" s="42">
        <f t="shared" ref="D5:K20" si="1">SUM(D127)/34</f>
        <v>1.588235294117647</v>
      </c>
      <c r="E5" s="43">
        <f t="shared" si="1"/>
        <v>0.67647058823529416</v>
      </c>
      <c r="F5" s="42">
        <f t="shared" si="1"/>
        <v>17.970588235294116</v>
      </c>
      <c r="G5" s="42">
        <f t="shared" si="1"/>
        <v>0.41176470588235292</v>
      </c>
      <c r="H5" s="43">
        <f t="shared" si="1"/>
        <v>0.5</v>
      </c>
      <c r="I5" s="41">
        <f t="shared" si="1"/>
        <v>0.20588235294117646</v>
      </c>
      <c r="J5" s="42">
        <f t="shared" si="1"/>
        <v>2.5882352941176472</v>
      </c>
      <c r="K5" s="44">
        <f t="shared" si="1"/>
        <v>23.941176470588236</v>
      </c>
      <c r="L5" s="48"/>
      <c r="M5" s="30">
        <f t="shared" si="0"/>
        <v>1.3823529411764706</v>
      </c>
      <c r="N5" s="31">
        <f t="shared" ref="N5:N68" si="2">SUM(D5+F5+G5+J5)</f>
        <v>22.558823529411764</v>
      </c>
      <c r="O5" s="55">
        <f t="shared" ref="O5:O20" si="3">SUM(M5/K5)</f>
        <v>5.7739557739557738E-2</v>
      </c>
      <c r="P5" s="55">
        <f t="shared" ref="P5:P20" si="4">SUM(N5/K5)</f>
        <v>0.94226044226044225</v>
      </c>
      <c r="Q5" s="2" t="s">
        <v>15</v>
      </c>
    </row>
    <row r="6" spans="1:17" ht="12.75" customHeight="1" thickBot="1" x14ac:dyDescent="0.25">
      <c r="A6" s="229"/>
      <c r="B6" s="249"/>
      <c r="C6" s="2" t="s">
        <v>16</v>
      </c>
      <c r="D6" s="42">
        <f t="shared" si="1"/>
        <v>2.4411764705882355</v>
      </c>
      <c r="E6" s="43">
        <f t="shared" si="1"/>
        <v>1</v>
      </c>
      <c r="F6" s="42">
        <f t="shared" si="1"/>
        <v>12.705882352941176</v>
      </c>
      <c r="G6" s="42">
        <f t="shared" si="1"/>
        <v>0.3235294117647059</v>
      </c>
      <c r="H6" s="43">
        <f t="shared" si="1"/>
        <v>0.58823529411764708</v>
      </c>
      <c r="I6" s="43">
        <f t="shared" si="1"/>
        <v>0.47058823529411764</v>
      </c>
      <c r="J6" s="42">
        <f t="shared" si="1"/>
        <v>3.0588235294117645</v>
      </c>
      <c r="K6" s="44">
        <f t="shared" si="1"/>
        <v>20.588235294117649</v>
      </c>
      <c r="L6" s="48"/>
      <c r="M6" s="30">
        <f t="shared" si="0"/>
        <v>2.0588235294117649</v>
      </c>
      <c r="N6" s="31">
        <f t="shared" si="2"/>
        <v>18.529411764705884</v>
      </c>
      <c r="O6" s="55">
        <f t="shared" si="3"/>
        <v>0.1</v>
      </c>
      <c r="P6" s="55">
        <f t="shared" si="4"/>
        <v>0.9</v>
      </c>
      <c r="Q6" s="2" t="s">
        <v>16</v>
      </c>
    </row>
    <row r="7" spans="1:17" ht="12.75" customHeight="1" thickBot="1" x14ac:dyDescent="0.25">
      <c r="A7" s="229"/>
      <c r="B7" s="249"/>
      <c r="C7" s="2" t="s">
        <v>17</v>
      </c>
      <c r="D7" s="42">
        <f t="shared" si="1"/>
        <v>3.9705882352941178</v>
      </c>
      <c r="E7" s="43">
        <f t="shared" si="1"/>
        <v>1.6470588235294117</v>
      </c>
      <c r="F7" s="42">
        <f t="shared" si="1"/>
        <v>17.264705882352942</v>
      </c>
      <c r="G7" s="42">
        <f t="shared" si="1"/>
        <v>0.26470588235294118</v>
      </c>
      <c r="H7" s="43">
        <f t="shared" si="1"/>
        <v>1.411764705882353</v>
      </c>
      <c r="I7" s="43">
        <f t="shared" si="1"/>
        <v>0.76470588235294112</v>
      </c>
      <c r="J7" s="42">
        <f t="shared" si="1"/>
        <v>3.7352941176470589</v>
      </c>
      <c r="K7" s="44">
        <f t="shared" si="1"/>
        <v>29.058823529411764</v>
      </c>
      <c r="L7" s="48"/>
      <c r="M7" s="30">
        <f t="shared" si="0"/>
        <v>3.8235294117647056</v>
      </c>
      <c r="N7" s="31">
        <f t="shared" si="2"/>
        <v>25.235294117647058</v>
      </c>
      <c r="O7" s="55">
        <f t="shared" si="3"/>
        <v>0.13157894736842105</v>
      </c>
      <c r="P7" s="55">
        <f t="shared" si="4"/>
        <v>0.86842105263157887</v>
      </c>
      <c r="Q7" s="2" t="s">
        <v>17</v>
      </c>
    </row>
    <row r="8" spans="1:17" ht="12.75" customHeight="1" thickBot="1" x14ac:dyDescent="0.25">
      <c r="A8" s="229"/>
      <c r="B8" s="249"/>
      <c r="C8" s="2" t="s">
        <v>18</v>
      </c>
      <c r="D8" s="42">
        <f t="shared" si="1"/>
        <v>5.1764705882352944</v>
      </c>
      <c r="E8" s="43">
        <f t="shared" si="1"/>
        <v>1</v>
      </c>
      <c r="F8" s="42">
        <f t="shared" si="1"/>
        <v>18.323529411764707</v>
      </c>
      <c r="G8" s="42">
        <f t="shared" si="1"/>
        <v>0.17647058823529413</v>
      </c>
      <c r="H8" s="43">
        <f t="shared" si="1"/>
        <v>1.411764705882353</v>
      </c>
      <c r="I8" s="43">
        <f t="shared" si="1"/>
        <v>0.8529411764705882</v>
      </c>
      <c r="J8" s="42">
        <f t="shared" si="1"/>
        <v>5</v>
      </c>
      <c r="K8" s="44">
        <f t="shared" si="1"/>
        <v>31.941176470588236</v>
      </c>
      <c r="L8" s="48"/>
      <c r="M8" s="30">
        <f t="shared" si="0"/>
        <v>3.2647058823529416</v>
      </c>
      <c r="N8" s="31">
        <f t="shared" si="2"/>
        <v>28.676470588235293</v>
      </c>
      <c r="O8" s="55">
        <f t="shared" si="3"/>
        <v>0.10220994475138123</v>
      </c>
      <c r="P8" s="55">
        <f t="shared" si="4"/>
        <v>0.89779005524861877</v>
      </c>
      <c r="Q8" s="2" t="s">
        <v>18</v>
      </c>
    </row>
    <row r="9" spans="1:17" ht="12.75" customHeight="1" thickBot="1" x14ac:dyDescent="0.25">
      <c r="A9" s="229"/>
      <c r="B9" s="249"/>
      <c r="C9" s="2" t="s">
        <v>19</v>
      </c>
      <c r="D9" s="42">
        <f t="shared" si="1"/>
        <v>3.7058823529411766</v>
      </c>
      <c r="E9" s="43">
        <f t="shared" si="1"/>
        <v>1.088235294117647</v>
      </c>
      <c r="F9" s="42">
        <f t="shared" si="1"/>
        <v>17.558823529411764</v>
      </c>
      <c r="G9" s="42">
        <f t="shared" si="1"/>
        <v>8.8235294117647065E-2</v>
      </c>
      <c r="H9" s="43">
        <f t="shared" si="1"/>
        <v>0.8529411764705882</v>
      </c>
      <c r="I9" s="43">
        <f t="shared" si="1"/>
        <v>0.82352941176470584</v>
      </c>
      <c r="J9" s="42">
        <f t="shared" si="1"/>
        <v>3.9411764705882355</v>
      </c>
      <c r="K9" s="44">
        <f t="shared" si="1"/>
        <v>28.058823529411764</v>
      </c>
      <c r="L9" s="48"/>
      <c r="M9" s="30">
        <f t="shared" si="0"/>
        <v>2.7647058823529411</v>
      </c>
      <c r="N9" s="31">
        <f t="shared" si="2"/>
        <v>25.294117647058826</v>
      </c>
      <c r="O9" s="55">
        <f t="shared" si="3"/>
        <v>9.853249475890985E-2</v>
      </c>
      <c r="P9" s="55">
        <f t="shared" si="4"/>
        <v>0.90146750524109021</v>
      </c>
      <c r="Q9" s="2" t="s">
        <v>19</v>
      </c>
    </row>
    <row r="10" spans="1:17" ht="12.75" customHeight="1" thickBot="1" x14ac:dyDescent="0.25">
      <c r="A10" s="229"/>
      <c r="B10" s="249"/>
      <c r="C10" s="2" t="s">
        <v>20</v>
      </c>
      <c r="D10" s="42">
        <f t="shared" si="1"/>
        <v>4.4411764705882355</v>
      </c>
      <c r="E10" s="43">
        <f t="shared" si="1"/>
        <v>0.67647058823529416</v>
      </c>
      <c r="F10" s="42">
        <f t="shared" si="1"/>
        <v>15.235294117647058</v>
      </c>
      <c r="G10" s="42">
        <f t="shared" si="1"/>
        <v>8.8235294117647065E-2</v>
      </c>
      <c r="H10" s="43">
        <f t="shared" si="1"/>
        <v>1.0588235294117647</v>
      </c>
      <c r="I10" s="43">
        <f t="shared" si="1"/>
        <v>0.88235294117647056</v>
      </c>
      <c r="J10" s="42">
        <f t="shared" si="1"/>
        <v>3.8823529411764706</v>
      </c>
      <c r="K10" s="44">
        <f t="shared" si="1"/>
        <v>26.264705882352942</v>
      </c>
      <c r="L10" s="48"/>
      <c r="M10" s="30">
        <f t="shared" si="0"/>
        <v>2.6176470588235294</v>
      </c>
      <c r="N10" s="31">
        <f t="shared" si="2"/>
        <v>23.647058823529413</v>
      </c>
      <c r="O10" s="55">
        <f t="shared" si="3"/>
        <v>9.9664053751399778E-2</v>
      </c>
      <c r="P10" s="55">
        <f t="shared" si="4"/>
        <v>0.90033594624860025</v>
      </c>
      <c r="Q10" s="2" t="s">
        <v>20</v>
      </c>
    </row>
    <row r="11" spans="1:17" ht="12.75" customHeight="1" thickBot="1" x14ac:dyDescent="0.25">
      <c r="A11" s="229"/>
      <c r="B11" s="249"/>
      <c r="C11" s="2" t="s">
        <v>21</v>
      </c>
      <c r="D11" s="42">
        <f t="shared" si="1"/>
        <v>4.2352941176470589</v>
      </c>
      <c r="E11" s="43">
        <f t="shared" si="1"/>
        <v>0.91176470588235292</v>
      </c>
      <c r="F11" s="42">
        <f t="shared" si="1"/>
        <v>18.176470588235293</v>
      </c>
      <c r="G11" s="42">
        <f t="shared" si="1"/>
        <v>0.3235294117647059</v>
      </c>
      <c r="H11" s="43">
        <f t="shared" si="1"/>
        <v>1.1470588235294117</v>
      </c>
      <c r="I11" s="43">
        <f t="shared" si="1"/>
        <v>1.0588235294117647</v>
      </c>
      <c r="J11" s="42">
        <f t="shared" si="1"/>
        <v>4.3235294117647056</v>
      </c>
      <c r="K11" s="44">
        <f t="shared" si="1"/>
        <v>30.176470588235293</v>
      </c>
      <c r="L11" s="48"/>
      <c r="M11" s="30">
        <f t="shared" si="0"/>
        <v>3.117647058823529</v>
      </c>
      <c r="N11" s="31">
        <f t="shared" si="2"/>
        <v>27.058823529411764</v>
      </c>
      <c r="O11" s="55">
        <f t="shared" si="3"/>
        <v>0.10331384015594541</v>
      </c>
      <c r="P11" s="55">
        <f t="shared" si="4"/>
        <v>0.89668615984405464</v>
      </c>
      <c r="Q11" s="2" t="s">
        <v>21</v>
      </c>
    </row>
    <row r="12" spans="1:17" ht="12.75" customHeight="1" thickBot="1" x14ac:dyDescent="0.25">
      <c r="A12" s="229"/>
      <c r="B12" s="249"/>
      <c r="C12" s="2" t="s">
        <v>22</v>
      </c>
      <c r="D12" s="42">
        <f t="shared" si="1"/>
        <v>6.2941176470588234</v>
      </c>
      <c r="E12" s="43">
        <f t="shared" si="1"/>
        <v>1.588235294117647</v>
      </c>
      <c r="F12" s="42">
        <f t="shared" si="1"/>
        <v>19.911764705882351</v>
      </c>
      <c r="G12" s="42">
        <f t="shared" si="1"/>
        <v>2.9411764705882353E-2</v>
      </c>
      <c r="H12" s="43">
        <f t="shared" si="1"/>
        <v>2.1470588235294117</v>
      </c>
      <c r="I12" s="43">
        <f t="shared" si="1"/>
        <v>1.6176470588235294</v>
      </c>
      <c r="J12" s="42">
        <f t="shared" si="1"/>
        <v>5.9705882352941178</v>
      </c>
      <c r="K12" s="44">
        <f t="shared" si="1"/>
        <v>37.558823529411768</v>
      </c>
      <c r="L12" s="48"/>
      <c r="M12" s="30">
        <f t="shared" si="0"/>
        <v>5.3529411764705888</v>
      </c>
      <c r="N12" s="31">
        <f t="shared" si="2"/>
        <v>32.205882352941174</v>
      </c>
      <c r="O12" s="55">
        <f t="shared" si="3"/>
        <v>0.14252153484729835</v>
      </c>
      <c r="P12" s="55">
        <f t="shared" si="4"/>
        <v>0.85747846515270154</v>
      </c>
      <c r="Q12" s="2" t="s">
        <v>22</v>
      </c>
    </row>
    <row r="13" spans="1:17" ht="12.75" customHeight="1" thickBot="1" x14ac:dyDescent="0.25">
      <c r="A13" s="229"/>
      <c r="B13" s="249"/>
      <c r="C13" s="2" t="s">
        <v>23</v>
      </c>
      <c r="D13" s="42">
        <f t="shared" si="1"/>
        <v>8.4411764705882355</v>
      </c>
      <c r="E13" s="43">
        <f t="shared" si="1"/>
        <v>1.9705882352941178</v>
      </c>
      <c r="F13" s="42">
        <f t="shared" si="1"/>
        <v>21.911764705882351</v>
      </c>
      <c r="G13" s="42">
        <f t="shared" si="1"/>
        <v>0.14705882352941177</v>
      </c>
      <c r="H13" s="43">
        <f t="shared" si="1"/>
        <v>3.9705882352941178</v>
      </c>
      <c r="I13" s="43">
        <f t="shared" si="1"/>
        <v>2.6176470588235294</v>
      </c>
      <c r="J13" s="42">
        <f t="shared" si="1"/>
        <v>8.5294117647058822</v>
      </c>
      <c r="K13" s="44">
        <f t="shared" si="1"/>
        <v>47.588235294117645</v>
      </c>
      <c r="L13" s="48"/>
      <c r="M13" s="30">
        <f t="shared" si="0"/>
        <v>8.5588235294117645</v>
      </c>
      <c r="N13" s="31">
        <f t="shared" si="2"/>
        <v>39.029411764705884</v>
      </c>
      <c r="O13" s="55">
        <f t="shared" si="3"/>
        <v>0.17985166872682323</v>
      </c>
      <c r="P13" s="55">
        <f t="shared" si="4"/>
        <v>0.82014833127317688</v>
      </c>
      <c r="Q13" s="2" t="s">
        <v>23</v>
      </c>
    </row>
    <row r="14" spans="1:17" ht="12.75" customHeight="1" thickBot="1" x14ac:dyDescent="0.25">
      <c r="A14" s="229"/>
      <c r="B14" s="249"/>
      <c r="C14" s="2" t="s">
        <v>24</v>
      </c>
      <c r="D14" s="42">
        <f t="shared" si="1"/>
        <v>8.4117647058823533</v>
      </c>
      <c r="E14" s="43">
        <f t="shared" si="1"/>
        <v>2.2058823529411766</v>
      </c>
      <c r="F14" s="42">
        <f t="shared" si="1"/>
        <v>17.941176470588236</v>
      </c>
      <c r="G14" s="42">
        <f t="shared" si="1"/>
        <v>2.9411764705882353E-2</v>
      </c>
      <c r="H14" s="43">
        <f t="shared" si="1"/>
        <v>5.0294117647058822</v>
      </c>
      <c r="I14" s="43">
        <f t="shared" si="1"/>
        <v>2.4705882352941178</v>
      </c>
      <c r="J14" s="42">
        <f t="shared" si="1"/>
        <v>6.5294117647058822</v>
      </c>
      <c r="K14" s="44">
        <f t="shared" si="1"/>
        <v>42.617647058823529</v>
      </c>
      <c r="L14" s="48"/>
      <c r="M14" s="30">
        <f t="shared" si="0"/>
        <v>9.7058823529411775</v>
      </c>
      <c r="N14" s="31">
        <f t="shared" si="2"/>
        <v>32.911764705882355</v>
      </c>
      <c r="O14" s="55">
        <f t="shared" si="3"/>
        <v>0.22774327122153212</v>
      </c>
      <c r="P14" s="55">
        <f t="shared" si="4"/>
        <v>0.77225672877846796</v>
      </c>
      <c r="Q14" s="2" t="s">
        <v>24</v>
      </c>
    </row>
    <row r="15" spans="1:17" ht="12.75" customHeight="1" thickBot="1" x14ac:dyDescent="0.25">
      <c r="A15" s="229"/>
      <c r="B15" s="249"/>
      <c r="C15" s="2" t="s">
        <v>25</v>
      </c>
      <c r="D15" s="42">
        <f t="shared" si="1"/>
        <v>7.2647058823529411</v>
      </c>
      <c r="E15" s="43">
        <f t="shared" si="1"/>
        <v>1.1470588235294117</v>
      </c>
      <c r="F15" s="42">
        <f t="shared" si="1"/>
        <v>16.5</v>
      </c>
      <c r="G15" s="42">
        <f t="shared" si="1"/>
        <v>8.8235294117647065E-2</v>
      </c>
      <c r="H15" s="43">
        <f t="shared" si="1"/>
        <v>4.7058823529411766</v>
      </c>
      <c r="I15" s="43">
        <f t="shared" si="1"/>
        <v>2.7647058823529411</v>
      </c>
      <c r="J15" s="42">
        <f t="shared" si="1"/>
        <v>4.9117647058823533</v>
      </c>
      <c r="K15" s="44">
        <f t="shared" si="1"/>
        <v>37.382352941176471</v>
      </c>
      <c r="L15" s="48"/>
      <c r="M15" s="30">
        <f t="shared" si="0"/>
        <v>8.617647058823529</v>
      </c>
      <c r="N15" s="31">
        <f t="shared" si="2"/>
        <v>28.764705882352942</v>
      </c>
      <c r="O15" s="55">
        <f t="shared" si="3"/>
        <v>0.23052714398111721</v>
      </c>
      <c r="P15" s="55">
        <f t="shared" si="4"/>
        <v>0.76947285601888282</v>
      </c>
      <c r="Q15" s="2" t="s">
        <v>25</v>
      </c>
    </row>
    <row r="16" spans="1:17" ht="12.75" customHeight="1" thickBot="1" x14ac:dyDescent="0.25">
      <c r="A16" s="229"/>
      <c r="B16" s="249"/>
      <c r="C16" s="2" t="s">
        <v>26</v>
      </c>
      <c r="D16" s="42">
        <f t="shared" si="1"/>
        <v>5.0294117647058822</v>
      </c>
      <c r="E16" s="43">
        <f t="shared" si="1"/>
        <v>1.588235294117647</v>
      </c>
      <c r="F16" s="42">
        <f t="shared" si="1"/>
        <v>12.264705882352942</v>
      </c>
      <c r="G16" s="42">
        <f t="shared" si="1"/>
        <v>0</v>
      </c>
      <c r="H16" s="43">
        <f t="shared" si="1"/>
        <v>2.5294117647058822</v>
      </c>
      <c r="I16" s="43">
        <f t="shared" si="1"/>
        <v>1.8235294117647058</v>
      </c>
      <c r="J16" s="42">
        <f t="shared" si="1"/>
        <v>4.9117647058823533</v>
      </c>
      <c r="K16" s="44">
        <f t="shared" si="1"/>
        <v>28.147058823529413</v>
      </c>
      <c r="L16" s="48"/>
      <c r="M16" s="30">
        <f t="shared" si="0"/>
        <v>5.9411764705882346</v>
      </c>
      <c r="N16" s="31">
        <f t="shared" si="2"/>
        <v>22.205882352941181</v>
      </c>
      <c r="O16" s="55">
        <f t="shared" si="3"/>
        <v>0.21107628004179724</v>
      </c>
      <c r="P16" s="55">
        <f t="shared" si="4"/>
        <v>0.78892371995820287</v>
      </c>
      <c r="Q16" s="2" t="s">
        <v>26</v>
      </c>
    </row>
    <row r="17" spans="1:17" ht="12.75" customHeight="1" thickBot="1" x14ac:dyDescent="0.25">
      <c r="A17" s="229"/>
      <c r="B17" s="249"/>
      <c r="C17" s="2" t="s">
        <v>27</v>
      </c>
      <c r="D17" s="42">
        <f t="shared" si="1"/>
        <v>4</v>
      </c>
      <c r="E17" s="43">
        <f t="shared" si="1"/>
        <v>0.76470588235294112</v>
      </c>
      <c r="F17" s="42">
        <f t="shared" si="1"/>
        <v>6.6764705882352944</v>
      </c>
      <c r="G17" s="42">
        <f t="shared" si="1"/>
        <v>0</v>
      </c>
      <c r="H17" s="43">
        <f t="shared" si="1"/>
        <v>1.1176470588235294</v>
      </c>
      <c r="I17" s="43">
        <f t="shared" si="1"/>
        <v>1.5588235294117647</v>
      </c>
      <c r="J17" s="42">
        <f t="shared" si="1"/>
        <v>2.3529411764705883</v>
      </c>
      <c r="K17" s="44">
        <f t="shared" si="1"/>
        <v>16.470588235294116</v>
      </c>
      <c r="L17" s="48"/>
      <c r="M17" s="30">
        <f t="shared" si="0"/>
        <v>3.4411764705882355</v>
      </c>
      <c r="N17" s="31">
        <f t="shared" si="2"/>
        <v>13.029411764705882</v>
      </c>
      <c r="O17" s="55">
        <f t="shared" si="3"/>
        <v>0.20892857142857146</v>
      </c>
      <c r="P17" s="55">
        <f t="shared" si="4"/>
        <v>0.79107142857142865</v>
      </c>
      <c r="Q17" s="2" t="s">
        <v>27</v>
      </c>
    </row>
    <row r="18" spans="1:17" ht="12.75" customHeight="1" thickBot="1" x14ac:dyDescent="0.25">
      <c r="A18" s="229"/>
      <c r="B18" s="249"/>
      <c r="C18" s="2" t="s">
        <v>28</v>
      </c>
      <c r="D18" s="42">
        <f t="shared" si="1"/>
        <v>2.3235294117647061</v>
      </c>
      <c r="E18" s="43">
        <f t="shared" si="1"/>
        <v>0.5</v>
      </c>
      <c r="F18" s="42">
        <f t="shared" si="1"/>
        <v>3.6176470588235294</v>
      </c>
      <c r="G18" s="42">
        <f t="shared" si="1"/>
        <v>0</v>
      </c>
      <c r="H18" s="43">
        <f t="shared" si="1"/>
        <v>0.82352941176470584</v>
      </c>
      <c r="I18" s="43">
        <f t="shared" si="1"/>
        <v>0.8529411764705882</v>
      </c>
      <c r="J18" s="42">
        <f t="shared" si="1"/>
        <v>1.411764705882353</v>
      </c>
      <c r="K18" s="44">
        <f t="shared" si="1"/>
        <v>9.5294117647058822</v>
      </c>
      <c r="L18" s="48"/>
      <c r="M18" s="30">
        <f t="shared" si="0"/>
        <v>2.1764705882352939</v>
      </c>
      <c r="N18" s="31">
        <f t="shared" si="2"/>
        <v>7.3529411764705888</v>
      </c>
      <c r="O18" s="55">
        <f t="shared" si="3"/>
        <v>0.22839506172839505</v>
      </c>
      <c r="P18" s="55">
        <f t="shared" si="4"/>
        <v>0.77160493827160503</v>
      </c>
      <c r="Q18" s="2" t="s">
        <v>28</v>
      </c>
    </row>
    <row r="19" spans="1:17" ht="12.75" customHeight="1" thickBot="1" x14ac:dyDescent="0.25">
      <c r="A19" s="229"/>
      <c r="B19" s="249"/>
      <c r="C19" s="2" t="s">
        <v>29</v>
      </c>
      <c r="D19" s="42">
        <f t="shared" si="1"/>
        <v>0.8529411764705882</v>
      </c>
      <c r="E19" s="41">
        <f t="shared" si="1"/>
        <v>0</v>
      </c>
      <c r="F19" s="42">
        <f t="shared" si="1"/>
        <v>1</v>
      </c>
      <c r="G19" s="42">
        <f t="shared" si="1"/>
        <v>0</v>
      </c>
      <c r="H19" s="43">
        <f t="shared" si="1"/>
        <v>0.91176470588235292</v>
      </c>
      <c r="I19" s="43">
        <f t="shared" si="1"/>
        <v>0</v>
      </c>
      <c r="J19" s="42">
        <f t="shared" si="1"/>
        <v>0.35294117647058826</v>
      </c>
      <c r="K19" s="44">
        <f t="shared" si="1"/>
        <v>3.1176470588235294</v>
      </c>
      <c r="L19" s="48"/>
      <c r="M19" s="30">
        <f t="shared" si="0"/>
        <v>0.91176470588235292</v>
      </c>
      <c r="N19" s="31">
        <f t="shared" si="2"/>
        <v>2.2058823529411766</v>
      </c>
      <c r="O19" s="55">
        <f t="shared" si="3"/>
        <v>0.29245283018867924</v>
      </c>
      <c r="P19" s="55">
        <f t="shared" si="4"/>
        <v>0.70754716981132082</v>
      </c>
      <c r="Q19" s="2" t="s">
        <v>29</v>
      </c>
    </row>
    <row r="20" spans="1:17" ht="12.75" customHeight="1" thickBot="1" x14ac:dyDescent="0.25">
      <c r="A20" s="229"/>
      <c r="B20" s="250"/>
      <c r="C20" s="2" t="s">
        <v>10</v>
      </c>
      <c r="D20" s="45">
        <f t="shared" si="1"/>
        <v>68.17647058823529</v>
      </c>
      <c r="E20" s="46">
        <f t="shared" si="1"/>
        <v>16.764705882352942</v>
      </c>
      <c r="F20" s="45">
        <f t="shared" si="1"/>
        <v>217.05882352941177</v>
      </c>
      <c r="G20" s="45">
        <f t="shared" si="1"/>
        <v>1.9705882352941178</v>
      </c>
      <c r="H20" s="46">
        <f t="shared" si="1"/>
        <v>28.205882352941178</v>
      </c>
      <c r="I20" s="46">
        <f t="shared" si="1"/>
        <v>18.764705882352942</v>
      </c>
      <c r="J20" s="45">
        <f t="shared" si="1"/>
        <v>61.5</v>
      </c>
      <c r="K20" s="47">
        <f t="shared" si="1"/>
        <v>412.44117647058823</v>
      </c>
      <c r="L20" s="48"/>
      <c r="M20" s="32">
        <f t="shared" si="0"/>
        <v>63.735294117647058</v>
      </c>
      <c r="N20" s="32">
        <f t="shared" si="2"/>
        <v>348.70588235294122</v>
      </c>
      <c r="O20" s="57">
        <f t="shared" si="3"/>
        <v>0.15453184054767169</v>
      </c>
      <c r="P20" s="57">
        <f t="shared" si="4"/>
        <v>0.84546815945232845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0.11764705882352941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0</v>
      </c>
      <c r="K21" s="25">
        <f t="shared" si="5"/>
        <v>0.11764705882352941</v>
      </c>
      <c r="L21" s="48"/>
      <c r="M21" s="30">
        <f t="shared" si="0"/>
        <v>0</v>
      </c>
      <c r="N21" s="31">
        <f t="shared" si="2"/>
        <v>0.11764705882352941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37" si="6">SUM(D144)/34</f>
        <v>1.6176470588235294</v>
      </c>
      <c r="E22" s="27">
        <f t="shared" si="6"/>
        <v>0.61764705882352944</v>
      </c>
      <c r="F22" s="25">
        <f t="shared" si="6"/>
        <v>17.176470588235293</v>
      </c>
      <c r="G22" s="25">
        <f t="shared" si="6"/>
        <v>0.14705882352941177</v>
      </c>
      <c r="H22" s="27">
        <f t="shared" si="6"/>
        <v>0.26470588235294118</v>
      </c>
      <c r="I22" s="27">
        <f t="shared" si="6"/>
        <v>0.38235294117647056</v>
      </c>
      <c r="J22" s="25">
        <f t="shared" si="6"/>
        <v>2.0294117647058822</v>
      </c>
      <c r="K22" s="25">
        <f t="shared" si="6"/>
        <v>22.235294117647058</v>
      </c>
      <c r="L22" s="48"/>
      <c r="M22" s="30">
        <f t="shared" si="0"/>
        <v>1.2647058823529411</v>
      </c>
      <c r="N22" s="31">
        <f t="shared" si="2"/>
        <v>20.970588235294116</v>
      </c>
      <c r="O22" s="59">
        <f t="shared" ref="O22:O37" si="7">SUM(M22/K22)</f>
        <v>5.6878306878306875E-2</v>
      </c>
      <c r="P22" s="59">
        <f t="shared" ref="P22:P37" si="8">SUM(N22/K22)</f>
        <v>0.94312169312169303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si="6"/>
        <v>2.5</v>
      </c>
      <c r="E23" s="27">
        <f t="shared" si="6"/>
        <v>0.61764705882352944</v>
      </c>
      <c r="F23" s="25">
        <f t="shared" si="6"/>
        <v>13.970588235294118</v>
      </c>
      <c r="G23" s="25">
        <f t="shared" si="6"/>
        <v>0.38235294117647056</v>
      </c>
      <c r="H23" s="27">
        <f t="shared" si="6"/>
        <v>0.73529411764705888</v>
      </c>
      <c r="I23" s="27">
        <f t="shared" si="6"/>
        <v>0.61764705882352944</v>
      </c>
      <c r="J23" s="25">
        <f t="shared" si="6"/>
        <v>2.4411764705882355</v>
      </c>
      <c r="K23" s="25">
        <f t="shared" si="6"/>
        <v>21.264705882352942</v>
      </c>
      <c r="L23" s="48"/>
      <c r="M23" s="30">
        <f t="shared" si="0"/>
        <v>1.9705882352941178</v>
      </c>
      <c r="N23" s="31">
        <f t="shared" si="2"/>
        <v>19.294117647058822</v>
      </c>
      <c r="O23" s="59">
        <f t="shared" si="7"/>
        <v>9.2669432918395578E-2</v>
      </c>
      <c r="P23" s="59">
        <f t="shared" si="8"/>
        <v>0.90733056708160431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si="6"/>
        <v>2.6470588235294117</v>
      </c>
      <c r="E24" s="27">
        <f t="shared" si="6"/>
        <v>0.70588235294117652</v>
      </c>
      <c r="F24" s="25">
        <f t="shared" si="6"/>
        <v>21.441176470588236</v>
      </c>
      <c r="G24" s="25">
        <f t="shared" si="6"/>
        <v>0.11764705882352941</v>
      </c>
      <c r="H24" s="27">
        <f t="shared" si="6"/>
        <v>0.55882352941176472</v>
      </c>
      <c r="I24" s="27">
        <f t="shared" si="6"/>
        <v>0.52941176470588236</v>
      </c>
      <c r="J24" s="25">
        <f t="shared" si="6"/>
        <v>3.5588235294117645</v>
      </c>
      <c r="K24" s="25">
        <f t="shared" si="6"/>
        <v>29.558823529411764</v>
      </c>
      <c r="L24" s="48"/>
      <c r="M24" s="30">
        <f t="shared" si="0"/>
        <v>1.7941176470588234</v>
      </c>
      <c r="N24" s="31">
        <f t="shared" si="2"/>
        <v>27.764705882352942</v>
      </c>
      <c r="O24" s="59">
        <f t="shared" si="7"/>
        <v>6.0696517412935316E-2</v>
      </c>
      <c r="P24" s="59">
        <f t="shared" si="8"/>
        <v>0.93930348258706475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si="6"/>
        <v>4.0882352941176467</v>
      </c>
      <c r="E25" s="27">
        <f t="shared" si="6"/>
        <v>1.0588235294117647</v>
      </c>
      <c r="F25" s="25">
        <f t="shared" si="6"/>
        <v>17.617647058823529</v>
      </c>
      <c r="G25" s="25">
        <f t="shared" si="6"/>
        <v>8.8235294117647065E-2</v>
      </c>
      <c r="H25" s="27">
        <f t="shared" si="6"/>
        <v>0.73529411764705888</v>
      </c>
      <c r="I25" s="27">
        <f t="shared" si="6"/>
        <v>0.94117647058823528</v>
      </c>
      <c r="J25" s="25">
        <f t="shared" si="6"/>
        <v>3.9117647058823528</v>
      </c>
      <c r="K25" s="25">
        <f t="shared" si="6"/>
        <v>28.441176470588236</v>
      </c>
      <c r="L25" s="48"/>
      <c r="M25" s="30">
        <f t="shared" si="0"/>
        <v>2.7352941176470589</v>
      </c>
      <c r="N25" s="31">
        <f t="shared" si="2"/>
        <v>25.705882352941174</v>
      </c>
      <c r="O25" s="59">
        <f t="shared" si="7"/>
        <v>9.6173733195449848E-2</v>
      </c>
      <c r="P25" s="59">
        <f t="shared" si="8"/>
        <v>0.90382626680455003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si="6"/>
        <v>3.3529411764705883</v>
      </c>
      <c r="E26" s="27">
        <f t="shared" si="6"/>
        <v>0.6470588235294118</v>
      </c>
      <c r="F26" s="25">
        <f t="shared" si="6"/>
        <v>15.558823529411764</v>
      </c>
      <c r="G26" s="25">
        <f t="shared" si="6"/>
        <v>0.14705882352941177</v>
      </c>
      <c r="H26" s="27">
        <f t="shared" si="6"/>
        <v>0.8529411764705882</v>
      </c>
      <c r="I26" s="27">
        <f t="shared" si="6"/>
        <v>0.76470588235294112</v>
      </c>
      <c r="J26" s="25">
        <f t="shared" si="6"/>
        <v>3.1176470588235294</v>
      </c>
      <c r="K26" s="25">
        <f t="shared" si="6"/>
        <v>24.441176470588236</v>
      </c>
      <c r="L26" s="48"/>
      <c r="M26" s="30">
        <f t="shared" si="0"/>
        <v>2.2647058823529411</v>
      </c>
      <c r="N26" s="31">
        <f t="shared" si="2"/>
        <v>22.176470588235293</v>
      </c>
      <c r="O26" s="59">
        <f t="shared" si="7"/>
        <v>9.2659446450060162E-2</v>
      </c>
      <c r="P26" s="59">
        <f t="shared" si="8"/>
        <v>0.90734055354993981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si="6"/>
        <v>3.4117647058823528</v>
      </c>
      <c r="E27" s="27">
        <f t="shared" si="6"/>
        <v>0.61764705882352944</v>
      </c>
      <c r="F27" s="25">
        <f t="shared" si="6"/>
        <v>12.941176470588236</v>
      </c>
      <c r="G27" s="25">
        <f t="shared" si="6"/>
        <v>8.8235294117647065E-2</v>
      </c>
      <c r="H27" s="27">
        <f t="shared" si="6"/>
        <v>0.44117647058823528</v>
      </c>
      <c r="I27" s="27">
        <f t="shared" si="6"/>
        <v>1.088235294117647</v>
      </c>
      <c r="J27" s="25">
        <f t="shared" si="6"/>
        <v>3.6470588235294117</v>
      </c>
      <c r="K27" s="25">
        <f t="shared" si="6"/>
        <v>22.235294117647058</v>
      </c>
      <c r="L27" s="48"/>
      <c r="M27" s="30">
        <f t="shared" si="0"/>
        <v>2.1470588235294117</v>
      </c>
      <c r="N27" s="31">
        <f t="shared" si="2"/>
        <v>20.088235294117649</v>
      </c>
      <c r="O27" s="59">
        <f t="shared" si="7"/>
        <v>9.6560846560846555E-2</v>
      </c>
      <c r="P27" s="59">
        <f t="shared" si="8"/>
        <v>0.90343915343915349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si="6"/>
        <v>4.882352941176471</v>
      </c>
      <c r="E28" s="27">
        <f t="shared" si="6"/>
        <v>1.1764705882352942</v>
      </c>
      <c r="F28" s="25">
        <f t="shared" si="6"/>
        <v>17.794117647058822</v>
      </c>
      <c r="G28" s="25">
        <f t="shared" si="6"/>
        <v>8.8235294117647065E-2</v>
      </c>
      <c r="H28" s="27">
        <f t="shared" si="6"/>
        <v>1.8823529411764706</v>
      </c>
      <c r="I28" s="27">
        <f t="shared" si="6"/>
        <v>1.4411764705882353</v>
      </c>
      <c r="J28" s="25">
        <f t="shared" si="6"/>
        <v>5.1470588235294121</v>
      </c>
      <c r="K28" s="25">
        <f t="shared" si="6"/>
        <v>32.411764705882355</v>
      </c>
      <c r="L28" s="48"/>
      <c r="M28" s="30">
        <f t="shared" si="0"/>
        <v>4.5</v>
      </c>
      <c r="N28" s="31">
        <f t="shared" si="2"/>
        <v>27.911764705882355</v>
      </c>
      <c r="O28" s="59">
        <f t="shared" si="7"/>
        <v>0.13883847549909256</v>
      </c>
      <c r="P28" s="59">
        <f t="shared" si="8"/>
        <v>0.86116152450090744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si="6"/>
        <v>10.617647058823529</v>
      </c>
      <c r="E29" s="27">
        <f t="shared" si="6"/>
        <v>2.3235294117647061</v>
      </c>
      <c r="F29" s="25">
        <f t="shared" si="6"/>
        <v>28.676470588235293</v>
      </c>
      <c r="G29" s="25">
        <f t="shared" si="6"/>
        <v>0.26470588235294118</v>
      </c>
      <c r="H29" s="27">
        <f t="shared" si="6"/>
        <v>4.7352941176470589</v>
      </c>
      <c r="I29" s="27">
        <f t="shared" si="6"/>
        <v>3.0588235294117645</v>
      </c>
      <c r="J29" s="25">
        <f t="shared" si="6"/>
        <v>10.058823529411764</v>
      </c>
      <c r="K29" s="25">
        <f t="shared" si="6"/>
        <v>59.764705882352942</v>
      </c>
      <c r="L29" s="48"/>
      <c r="M29" s="30">
        <f t="shared" si="0"/>
        <v>10.117647058823529</v>
      </c>
      <c r="N29" s="31">
        <f t="shared" si="2"/>
        <v>49.617647058823536</v>
      </c>
      <c r="O29" s="59">
        <f t="shared" si="7"/>
        <v>0.16929133858267714</v>
      </c>
      <c r="P29" s="59">
        <f t="shared" si="8"/>
        <v>0.83021653543307095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si="6"/>
        <v>9.4705882352941178</v>
      </c>
      <c r="E30" s="27">
        <f t="shared" si="6"/>
        <v>2.2352941176470589</v>
      </c>
      <c r="F30" s="25">
        <f t="shared" si="6"/>
        <v>28.617647058823529</v>
      </c>
      <c r="G30" s="25">
        <f t="shared" si="6"/>
        <v>0.23529411764705882</v>
      </c>
      <c r="H30" s="27">
        <f t="shared" si="6"/>
        <v>4.882352941176471</v>
      </c>
      <c r="I30" s="27">
        <f t="shared" si="6"/>
        <v>3.2352941176470589</v>
      </c>
      <c r="J30" s="25">
        <f t="shared" si="6"/>
        <v>10.088235294117647</v>
      </c>
      <c r="K30" s="25">
        <f t="shared" si="6"/>
        <v>58.764705882352942</v>
      </c>
      <c r="L30" s="48"/>
      <c r="M30" s="30">
        <f t="shared" si="0"/>
        <v>10.352941176470589</v>
      </c>
      <c r="N30" s="31">
        <f t="shared" si="2"/>
        <v>48.411764705882348</v>
      </c>
      <c r="O30" s="59">
        <f t="shared" si="7"/>
        <v>0.17617617617617617</v>
      </c>
      <c r="P30" s="59">
        <f t="shared" si="8"/>
        <v>0.82382382382382369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si="6"/>
        <v>8.4117647058823533</v>
      </c>
      <c r="E31" s="27">
        <f t="shared" si="6"/>
        <v>1.6764705882352942</v>
      </c>
      <c r="F31" s="25">
        <f t="shared" si="6"/>
        <v>18.529411764705884</v>
      </c>
      <c r="G31" s="25">
        <f t="shared" si="6"/>
        <v>0.14705882352941177</v>
      </c>
      <c r="H31" s="27">
        <f t="shared" si="6"/>
        <v>5.5882352941176467</v>
      </c>
      <c r="I31" s="27">
        <f t="shared" si="6"/>
        <v>2.5588235294117645</v>
      </c>
      <c r="J31" s="25">
        <f t="shared" si="6"/>
        <v>6.5882352941176467</v>
      </c>
      <c r="K31" s="25">
        <f t="shared" si="6"/>
        <v>43.5</v>
      </c>
      <c r="L31" s="48"/>
      <c r="M31" s="30">
        <f t="shared" si="0"/>
        <v>9.8235294117647065</v>
      </c>
      <c r="N31" s="31">
        <f t="shared" si="2"/>
        <v>33.676470588235297</v>
      </c>
      <c r="O31" s="59">
        <f t="shared" si="7"/>
        <v>0.22582826233941855</v>
      </c>
      <c r="P31" s="59">
        <f t="shared" si="8"/>
        <v>0.77417173766058156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si="6"/>
        <v>7.3235294117647056</v>
      </c>
      <c r="E32" s="27">
        <f t="shared" si="6"/>
        <v>1.411764705882353</v>
      </c>
      <c r="F32" s="25">
        <f t="shared" si="6"/>
        <v>19.470588235294116</v>
      </c>
      <c r="G32" s="25">
        <f t="shared" si="6"/>
        <v>2.9411764705882353E-2</v>
      </c>
      <c r="H32" s="27">
        <f t="shared" si="6"/>
        <v>3.7941176470588234</v>
      </c>
      <c r="I32" s="27">
        <f t="shared" si="6"/>
        <v>3.1176470588235294</v>
      </c>
      <c r="J32" s="25">
        <f t="shared" si="6"/>
        <v>5.5294117647058822</v>
      </c>
      <c r="K32" s="25">
        <f t="shared" si="6"/>
        <v>40.676470588235297</v>
      </c>
      <c r="L32" s="48"/>
      <c r="M32" s="30">
        <f t="shared" si="0"/>
        <v>8.3235294117647065</v>
      </c>
      <c r="N32" s="31">
        <f t="shared" si="2"/>
        <v>32.352941176470587</v>
      </c>
      <c r="O32" s="59">
        <f t="shared" si="7"/>
        <v>0.20462762111352134</v>
      </c>
      <c r="P32" s="59">
        <f t="shared" si="8"/>
        <v>0.7953723788864786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si="6"/>
        <v>5.5294117647058822</v>
      </c>
      <c r="E33" s="27">
        <f t="shared" si="6"/>
        <v>1.3823529411764706</v>
      </c>
      <c r="F33" s="25">
        <f t="shared" si="6"/>
        <v>13.352941176470589</v>
      </c>
      <c r="G33" s="25">
        <f t="shared" si="6"/>
        <v>0</v>
      </c>
      <c r="H33" s="27">
        <f t="shared" si="6"/>
        <v>2.5882352941176472</v>
      </c>
      <c r="I33" s="27">
        <f t="shared" si="6"/>
        <v>2.5882352941176472</v>
      </c>
      <c r="J33" s="25">
        <f t="shared" si="6"/>
        <v>4.9411764705882355</v>
      </c>
      <c r="K33" s="25">
        <f t="shared" si="6"/>
        <v>30.382352941176471</v>
      </c>
      <c r="L33" s="48"/>
      <c r="M33" s="30">
        <f t="shared" si="0"/>
        <v>6.5588235294117645</v>
      </c>
      <c r="N33" s="31">
        <f t="shared" si="2"/>
        <v>23.823529411764707</v>
      </c>
      <c r="O33" s="59">
        <f t="shared" si="7"/>
        <v>0.2158760890609874</v>
      </c>
      <c r="P33" s="59">
        <f t="shared" si="8"/>
        <v>0.78412391093901257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si="6"/>
        <v>3.7647058823529411</v>
      </c>
      <c r="E34" s="27">
        <f t="shared" si="6"/>
        <v>0.94117647058823528</v>
      </c>
      <c r="F34" s="25">
        <f t="shared" si="6"/>
        <v>7.0294117647058822</v>
      </c>
      <c r="G34" s="25">
        <f t="shared" si="6"/>
        <v>2.9411764705882353E-2</v>
      </c>
      <c r="H34" s="27">
        <f t="shared" si="6"/>
        <v>1.4411764705882353</v>
      </c>
      <c r="I34" s="27">
        <f t="shared" si="6"/>
        <v>2.2941176470588234</v>
      </c>
      <c r="J34" s="25">
        <f t="shared" si="6"/>
        <v>2.4705882352941178</v>
      </c>
      <c r="K34" s="25">
        <f t="shared" si="6"/>
        <v>17.970588235294116</v>
      </c>
      <c r="L34" s="48"/>
      <c r="M34" s="30">
        <f t="shared" si="0"/>
        <v>4.6764705882352935</v>
      </c>
      <c r="N34" s="31">
        <f t="shared" si="2"/>
        <v>13.294117647058822</v>
      </c>
      <c r="O34" s="59">
        <f t="shared" si="7"/>
        <v>0.2602291325695581</v>
      </c>
      <c r="P34" s="59">
        <f t="shared" si="8"/>
        <v>0.73977086743044196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si="6"/>
        <v>3.0294117647058822</v>
      </c>
      <c r="E35" s="27">
        <f t="shared" si="6"/>
        <v>0.23529411764705882</v>
      </c>
      <c r="F35" s="25">
        <f t="shared" si="6"/>
        <v>3.2647058823529411</v>
      </c>
      <c r="G35" s="25">
        <f t="shared" si="6"/>
        <v>0</v>
      </c>
      <c r="H35" s="27">
        <f t="shared" si="6"/>
        <v>0.91176470588235292</v>
      </c>
      <c r="I35" s="27">
        <f t="shared" si="6"/>
        <v>1.3529411764705883</v>
      </c>
      <c r="J35" s="25">
        <f t="shared" si="6"/>
        <v>2.1764705882352939</v>
      </c>
      <c r="K35" s="25">
        <f t="shared" si="6"/>
        <v>10.970588235294118</v>
      </c>
      <c r="L35" s="48"/>
      <c r="M35" s="30">
        <f t="shared" si="0"/>
        <v>2.5</v>
      </c>
      <c r="N35" s="31">
        <f t="shared" si="2"/>
        <v>8.4705882352941178</v>
      </c>
      <c r="O35" s="59">
        <f t="shared" si="7"/>
        <v>0.22788203753351205</v>
      </c>
      <c r="P35" s="59">
        <f t="shared" si="8"/>
        <v>0.77211796246648789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si="6"/>
        <v>0.76470588235294112</v>
      </c>
      <c r="E36" s="27">
        <f t="shared" si="6"/>
        <v>0</v>
      </c>
      <c r="F36" s="25">
        <f t="shared" si="6"/>
        <v>0.52941176470588236</v>
      </c>
      <c r="G36" s="25">
        <f t="shared" si="6"/>
        <v>0</v>
      </c>
      <c r="H36" s="27">
        <f t="shared" si="6"/>
        <v>0.70588235294117652</v>
      </c>
      <c r="I36" s="27">
        <f t="shared" si="6"/>
        <v>5.8823529411764705E-2</v>
      </c>
      <c r="J36" s="25">
        <f t="shared" si="6"/>
        <v>0.41176470588235292</v>
      </c>
      <c r="K36" s="25">
        <f t="shared" si="6"/>
        <v>2.4705882352941178</v>
      </c>
      <c r="L36" s="48"/>
      <c r="M36" s="30">
        <f t="shared" si="0"/>
        <v>0.76470588235294124</v>
      </c>
      <c r="N36" s="31">
        <f t="shared" si="2"/>
        <v>1.7058823529411762</v>
      </c>
      <c r="O36" s="59">
        <f t="shared" si="7"/>
        <v>0.30952380952380953</v>
      </c>
      <c r="P36" s="59">
        <f t="shared" si="8"/>
        <v>0.69047619047619035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si="6"/>
        <v>71.411764705882348</v>
      </c>
      <c r="E37" s="28">
        <f t="shared" si="6"/>
        <v>15.647058823529411</v>
      </c>
      <c r="F37" s="26">
        <f t="shared" si="6"/>
        <v>236.08823529411765</v>
      </c>
      <c r="G37" s="26">
        <f t="shared" si="6"/>
        <v>1.7647058823529411</v>
      </c>
      <c r="H37" s="28">
        <f t="shared" si="6"/>
        <v>30.117647058823529</v>
      </c>
      <c r="I37" s="28">
        <f t="shared" si="6"/>
        <v>24.029411764705884</v>
      </c>
      <c r="J37" s="26">
        <f t="shared" si="6"/>
        <v>66.117647058823536</v>
      </c>
      <c r="K37" s="26">
        <f t="shared" si="6"/>
        <v>445.20588235294116</v>
      </c>
      <c r="L37" s="48"/>
      <c r="M37" s="28">
        <f>SUM(M21:M36)</f>
        <v>69.794117647058826</v>
      </c>
      <c r="N37" s="26">
        <f t="shared" si="2"/>
        <v>375.38235294117646</v>
      </c>
      <c r="O37" s="59">
        <f t="shared" si="7"/>
        <v>0.15676818392019556</v>
      </c>
      <c r="P37" s="59">
        <f t="shared" si="8"/>
        <v>0.84316575279117401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31">
        <f>SUM(D160)/35</f>
        <v>0</v>
      </c>
      <c r="E38" s="30">
        <f t="shared" ref="E38:K38" si="9">SUM(E160)/35</f>
        <v>0</v>
      </c>
      <c r="F38" s="45">
        <f t="shared" si="9"/>
        <v>8.5714285714285715E-2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</v>
      </c>
      <c r="K38" s="47">
        <f t="shared" si="9"/>
        <v>8.5714285714285715E-2</v>
      </c>
      <c r="L38" s="48"/>
      <c r="M38" s="30">
        <f t="shared" ref="M38:M53" si="10">SUM(E38+H38+I38)</f>
        <v>0</v>
      </c>
      <c r="N38" s="31">
        <f t="shared" si="2"/>
        <v>8.5714285714285715E-2</v>
      </c>
      <c r="O38" s="55">
        <f>SUM(M38/K38)</f>
        <v>0</v>
      </c>
      <c r="P38" s="55">
        <f>SUM(N38/K38)</f>
        <v>1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45">
        <f t="shared" ref="D39:K54" si="11">SUM(D161)/35</f>
        <v>2.1428571428571428</v>
      </c>
      <c r="E39" s="30">
        <f t="shared" si="11"/>
        <v>0.7142857142857143</v>
      </c>
      <c r="F39" s="45">
        <f t="shared" si="11"/>
        <v>14.257142857142858</v>
      </c>
      <c r="G39" s="45">
        <f t="shared" si="11"/>
        <v>0.2</v>
      </c>
      <c r="H39" s="46">
        <f t="shared" si="11"/>
        <v>0.62857142857142856</v>
      </c>
      <c r="I39" s="30">
        <f t="shared" si="11"/>
        <v>0.62857142857142856</v>
      </c>
      <c r="J39" s="45">
        <f t="shared" si="11"/>
        <v>2.5428571428571427</v>
      </c>
      <c r="K39" s="47">
        <f t="shared" si="11"/>
        <v>21.114285714285714</v>
      </c>
      <c r="L39" s="48"/>
      <c r="M39" s="30">
        <f t="shared" si="10"/>
        <v>1.9714285714285715</v>
      </c>
      <c r="N39" s="31">
        <f t="shared" si="2"/>
        <v>19.142857142857146</v>
      </c>
      <c r="O39" s="55">
        <f t="shared" ref="O39:O54" si="12">SUM(M39/K39)</f>
        <v>9.336941813261164E-2</v>
      </c>
      <c r="P39" s="55">
        <f t="shared" ref="P39:P54" si="13">SUM(N39/K39)</f>
        <v>0.90663058186738854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45">
        <f t="shared" si="11"/>
        <v>2.9142857142857141</v>
      </c>
      <c r="E40" s="46">
        <f t="shared" si="11"/>
        <v>0.6</v>
      </c>
      <c r="F40" s="45">
        <f t="shared" si="11"/>
        <v>13.742857142857142</v>
      </c>
      <c r="G40" s="45">
        <f t="shared" si="11"/>
        <v>0.14285714285714285</v>
      </c>
      <c r="H40" s="46">
        <f t="shared" si="11"/>
        <v>0.77142857142857146</v>
      </c>
      <c r="I40" s="46">
        <f t="shared" si="11"/>
        <v>0.34285714285714286</v>
      </c>
      <c r="J40" s="45">
        <f t="shared" si="11"/>
        <v>3.8571428571428572</v>
      </c>
      <c r="K40" s="47">
        <f t="shared" si="11"/>
        <v>22.37142857142857</v>
      </c>
      <c r="L40" s="48"/>
      <c r="M40" s="30">
        <f t="shared" si="10"/>
        <v>1.7142857142857144</v>
      </c>
      <c r="N40" s="31">
        <f t="shared" si="2"/>
        <v>20.657142857142855</v>
      </c>
      <c r="O40" s="55">
        <f t="shared" si="12"/>
        <v>7.6628352490421464E-2</v>
      </c>
      <c r="P40" s="55">
        <f t="shared" si="13"/>
        <v>0.92337164750957845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45">
        <f t="shared" si="11"/>
        <v>3.2571428571428571</v>
      </c>
      <c r="E41" s="46">
        <f t="shared" si="11"/>
        <v>0.68571428571428572</v>
      </c>
      <c r="F41" s="45">
        <f t="shared" si="11"/>
        <v>20.685714285714287</v>
      </c>
      <c r="G41" s="45">
        <f t="shared" si="11"/>
        <v>5.7142857142857141E-2</v>
      </c>
      <c r="H41" s="46">
        <f t="shared" si="11"/>
        <v>0.82857142857142863</v>
      </c>
      <c r="I41" s="46">
        <f t="shared" si="11"/>
        <v>0.82857142857142863</v>
      </c>
      <c r="J41" s="45">
        <f t="shared" si="11"/>
        <v>4.0285714285714285</v>
      </c>
      <c r="K41" s="47">
        <f t="shared" si="11"/>
        <v>30.37142857142857</v>
      </c>
      <c r="L41" s="48"/>
      <c r="M41" s="30">
        <f t="shared" si="10"/>
        <v>2.342857142857143</v>
      </c>
      <c r="N41" s="31">
        <f t="shared" si="2"/>
        <v>28.028571428571428</v>
      </c>
      <c r="O41" s="55">
        <f t="shared" si="12"/>
        <v>7.7140169332079025E-2</v>
      </c>
      <c r="P41" s="55">
        <f t="shared" si="13"/>
        <v>0.92285983066792099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45">
        <f t="shared" si="11"/>
        <v>3.9142857142857141</v>
      </c>
      <c r="E42" s="46">
        <f t="shared" si="11"/>
        <v>0.88571428571428568</v>
      </c>
      <c r="F42" s="45">
        <f t="shared" si="11"/>
        <v>21.714285714285715</v>
      </c>
      <c r="G42" s="45">
        <f t="shared" si="11"/>
        <v>0.2</v>
      </c>
      <c r="H42" s="46">
        <f t="shared" si="11"/>
        <v>0.7142857142857143</v>
      </c>
      <c r="I42" s="46">
        <f t="shared" si="11"/>
        <v>1.1714285714285715</v>
      </c>
      <c r="J42" s="45">
        <f t="shared" si="11"/>
        <v>4.7142857142857144</v>
      </c>
      <c r="K42" s="47">
        <f t="shared" si="11"/>
        <v>33.314285714285717</v>
      </c>
      <c r="L42" s="48"/>
      <c r="M42" s="30">
        <f t="shared" si="10"/>
        <v>2.7714285714285714</v>
      </c>
      <c r="N42" s="31">
        <f t="shared" si="2"/>
        <v>30.542857142857144</v>
      </c>
      <c r="O42" s="55">
        <f t="shared" si="12"/>
        <v>8.3190394511149221E-2</v>
      </c>
      <c r="P42" s="55">
        <f t="shared" si="13"/>
        <v>0.91680960548885071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45">
        <f t="shared" si="11"/>
        <v>2.8</v>
      </c>
      <c r="E43" s="46">
        <f t="shared" si="11"/>
        <v>1</v>
      </c>
      <c r="F43" s="45">
        <f t="shared" si="11"/>
        <v>19.771428571428572</v>
      </c>
      <c r="G43" s="45">
        <f t="shared" si="11"/>
        <v>0.34285714285714286</v>
      </c>
      <c r="H43" s="46">
        <f t="shared" si="11"/>
        <v>0.77142857142857146</v>
      </c>
      <c r="I43" s="46">
        <f t="shared" si="11"/>
        <v>0.68571428571428572</v>
      </c>
      <c r="J43" s="45">
        <f t="shared" si="11"/>
        <v>4.0857142857142854</v>
      </c>
      <c r="K43" s="47">
        <f t="shared" si="11"/>
        <v>29.457142857142856</v>
      </c>
      <c r="L43" s="48"/>
      <c r="M43" s="30">
        <f t="shared" si="10"/>
        <v>2.4571428571428573</v>
      </c>
      <c r="N43" s="31">
        <f t="shared" si="2"/>
        <v>27</v>
      </c>
      <c r="O43" s="55">
        <f t="shared" si="12"/>
        <v>8.3414161008729393E-2</v>
      </c>
      <c r="P43" s="55">
        <f t="shared" si="13"/>
        <v>0.91658583899127066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45">
        <f t="shared" si="11"/>
        <v>5.0285714285714285</v>
      </c>
      <c r="E44" s="46">
        <f t="shared" si="11"/>
        <v>0.6</v>
      </c>
      <c r="F44" s="45">
        <f t="shared" si="11"/>
        <v>19.142857142857142</v>
      </c>
      <c r="G44" s="45">
        <f t="shared" si="11"/>
        <v>0.11428571428571428</v>
      </c>
      <c r="H44" s="46">
        <f t="shared" si="11"/>
        <v>1.7428571428571429</v>
      </c>
      <c r="I44" s="46">
        <f t="shared" si="11"/>
        <v>0.8571428571428571</v>
      </c>
      <c r="J44" s="45">
        <f t="shared" si="11"/>
        <v>4.9714285714285715</v>
      </c>
      <c r="K44" s="47">
        <f t="shared" si="11"/>
        <v>32.457142857142856</v>
      </c>
      <c r="L44" s="48"/>
      <c r="M44" s="30">
        <f t="shared" si="10"/>
        <v>3.2</v>
      </c>
      <c r="N44" s="31">
        <f t="shared" si="2"/>
        <v>29.257142857142856</v>
      </c>
      <c r="O44" s="55">
        <f t="shared" si="12"/>
        <v>9.8591549295774655E-2</v>
      </c>
      <c r="P44" s="55">
        <f t="shared" si="13"/>
        <v>0.90140845070422537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45">
        <f t="shared" si="11"/>
        <v>6.1428571428571432</v>
      </c>
      <c r="E45" s="46">
        <f t="shared" si="11"/>
        <v>1.0857142857142856</v>
      </c>
      <c r="F45" s="45">
        <f t="shared" si="11"/>
        <v>25.771428571428572</v>
      </c>
      <c r="G45" s="45">
        <f t="shared" si="11"/>
        <v>0.34285714285714286</v>
      </c>
      <c r="H45" s="46">
        <f t="shared" si="11"/>
        <v>2.0571428571428569</v>
      </c>
      <c r="I45" s="46">
        <f t="shared" si="11"/>
        <v>1.2571428571428571</v>
      </c>
      <c r="J45" s="45">
        <f t="shared" si="11"/>
        <v>7.0285714285714285</v>
      </c>
      <c r="K45" s="47">
        <f t="shared" si="11"/>
        <v>43.685714285714283</v>
      </c>
      <c r="L45" s="48"/>
      <c r="M45" s="30">
        <f t="shared" si="10"/>
        <v>4.3999999999999995</v>
      </c>
      <c r="N45" s="31">
        <f t="shared" si="2"/>
        <v>39.285714285714292</v>
      </c>
      <c r="O45" s="55">
        <f t="shared" si="12"/>
        <v>0.10071942446043165</v>
      </c>
      <c r="P45" s="55">
        <f t="shared" si="13"/>
        <v>0.89928057553956853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45">
        <f t="shared" si="11"/>
        <v>8.9428571428571431</v>
      </c>
      <c r="E46" s="46">
        <f t="shared" si="11"/>
        <v>1.7428571428571429</v>
      </c>
      <c r="F46" s="45">
        <f t="shared" si="11"/>
        <v>28.914285714285715</v>
      </c>
      <c r="G46" s="45">
        <f t="shared" si="11"/>
        <v>0.11428571428571428</v>
      </c>
      <c r="H46" s="46">
        <f t="shared" si="11"/>
        <v>2.6</v>
      </c>
      <c r="I46" s="46">
        <f t="shared" si="11"/>
        <v>1.8857142857142857</v>
      </c>
      <c r="J46" s="45">
        <f t="shared" si="11"/>
        <v>9.0571428571428569</v>
      </c>
      <c r="K46" s="47">
        <f t="shared" si="11"/>
        <v>53.25714285714286</v>
      </c>
      <c r="L46" s="48"/>
      <c r="M46" s="30">
        <f t="shared" si="10"/>
        <v>6.2285714285714295</v>
      </c>
      <c r="N46" s="31">
        <f t="shared" si="2"/>
        <v>47.028571428571432</v>
      </c>
      <c r="O46" s="55">
        <f t="shared" si="12"/>
        <v>0.11695278969957083</v>
      </c>
      <c r="P46" s="55">
        <f t="shared" si="13"/>
        <v>0.88304721030042921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45">
        <f t="shared" si="11"/>
        <v>11.857142857142858</v>
      </c>
      <c r="E47" s="46">
        <f t="shared" si="11"/>
        <v>2.3142857142857145</v>
      </c>
      <c r="F47" s="45">
        <f t="shared" si="11"/>
        <v>29.457142857142856</v>
      </c>
      <c r="G47" s="45">
        <f t="shared" si="11"/>
        <v>0.17142857142857143</v>
      </c>
      <c r="H47" s="46">
        <f t="shared" si="11"/>
        <v>5.2857142857142856</v>
      </c>
      <c r="I47" s="46">
        <f t="shared" si="11"/>
        <v>3</v>
      </c>
      <c r="J47" s="45">
        <f t="shared" si="11"/>
        <v>8.742857142857142</v>
      </c>
      <c r="K47" s="47">
        <f t="shared" si="11"/>
        <v>60.828571428571429</v>
      </c>
      <c r="L47" s="48"/>
      <c r="M47" s="30">
        <f t="shared" si="10"/>
        <v>10.6</v>
      </c>
      <c r="N47" s="31">
        <f t="shared" si="2"/>
        <v>50.228571428571428</v>
      </c>
      <c r="O47" s="55">
        <f t="shared" si="12"/>
        <v>0.17426021606387976</v>
      </c>
      <c r="P47" s="55">
        <f t="shared" si="13"/>
        <v>0.82573978393612024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45">
        <f t="shared" si="11"/>
        <v>10.485714285714286</v>
      </c>
      <c r="E48" s="46">
        <f t="shared" si="11"/>
        <v>2.342857142857143</v>
      </c>
      <c r="F48" s="45">
        <f t="shared" si="11"/>
        <v>21.62857142857143</v>
      </c>
      <c r="G48" s="45">
        <f t="shared" si="11"/>
        <v>2.8571428571428571E-2</v>
      </c>
      <c r="H48" s="46">
        <f t="shared" si="11"/>
        <v>5.4285714285714288</v>
      </c>
      <c r="I48" s="46">
        <f t="shared" si="11"/>
        <v>3.8857142857142857</v>
      </c>
      <c r="J48" s="45">
        <f t="shared" si="11"/>
        <v>7.9142857142857146</v>
      </c>
      <c r="K48" s="47">
        <f t="shared" si="11"/>
        <v>51.714285714285715</v>
      </c>
      <c r="L48" s="48"/>
      <c r="M48" s="30">
        <f t="shared" si="10"/>
        <v>11.657142857142858</v>
      </c>
      <c r="N48" s="31">
        <f t="shared" si="2"/>
        <v>40.057142857142864</v>
      </c>
      <c r="O48" s="55">
        <f t="shared" si="12"/>
        <v>0.22541436464088399</v>
      </c>
      <c r="P48" s="55">
        <f t="shared" si="13"/>
        <v>0.77458563535911618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45">
        <f t="shared" si="11"/>
        <v>8.9428571428571431</v>
      </c>
      <c r="E49" s="46">
        <f t="shared" si="11"/>
        <v>2.9714285714285715</v>
      </c>
      <c r="F49" s="45">
        <f t="shared" si="11"/>
        <v>16.971428571428572</v>
      </c>
      <c r="G49" s="45">
        <f t="shared" si="11"/>
        <v>0</v>
      </c>
      <c r="H49" s="46">
        <f t="shared" si="11"/>
        <v>3.8571428571428572</v>
      </c>
      <c r="I49" s="46">
        <f t="shared" si="11"/>
        <v>3.8</v>
      </c>
      <c r="J49" s="45">
        <f t="shared" si="11"/>
        <v>6.6</v>
      </c>
      <c r="K49" s="47">
        <f t="shared" si="11"/>
        <v>43.142857142857146</v>
      </c>
      <c r="L49" s="48"/>
      <c r="M49" s="30">
        <f t="shared" si="10"/>
        <v>10.62857142857143</v>
      </c>
      <c r="N49" s="31">
        <f t="shared" si="2"/>
        <v>32.514285714285712</v>
      </c>
      <c r="O49" s="55">
        <f t="shared" si="12"/>
        <v>0.24635761589403976</v>
      </c>
      <c r="P49" s="55">
        <f t="shared" si="13"/>
        <v>0.75364238410596018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45">
        <f t="shared" si="11"/>
        <v>6.2571428571428571</v>
      </c>
      <c r="E50" s="46">
        <f t="shared" si="11"/>
        <v>1.8</v>
      </c>
      <c r="F50" s="45">
        <f t="shared" si="11"/>
        <v>13.6</v>
      </c>
      <c r="G50" s="45">
        <f t="shared" si="11"/>
        <v>0</v>
      </c>
      <c r="H50" s="46">
        <f t="shared" si="11"/>
        <v>3.3142857142857145</v>
      </c>
      <c r="I50" s="46">
        <f t="shared" si="11"/>
        <v>2.4285714285714284</v>
      </c>
      <c r="J50" s="45">
        <f t="shared" si="11"/>
        <v>4.5714285714285712</v>
      </c>
      <c r="K50" s="47">
        <f t="shared" si="11"/>
        <v>31.971428571428572</v>
      </c>
      <c r="L50" s="48"/>
      <c r="M50" s="30">
        <f t="shared" si="10"/>
        <v>7.5428571428571427</v>
      </c>
      <c r="N50" s="31">
        <f t="shared" si="2"/>
        <v>24.428571428571431</v>
      </c>
      <c r="O50" s="55">
        <f t="shared" si="12"/>
        <v>0.2359249329758713</v>
      </c>
      <c r="P50" s="55">
        <f t="shared" si="13"/>
        <v>0.76407506702412875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45">
        <f t="shared" si="11"/>
        <v>5.3428571428571425</v>
      </c>
      <c r="E51" s="46">
        <f t="shared" si="11"/>
        <v>1.4571428571428571</v>
      </c>
      <c r="F51" s="45">
        <f t="shared" si="11"/>
        <v>7.3142857142857141</v>
      </c>
      <c r="G51" s="45">
        <f t="shared" si="11"/>
        <v>2.8571428571428571E-2</v>
      </c>
      <c r="H51" s="46">
        <f t="shared" si="11"/>
        <v>1.8857142857142857</v>
      </c>
      <c r="I51" s="46">
        <f t="shared" si="11"/>
        <v>2.7714285714285714</v>
      </c>
      <c r="J51" s="45">
        <f t="shared" si="11"/>
        <v>3.1428571428571428</v>
      </c>
      <c r="K51" s="47">
        <f t="shared" si="11"/>
        <v>21.942857142857143</v>
      </c>
      <c r="L51" s="48"/>
      <c r="M51" s="30">
        <f t="shared" si="10"/>
        <v>6.1142857142857139</v>
      </c>
      <c r="N51" s="31">
        <f t="shared" si="2"/>
        <v>15.828571428571427</v>
      </c>
      <c r="O51" s="55">
        <f t="shared" si="12"/>
        <v>0.27864583333333331</v>
      </c>
      <c r="P51" s="55">
        <f t="shared" si="13"/>
        <v>0.72135416666666663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45">
        <f t="shared" si="11"/>
        <v>3.1714285714285713</v>
      </c>
      <c r="E52" s="46">
        <f t="shared" si="11"/>
        <v>0.62857142857142856</v>
      </c>
      <c r="F52" s="45">
        <f t="shared" si="11"/>
        <v>4.3428571428571425</v>
      </c>
      <c r="G52" s="45">
        <f t="shared" si="11"/>
        <v>0</v>
      </c>
      <c r="H52" s="46">
        <f t="shared" si="11"/>
        <v>1.5428571428571429</v>
      </c>
      <c r="I52" s="46">
        <f t="shared" si="11"/>
        <v>1.4285714285714286</v>
      </c>
      <c r="J52" s="45">
        <f t="shared" si="11"/>
        <v>1.8285714285714285</v>
      </c>
      <c r="K52" s="47">
        <f t="shared" si="11"/>
        <v>12.942857142857143</v>
      </c>
      <c r="L52" s="48"/>
      <c r="M52" s="30">
        <f t="shared" si="10"/>
        <v>3.6000000000000005</v>
      </c>
      <c r="N52" s="31">
        <f t="shared" si="2"/>
        <v>9.3428571428571434</v>
      </c>
      <c r="O52" s="55">
        <f t="shared" si="12"/>
        <v>0.27814569536423844</v>
      </c>
      <c r="P52" s="55">
        <f t="shared" si="13"/>
        <v>0.72185430463576161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45">
        <f t="shared" si="11"/>
        <v>0.8571428571428571</v>
      </c>
      <c r="E53" s="46">
        <f t="shared" si="11"/>
        <v>0</v>
      </c>
      <c r="F53" s="45">
        <f t="shared" si="11"/>
        <v>1.1714285714285715</v>
      </c>
      <c r="G53" s="45">
        <f t="shared" si="11"/>
        <v>0</v>
      </c>
      <c r="H53" s="46">
        <f t="shared" si="11"/>
        <v>1.2285714285714286</v>
      </c>
      <c r="I53" s="46">
        <f t="shared" si="11"/>
        <v>0</v>
      </c>
      <c r="J53" s="45">
        <f t="shared" si="11"/>
        <v>0.91428571428571426</v>
      </c>
      <c r="K53" s="47">
        <f t="shared" si="11"/>
        <v>4.1714285714285717</v>
      </c>
      <c r="L53" s="48"/>
      <c r="M53" s="30">
        <f t="shared" si="10"/>
        <v>1.2285714285714286</v>
      </c>
      <c r="N53" s="31">
        <f t="shared" si="2"/>
        <v>2.9428571428571426</v>
      </c>
      <c r="O53" s="55">
        <f t="shared" si="12"/>
        <v>0.29452054794520549</v>
      </c>
      <c r="P53" s="55">
        <f t="shared" si="13"/>
        <v>0.70547945205479445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45">
        <f t="shared" si="11"/>
        <v>82.057142857142864</v>
      </c>
      <c r="E54" s="46">
        <f t="shared" si="11"/>
        <v>18.828571428571429</v>
      </c>
      <c r="F54" s="45">
        <f t="shared" si="11"/>
        <v>258.57142857142856</v>
      </c>
      <c r="G54" s="45">
        <f t="shared" si="11"/>
        <v>1.7428571428571429</v>
      </c>
      <c r="H54" s="46">
        <f t="shared" si="11"/>
        <v>32.657142857142858</v>
      </c>
      <c r="I54" s="46">
        <f t="shared" si="11"/>
        <v>24.971428571428572</v>
      </c>
      <c r="J54" s="45">
        <f t="shared" si="11"/>
        <v>74</v>
      </c>
      <c r="K54" s="47">
        <f t="shared" si="11"/>
        <v>492.82857142857142</v>
      </c>
      <c r="L54" s="48"/>
      <c r="M54" s="46">
        <f>SUM(M38:M53)</f>
        <v>76.457142857142856</v>
      </c>
      <c r="N54" s="45">
        <f t="shared" si="2"/>
        <v>416.37142857142857</v>
      </c>
      <c r="O54" s="57">
        <f t="shared" si="12"/>
        <v>0.15513942837265929</v>
      </c>
      <c r="P54" s="57">
        <f t="shared" si="13"/>
        <v>0.84486057162734074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5">
        <f t="shared" ref="D55:K70" si="14">SUM(D177)/35</f>
        <v>2.8571428571428571E-2</v>
      </c>
      <c r="E55" s="27">
        <f t="shared" si="14"/>
        <v>0</v>
      </c>
      <c r="F55" s="39">
        <f t="shared" si="14"/>
        <v>5.7142857142857141E-2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0</v>
      </c>
      <c r="K55" s="39">
        <f t="shared" si="14"/>
        <v>8.5714285714285715E-2</v>
      </c>
      <c r="L55" s="48"/>
      <c r="M55" s="30">
        <f t="shared" ref="M55:M70" si="15">SUM(E55+H55+I55)</f>
        <v>0</v>
      </c>
      <c r="N55" s="31">
        <f t="shared" si="2"/>
        <v>8.5714285714285715E-2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29"/>
      <c r="B56" s="235"/>
      <c r="C56" s="22" t="s">
        <v>15</v>
      </c>
      <c r="D56" s="39">
        <f t="shared" si="14"/>
        <v>1.8857142857142857</v>
      </c>
      <c r="E56" s="27">
        <f t="shared" si="14"/>
        <v>0.14285714285714285</v>
      </c>
      <c r="F56" s="39">
        <f t="shared" si="14"/>
        <v>15.085714285714285</v>
      </c>
      <c r="G56" s="39">
        <f t="shared" si="14"/>
        <v>0.11428571428571428</v>
      </c>
      <c r="H56" s="49">
        <f t="shared" si="14"/>
        <v>0.17142857142857143</v>
      </c>
      <c r="I56" s="27">
        <f t="shared" si="14"/>
        <v>0.25714285714285712</v>
      </c>
      <c r="J56" s="39">
        <f t="shared" si="14"/>
        <v>2.5142857142857142</v>
      </c>
      <c r="K56" s="39">
        <f t="shared" si="14"/>
        <v>20.171428571428571</v>
      </c>
      <c r="L56" s="48"/>
      <c r="M56" s="30">
        <f t="shared" si="15"/>
        <v>0.5714285714285714</v>
      </c>
      <c r="N56" s="31">
        <f t="shared" si="2"/>
        <v>19.600000000000001</v>
      </c>
      <c r="O56" s="59">
        <f t="shared" ref="O56:O71" si="16">SUM(M56/K56)</f>
        <v>2.8328611898016998E-2</v>
      </c>
      <c r="P56" s="59">
        <f t="shared" ref="P56:P71" si="17">SUM(N56/K56)</f>
        <v>0.97167138810198306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39">
        <f t="shared" si="14"/>
        <v>1.9714285714285715</v>
      </c>
      <c r="E57" s="49">
        <f t="shared" si="14"/>
        <v>0.62857142857142856</v>
      </c>
      <c r="F57" s="39">
        <f t="shared" si="14"/>
        <v>12.914285714285715</v>
      </c>
      <c r="G57" s="39">
        <f t="shared" si="14"/>
        <v>0.14285714285714285</v>
      </c>
      <c r="H57" s="49">
        <f t="shared" si="14"/>
        <v>0.68571428571428572</v>
      </c>
      <c r="I57" s="49">
        <f t="shared" si="14"/>
        <v>0.65714285714285714</v>
      </c>
      <c r="J57" s="39">
        <f t="shared" si="14"/>
        <v>3.2571428571428571</v>
      </c>
      <c r="K57" s="39">
        <f t="shared" si="14"/>
        <v>20.257142857142856</v>
      </c>
      <c r="L57" s="48"/>
      <c r="M57" s="30">
        <f t="shared" si="15"/>
        <v>1.9714285714285715</v>
      </c>
      <c r="N57" s="31">
        <f t="shared" si="2"/>
        <v>18.285714285714285</v>
      </c>
      <c r="O57" s="59">
        <f t="shared" si="16"/>
        <v>9.732016925246828E-2</v>
      </c>
      <c r="P57" s="59">
        <f t="shared" si="17"/>
        <v>0.90267983074753178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39">
        <f t="shared" si="14"/>
        <v>4.0285714285714285</v>
      </c>
      <c r="E58" s="49">
        <f t="shared" si="14"/>
        <v>1.0285714285714285</v>
      </c>
      <c r="F58" s="39">
        <f t="shared" si="14"/>
        <v>20.342857142857142</v>
      </c>
      <c r="G58" s="39">
        <f t="shared" si="14"/>
        <v>2.8571428571428571E-2</v>
      </c>
      <c r="H58" s="49">
        <f t="shared" si="14"/>
        <v>1.5714285714285714</v>
      </c>
      <c r="I58" s="49">
        <f t="shared" si="14"/>
        <v>0.8</v>
      </c>
      <c r="J58" s="39">
        <f t="shared" si="14"/>
        <v>4.3142857142857141</v>
      </c>
      <c r="K58" s="39">
        <f t="shared" si="14"/>
        <v>32.114285714285714</v>
      </c>
      <c r="L58" s="48"/>
      <c r="M58" s="30">
        <f t="shared" si="15"/>
        <v>3.3999999999999995</v>
      </c>
      <c r="N58" s="31">
        <f t="shared" si="2"/>
        <v>28.714285714285712</v>
      </c>
      <c r="O58" s="59">
        <f t="shared" si="16"/>
        <v>0.10587188612099642</v>
      </c>
      <c r="P58" s="59">
        <f t="shared" si="17"/>
        <v>0.89412811387900348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39">
        <f t="shared" si="14"/>
        <v>4.3142857142857141</v>
      </c>
      <c r="E59" s="49">
        <f t="shared" si="14"/>
        <v>0.91428571428571426</v>
      </c>
      <c r="F59" s="39">
        <f t="shared" si="14"/>
        <v>20.428571428571427</v>
      </c>
      <c r="G59" s="39">
        <f t="shared" si="14"/>
        <v>0.11428571428571428</v>
      </c>
      <c r="H59" s="49">
        <f t="shared" si="14"/>
        <v>2.657142857142857</v>
      </c>
      <c r="I59" s="49">
        <f t="shared" si="14"/>
        <v>1.1428571428571428</v>
      </c>
      <c r="J59" s="39">
        <f t="shared" si="14"/>
        <v>3.7428571428571429</v>
      </c>
      <c r="K59" s="39">
        <f t="shared" si="14"/>
        <v>33.314285714285717</v>
      </c>
      <c r="L59" s="48"/>
      <c r="M59" s="30">
        <f t="shared" si="15"/>
        <v>4.7142857142857135</v>
      </c>
      <c r="N59" s="31">
        <f t="shared" si="2"/>
        <v>28.599999999999998</v>
      </c>
      <c r="O59" s="59">
        <f t="shared" si="16"/>
        <v>0.14150943396226412</v>
      </c>
      <c r="P59" s="59">
        <f t="shared" si="17"/>
        <v>0.85849056603773577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39">
        <f t="shared" si="14"/>
        <v>3.657142857142857</v>
      </c>
      <c r="E60" s="49">
        <f t="shared" si="14"/>
        <v>1</v>
      </c>
      <c r="F60" s="39">
        <f t="shared" si="14"/>
        <v>18.942857142857143</v>
      </c>
      <c r="G60" s="39">
        <f t="shared" si="14"/>
        <v>5.7142857142857141E-2</v>
      </c>
      <c r="H60" s="49">
        <f t="shared" si="14"/>
        <v>1.6</v>
      </c>
      <c r="I60" s="49">
        <f t="shared" si="14"/>
        <v>0.88571428571428568</v>
      </c>
      <c r="J60" s="39">
        <f t="shared" si="14"/>
        <v>5.2857142857142856</v>
      </c>
      <c r="K60" s="39">
        <f t="shared" si="14"/>
        <v>31.428571428571427</v>
      </c>
      <c r="L60" s="48"/>
      <c r="M60" s="30">
        <f t="shared" si="15"/>
        <v>3.4857142857142858</v>
      </c>
      <c r="N60" s="31">
        <f t="shared" si="2"/>
        <v>27.942857142857143</v>
      </c>
      <c r="O60" s="59">
        <f t="shared" si="16"/>
        <v>0.11090909090909092</v>
      </c>
      <c r="P60" s="59">
        <f t="shared" si="17"/>
        <v>0.88909090909090915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39">
        <f t="shared" si="14"/>
        <v>3.9142857142857141</v>
      </c>
      <c r="E61" s="49">
        <f t="shared" si="14"/>
        <v>1.0571428571428572</v>
      </c>
      <c r="F61" s="39">
        <f t="shared" si="14"/>
        <v>15.571428571428571</v>
      </c>
      <c r="G61" s="39">
        <f t="shared" si="14"/>
        <v>0.2</v>
      </c>
      <c r="H61" s="49">
        <f t="shared" si="14"/>
        <v>1.8571428571428572</v>
      </c>
      <c r="I61" s="49">
        <f t="shared" si="14"/>
        <v>1</v>
      </c>
      <c r="J61" s="39">
        <f t="shared" si="14"/>
        <v>5.0285714285714285</v>
      </c>
      <c r="K61" s="39">
        <f t="shared" si="14"/>
        <v>28.62857142857143</v>
      </c>
      <c r="L61" s="48"/>
      <c r="M61" s="30">
        <f t="shared" si="15"/>
        <v>3.9142857142857146</v>
      </c>
      <c r="N61" s="31">
        <f t="shared" si="2"/>
        <v>24.714285714285712</v>
      </c>
      <c r="O61" s="59">
        <f t="shared" si="16"/>
        <v>0.13672654690618763</v>
      </c>
      <c r="P61" s="59">
        <f t="shared" si="17"/>
        <v>0.8632734530938122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39">
        <f t="shared" si="14"/>
        <v>4.6857142857142859</v>
      </c>
      <c r="E62" s="49">
        <f t="shared" si="14"/>
        <v>0.97142857142857142</v>
      </c>
      <c r="F62" s="39">
        <f t="shared" si="14"/>
        <v>20.428571428571427</v>
      </c>
      <c r="G62" s="39">
        <f t="shared" si="14"/>
        <v>0.31428571428571428</v>
      </c>
      <c r="H62" s="49">
        <f t="shared" si="14"/>
        <v>6.0857142857142854</v>
      </c>
      <c r="I62" s="49">
        <f t="shared" si="14"/>
        <v>1.3714285714285714</v>
      </c>
      <c r="J62" s="39">
        <f t="shared" si="14"/>
        <v>4.4000000000000004</v>
      </c>
      <c r="K62" s="39">
        <f t="shared" si="14"/>
        <v>38.25714285714286</v>
      </c>
      <c r="L62" s="48"/>
      <c r="M62" s="30">
        <f t="shared" si="15"/>
        <v>8.4285714285714288</v>
      </c>
      <c r="N62" s="31">
        <f t="shared" si="2"/>
        <v>29.828571428571429</v>
      </c>
      <c r="O62" s="59">
        <f t="shared" si="16"/>
        <v>0.22031366691560866</v>
      </c>
      <c r="P62" s="59">
        <f t="shared" si="17"/>
        <v>0.77968633308439128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39">
        <f t="shared" si="14"/>
        <v>6.8</v>
      </c>
      <c r="E63" s="49">
        <f t="shared" si="14"/>
        <v>1.8857142857142857</v>
      </c>
      <c r="F63" s="39">
        <f t="shared" si="14"/>
        <v>23.8</v>
      </c>
      <c r="G63" s="39">
        <f t="shared" si="14"/>
        <v>0.17142857142857143</v>
      </c>
      <c r="H63" s="49">
        <f t="shared" si="14"/>
        <v>4.371428571428571</v>
      </c>
      <c r="I63" s="49">
        <f t="shared" si="14"/>
        <v>2.4</v>
      </c>
      <c r="J63" s="39">
        <f t="shared" si="14"/>
        <v>7.5142857142857142</v>
      </c>
      <c r="K63" s="39">
        <f t="shared" si="14"/>
        <v>46.942857142857143</v>
      </c>
      <c r="L63" s="48"/>
      <c r="M63" s="30">
        <f t="shared" si="15"/>
        <v>8.6571428571428566</v>
      </c>
      <c r="N63" s="31">
        <f t="shared" si="2"/>
        <v>38.285714285714285</v>
      </c>
      <c r="O63" s="59">
        <f t="shared" si="16"/>
        <v>0.18441874619598295</v>
      </c>
      <c r="P63" s="59">
        <f t="shared" si="17"/>
        <v>0.81558125380401703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39">
        <f t="shared" si="14"/>
        <v>11.314285714285715</v>
      </c>
      <c r="E64" s="49">
        <f t="shared" si="14"/>
        <v>3.4571428571428573</v>
      </c>
      <c r="F64" s="39">
        <f t="shared" si="14"/>
        <v>24.571428571428573</v>
      </c>
      <c r="G64" s="39">
        <f t="shared" si="14"/>
        <v>8.5714285714285715E-2</v>
      </c>
      <c r="H64" s="49">
        <f t="shared" si="14"/>
        <v>4.0857142857142854</v>
      </c>
      <c r="I64" s="49">
        <f t="shared" si="14"/>
        <v>4</v>
      </c>
      <c r="J64" s="39">
        <f t="shared" si="14"/>
        <v>8.4285714285714288</v>
      </c>
      <c r="K64" s="39">
        <f t="shared" si="14"/>
        <v>55.942857142857143</v>
      </c>
      <c r="L64" s="48"/>
      <c r="M64" s="30">
        <f t="shared" si="15"/>
        <v>11.542857142857143</v>
      </c>
      <c r="N64" s="31">
        <f t="shared" si="2"/>
        <v>44.400000000000006</v>
      </c>
      <c r="O64" s="59">
        <f t="shared" si="16"/>
        <v>0.20633299284984677</v>
      </c>
      <c r="P64" s="59">
        <f t="shared" si="17"/>
        <v>0.79366700715015337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39">
        <f t="shared" si="14"/>
        <v>11.8</v>
      </c>
      <c r="E65" s="49">
        <f t="shared" si="14"/>
        <v>5.5714285714285712</v>
      </c>
      <c r="F65" s="39">
        <f t="shared" si="14"/>
        <v>20.571428571428573</v>
      </c>
      <c r="G65" s="39">
        <f t="shared" si="14"/>
        <v>5.7142857142857141E-2</v>
      </c>
      <c r="H65" s="49">
        <f t="shared" si="14"/>
        <v>6.7428571428571429</v>
      </c>
      <c r="I65" s="49">
        <f t="shared" si="14"/>
        <v>4.5999999999999996</v>
      </c>
      <c r="J65" s="39">
        <f t="shared" si="14"/>
        <v>9.0571428571428569</v>
      </c>
      <c r="K65" s="39">
        <f t="shared" si="14"/>
        <v>58.4</v>
      </c>
      <c r="L65" s="48"/>
      <c r="M65" s="30">
        <f t="shared" si="15"/>
        <v>16.914285714285711</v>
      </c>
      <c r="N65" s="31">
        <f t="shared" si="2"/>
        <v>41.485714285714288</v>
      </c>
      <c r="O65" s="59">
        <f t="shared" si="16"/>
        <v>0.28962818003913887</v>
      </c>
      <c r="P65" s="59">
        <f t="shared" si="17"/>
        <v>0.71037181996086107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39">
        <f t="shared" si="14"/>
        <v>10.885714285714286</v>
      </c>
      <c r="E66" s="49">
        <f t="shared" si="14"/>
        <v>3.7428571428571429</v>
      </c>
      <c r="F66" s="39">
        <f t="shared" si="14"/>
        <v>17.885714285714286</v>
      </c>
      <c r="G66" s="39">
        <f t="shared" si="14"/>
        <v>2.8571428571428571E-2</v>
      </c>
      <c r="H66" s="49">
        <f t="shared" si="14"/>
        <v>4.7714285714285714</v>
      </c>
      <c r="I66" s="49">
        <f t="shared" si="14"/>
        <v>4.5428571428571427</v>
      </c>
      <c r="J66" s="39">
        <f t="shared" si="14"/>
        <v>6.8571428571428568</v>
      </c>
      <c r="K66" s="39">
        <f t="shared" si="14"/>
        <v>48.714285714285715</v>
      </c>
      <c r="L66" s="48"/>
      <c r="M66" s="30">
        <f t="shared" si="15"/>
        <v>13.057142857142857</v>
      </c>
      <c r="N66" s="31">
        <f t="shared" si="2"/>
        <v>35.657142857142858</v>
      </c>
      <c r="O66" s="59">
        <f t="shared" si="16"/>
        <v>0.26803519061583575</v>
      </c>
      <c r="P66" s="59">
        <f t="shared" si="17"/>
        <v>0.73196480938416419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39">
        <f t="shared" si="14"/>
        <v>8.1428571428571423</v>
      </c>
      <c r="E67" s="49">
        <f t="shared" si="14"/>
        <v>2</v>
      </c>
      <c r="F67" s="39">
        <f t="shared" si="14"/>
        <v>16.399999999999999</v>
      </c>
      <c r="G67" s="39">
        <f t="shared" si="14"/>
        <v>0</v>
      </c>
      <c r="H67" s="49">
        <f t="shared" si="14"/>
        <v>2.9428571428571431</v>
      </c>
      <c r="I67" s="49">
        <f t="shared" si="14"/>
        <v>3.5142857142857142</v>
      </c>
      <c r="J67" s="39">
        <f t="shared" si="14"/>
        <v>6.0571428571428569</v>
      </c>
      <c r="K67" s="39">
        <f t="shared" si="14"/>
        <v>39.057142857142857</v>
      </c>
      <c r="L67" s="48"/>
      <c r="M67" s="30">
        <f t="shared" si="15"/>
        <v>8.4571428571428573</v>
      </c>
      <c r="N67" s="31">
        <f t="shared" si="2"/>
        <v>30.599999999999998</v>
      </c>
      <c r="O67" s="59">
        <f t="shared" si="16"/>
        <v>0.21653255303584493</v>
      </c>
      <c r="P67" s="59">
        <f t="shared" si="17"/>
        <v>0.78346744696415505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39">
        <f t="shared" si="14"/>
        <v>7.1142857142857139</v>
      </c>
      <c r="E68" s="49">
        <f t="shared" si="14"/>
        <v>2.5714285714285716</v>
      </c>
      <c r="F68" s="39">
        <f t="shared" si="14"/>
        <v>8.5714285714285712</v>
      </c>
      <c r="G68" s="39">
        <f t="shared" si="14"/>
        <v>0</v>
      </c>
      <c r="H68" s="49">
        <f t="shared" si="14"/>
        <v>2.2571428571428571</v>
      </c>
      <c r="I68" s="49">
        <f t="shared" si="14"/>
        <v>2.9714285714285715</v>
      </c>
      <c r="J68" s="39">
        <f t="shared" si="14"/>
        <v>4.1428571428571432</v>
      </c>
      <c r="K68" s="39">
        <f t="shared" si="14"/>
        <v>27.62857142857143</v>
      </c>
      <c r="L68" s="48"/>
      <c r="M68" s="30">
        <f t="shared" si="15"/>
        <v>7.8000000000000007</v>
      </c>
      <c r="N68" s="31">
        <f t="shared" si="2"/>
        <v>19.828571428571429</v>
      </c>
      <c r="O68" s="59">
        <f t="shared" si="16"/>
        <v>0.28231644260599792</v>
      </c>
      <c r="P68" s="59">
        <f t="shared" si="17"/>
        <v>0.71768355739400203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39">
        <f t="shared" si="14"/>
        <v>4.9428571428571431</v>
      </c>
      <c r="E69" s="49">
        <f t="shared" si="14"/>
        <v>0.8</v>
      </c>
      <c r="F69" s="39">
        <f t="shared" si="14"/>
        <v>4.8285714285714283</v>
      </c>
      <c r="G69" s="39">
        <f t="shared" si="14"/>
        <v>0</v>
      </c>
      <c r="H69" s="49">
        <f t="shared" si="14"/>
        <v>1.6857142857142857</v>
      </c>
      <c r="I69" s="49">
        <f t="shared" si="14"/>
        <v>2.342857142857143</v>
      </c>
      <c r="J69" s="39">
        <f t="shared" si="14"/>
        <v>3.3142857142857145</v>
      </c>
      <c r="K69" s="39">
        <f t="shared" si="14"/>
        <v>17.914285714285715</v>
      </c>
      <c r="L69" s="48"/>
      <c r="M69" s="30">
        <f t="shared" si="15"/>
        <v>4.8285714285714292</v>
      </c>
      <c r="N69" s="31">
        <f t="shared" ref="N69:N122" si="18">SUM(D69+F69+G69+J69)</f>
        <v>13.085714285714287</v>
      </c>
      <c r="O69" s="59">
        <f t="shared" si="16"/>
        <v>0.26953748006379591</v>
      </c>
      <c r="P69" s="59">
        <f t="shared" si="17"/>
        <v>0.73046251993620426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39">
        <f t="shared" si="14"/>
        <v>1.9142857142857144</v>
      </c>
      <c r="E70" s="27">
        <f t="shared" si="14"/>
        <v>0</v>
      </c>
      <c r="F70" s="39">
        <f t="shared" si="14"/>
        <v>1.4</v>
      </c>
      <c r="G70" s="39">
        <f t="shared" si="14"/>
        <v>0</v>
      </c>
      <c r="H70" s="49">
        <f t="shared" si="14"/>
        <v>2.5142857142857142</v>
      </c>
      <c r="I70" s="27">
        <f t="shared" si="14"/>
        <v>2.8571428571428571E-2</v>
      </c>
      <c r="J70" s="39">
        <f t="shared" si="14"/>
        <v>1.1428571428571428</v>
      </c>
      <c r="K70" s="39">
        <f t="shared" si="14"/>
        <v>7</v>
      </c>
      <c r="L70" s="48"/>
      <c r="M70" s="30">
        <f t="shared" si="15"/>
        <v>2.5428571428571427</v>
      </c>
      <c r="N70" s="31">
        <f t="shared" si="18"/>
        <v>4.4571428571428573</v>
      </c>
      <c r="O70" s="59">
        <f t="shared" si="16"/>
        <v>0.36326530612244895</v>
      </c>
      <c r="P70" s="59">
        <f t="shared" si="17"/>
        <v>0.63673469387755099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39">
        <f t="shared" ref="D71:K86" si="19">SUM(D193)/35</f>
        <v>87.4</v>
      </c>
      <c r="E71" s="49">
        <f t="shared" si="19"/>
        <v>25.771428571428572</v>
      </c>
      <c r="F71" s="39">
        <f t="shared" si="19"/>
        <v>241.8</v>
      </c>
      <c r="G71" s="39">
        <f t="shared" si="19"/>
        <v>1.3142857142857143</v>
      </c>
      <c r="H71" s="49">
        <f t="shared" si="19"/>
        <v>44</v>
      </c>
      <c r="I71" s="49">
        <f t="shared" si="19"/>
        <v>30.514285714285716</v>
      </c>
      <c r="J71" s="39">
        <f t="shared" si="19"/>
        <v>75.057142857142864</v>
      </c>
      <c r="K71" s="39">
        <f t="shared" si="19"/>
        <v>505.85714285714283</v>
      </c>
      <c r="L71" s="48"/>
      <c r="M71" s="39">
        <f>SUM(M55:M70)</f>
        <v>100.28571428571428</v>
      </c>
      <c r="N71" s="39">
        <f t="shared" si="18"/>
        <v>405.57142857142861</v>
      </c>
      <c r="O71" s="59">
        <f t="shared" si="16"/>
        <v>0.19824908218017509</v>
      </c>
      <c r="P71" s="59">
        <f t="shared" si="17"/>
        <v>0.80175091781982499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31">
        <f t="shared" si="19"/>
        <v>0</v>
      </c>
      <c r="E72" s="30">
        <f t="shared" si="19"/>
        <v>0</v>
      </c>
      <c r="F72" s="45">
        <f t="shared" si="19"/>
        <v>8.5714285714285715E-2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8.5714285714285715E-2</v>
      </c>
      <c r="L72" s="48"/>
      <c r="M72" s="30">
        <f t="shared" ref="M72:M87" si="20">SUM(E72+H72+I72)</f>
        <v>0</v>
      </c>
      <c r="N72" s="31">
        <f t="shared" si="18"/>
        <v>8.5714285714285715E-2</v>
      </c>
      <c r="O72" s="55">
        <f>SUM(M72/K72)</f>
        <v>0</v>
      </c>
      <c r="P72" s="55">
        <f>SUM(N72/K72)</f>
        <v>1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45">
        <f t="shared" si="19"/>
        <v>1.9142857142857144</v>
      </c>
      <c r="E73" s="30">
        <f t="shared" si="19"/>
        <v>0.34285714285714286</v>
      </c>
      <c r="F73" s="45">
        <f t="shared" si="19"/>
        <v>16.057142857142857</v>
      </c>
      <c r="G73" s="45">
        <f t="shared" si="19"/>
        <v>0.2857142857142857</v>
      </c>
      <c r="H73" s="46">
        <f t="shared" si="19"/>
        <v>0.6</v>
      </c>
      <c r="I73" s="30">
        <f t="shared" si="19"/>
        <v>0.2857142857142857</v>
      </c>
      <c r="J73" s="45">
        <f t="shared" si="19"/>
        <v>2.5142857142857142</v>
      </c>
      <c r="K73" s="47">
        <f t="shared" si="19"/>
        <v>22</v>
      </c>
      <c r="L73" s="48"/>
      <c r="M73" s="30">
        <f t="shared" si="20"/>
        <v>1.2285714285714286</v>
      </c>
      <c r="N73" s="31">
        <f t="shared" si="18"/>
        <v>20.771428571428572</v>
      </c>
      <c r="O73" s="55">
        <f t="shared" ref="O73:O88" si="21">SUM(M73/K73)</f>
        <v>5.5844155844155849E-2</v>
      </c>
      <c r="P73" s="55">
        <f t="shared" ref="P73:P88" si="22">SUM(N73/K73)</f>
        <v>0.94415584415584419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45">
        <f t="shared" si="19"/>
        <v>2.657142857142857</v>
      </c>
      <c r="E74" s="46">
        <f t="shared" si="19"/>
        <v>0.31428571428571428</v>
      </c>
      <c r="F74" s="45">
        <f t="shared" si="19"/>
        <v>13.114285714285714</v>
      </c>
      <c r="G74" s="45">
        <f t="shared" si="19"/>
        <v>0.34285714285714286</v>
      </c>
      <c r="H74" s="46">
        <f t="shared" si="19"/>
        <v>0.8</v>
      </c>
      <c r="I74" s="46">
        <f t="shared" si="19"/>
        <v>0.6</v>
      </c>
      <c r="J74" s="45">
        <f t="shared" si="19"/>
        <v>3.0571428571428569</v>
      </c>
      <c r="K74" s="47">
        <f t="shared" si="19"/>
        <v>20.885714285714286</v>
      </c>
      <c r="L74" s="48"/>
      <c r="M74" s="30">
        <f t="shared" si="20"/>
        <v>1.7142857142857144</v>
      </c>
      <c r="N74" s="31">
        <f t="shared" si="18"/>
        <v>19.171428571428571</v>
      </c>
      <c r="O74" s="55">
        <f t="shared" si="21"/>
        <v>8.2079343365253077E-2</v>
      </c>
      <c r="P74" s="55">
        <f t="shared" si="22"/>
        <v>0.91792065663474687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45">
        <f t="shared" si="19"/>
        <v>3.2571428571428571</v>
      </c>
      <c r="E75" s="46">
        <f t="shared" si="19"/>
        <v>1.2</v>
      </c>
      <c r="F75" s="45">
        <f t="shared" si="19"/>
        <v>20.257142857142856</v>
      </c>
      <c r="G75" s="45">
        <f t="shared" si="19"/>
        <v>0.11428571428571428</v>
      </c>
      <c r="H75" s="46">
        <f t="shared" si="19"/>
        <v>0.68571428571428572</v>
      </c>
      <c r="I75" s="46">
        <f t="shared" si="19"/>
        <v>0.51428571428571423</v>
      </c>
      <c r="J75" s="45">
        <f t="shared" si="19"/>
        <v>3.7714285714285714</v>
      </c>
      <c r="K75" s="47">
        <f t="shared" si="19"/>
        <v>29.8</v>
      </c>
      <c r="L75" s="48"/>
      <c r="M75" s="30">
        <f t="shared" si="20"/>
        <v>2.4</v>
      </c>
      <c r="N75" s="31">
        <f t="shared" si="18"/>
        <v>27.4</v>
      </c>
      <c r="O75" s="55">
        <f t="shared" si="21"/>
        <v>8.0536912751677847E-2</v>
      </c>
      <c r="P75" s="55">
        <f t="shared" si="22"/>
        <v>0.91946308724832204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45">
        <f t="shared" si="19"/>
        <v>5.2</v>
      </c>
      <c r="E76" s="46">
        <f t="shared" si="19"/>
        <v>0.74285714285714288</v>
      </c>
      <c r="F76" s="45">
        <f t="shared" si="19"/>
        <v>24.057142857142857</v>
      </c>
      <c r="G76" s="45">
        <f t="shared" si="19"/>
        <v>8.5714285714285715E-2</v>
      </c>
      <c r="H76" s="46">
        <f t="shared" si="19"/>
        <v>1.6285714285714286</v>
      </c>
      <c r="I76" s="46">
        <f t="shared" si="19"/>
        <v>0.8571428571428571</v>
      </c>
      <c r="J76" s="45">
        <f t="shared" si="19"/>
        <v>5.0571428571428569</v>
      </c>
      <c r="K76" s="47">
        <f t="shared" si="19"/>
        <v>37.628571428571426</v>
      </c>
      <c r="L76" s="48"/>
      <c r="M76" s="30">
        <f t="shared" si="20"/>
        <v>3.2285714285714286</v>
      </c>
      <c r="N76" s="31">
        <f t="shared" si="18"/>
        <v>34.4</v>
      </c>
      <c r="O76" s="55">
        <f t="shared" si="21"/>
        <v>8.5801063022019744E-2</v>
      </c>
      <c r="P76" s="55">
        <f t="shared" si="22"/>
        <v>0.91419893697798027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45">
        <f t="shared" si="19"/>
        <v>4.2</v>
      </c>
      <c r="E77" s="46">
        <f t="shared" si="19"/>
        <v>1.1142857142857143</v>
      </c>
      <c r="F77" s="45">
        <f t="shared" si="19"/>
        <v>23.542857142857144</v>
      </c>
      <c r="G77" s="45">
        <f t="shared" si="19"/>
        <v>0.77142857142857146</v>
      </c>
      <c r="H77" s="46">
        <f t="shared" si="19"/>
        <v>0.97142857142857142</v>
      </c>
      <c r="I77" s="46">
        <f t="shared" si="19"/>
        <v>0.88571428571428568</v>
      </c>
      <c r="J77" s="45">
        <f t="shared" si="19"/>
        <v>4.6857142857142859</v>
      </c>
      <c r="K77" s="47">
        <f t="shared" si="19"/>
        <v>36.171428571428571</v>
      </c>
      <c r="L77" s="48"/>
      <c r="M77" s="30">
        <f t="shared" si="20"/>
        <v>2.9714285714285715</v>
      </c>
      <c r="N77" s="31">
        <f t="shared" si="18"/>
        <v>33.200000000000003</v>
      </c>
      <c r="O77" s="55">
        <f t="shared" si="21"/>
        <v>8.2148499210110595E-2</v>
      </c>
      <c r="P77" s="55">
        <f t="shared" si="22"/>
        <v>0.91785150078988953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45">
        <f t="shared" si="19"/>
        <v>4.9142857142857146</v>
      </c>
      <c r="E78" s="46">
        <f t="shared" si="19"/>
        <v>1.2</v>
      </c>
      <c r="F78" s="45">
        <f t="shared" si="19"/>
        <v>22.742857142857144</v>
      </c>
      <c r="G78" s="45">
        <f t="shared" si="19"/>
        <v>0.37142857142857144</v>
      </c>
      <c r="H78" s="46">
        <f t="shared" si="19"/>
        <v>1.9142857142857144</v>
      </c>
      <c r="I78" s="46">
        <f t="shared" si="19"/>
        <v>1.2571428571428571</v>
      </c>
      <c r="J78" s="45">
        <f t="shared" si="19"/>
        <v>5.3428571428571425</v>
      </c>
      <c r="K78" s="47">
        <f t="shared" si="19"/>
        <v>37.74285714285714</v>
      </c>
      <c r="L78" s="48"/>
      <c r="M78" s="30">
        <f t="shared" si="20"/>
        <v>4.3714285714285719</v>
      </c>
      <c r="N78" s="31">
        <f t="shared" si="18"/>
        <v>33.371428571428574</v>
      </c>
      <c r="O78" s="55">
        <f t="shared" si="21"/>
        <v>0.11582134746404241</v>
      </c>
      <c r="P78" s="55">
        <f t="shared" si="22"/>
        <v>0.88417865253595773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45">
        <f t="shared" si="19"/>
        <v>7</v>
      </c>
      <c r="E79" s="46">
        <f t="shared" si="19"/>
        <v>2.2000000000000002</v>
      </c>
      <c r="F79" s="45">
        <f t="shared" si="19"/>
        <v>25.257142857142856</v>
      </c>
      <c r="G79" s="45">
        <f t="shared" si="19"/>
        <v>0.51428571428571423</v>
      </c>
      <c r="H79" s="46">
        <f t="shared" si="19"/>
        <v>5.2</v>
      </c>
      <c r="I79" s="46">
        <f t="shared" si="19"/>
        <v>1.8</v>
      </c>
      <c r="J79" s="45">
        <f t="shared" si="19"/>
        <v>8.0571428571428569</v>
      </c>
      <c r="K79" s="47">
        <f t="shared" si="19"/>
        <v>50.028571428571432</v>
      </c>
      <c r="L79" s="48"/>
      <c r="M79" s="30">
        <f t="shared" si="20"/>
        <v>9.2000000000000011</v>
      </c>
      <c r="N79" s="31">
        <f t="shared" si="18"/>
        <v>40.828571428571422</v>
      </c>
      <c r="O79" s="55">
        <f t="shared" si="21"/>
        <v>0.18389491719017706</v>
      </c>
      <c r="P79" s="55">
        <f t="shared" si="22"/>
        <v>0.81610508280982275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45">
        <f t="shared" si="19"/>
        <v>14.828571428571429</v>
      </c>
      <c r="E80" s="46">
        <f t="shared" si="19"/>
        <v>4.0285714285714285</v>
      </c>
      <c r="F80" s="45">
        <f t="shared" si="19"/>
        <v>38.914285714285711</v>
      </c>
      <c r="G80" s="45">
        <f t="shared" si="19"/>
        <v>0.4</v>
      </c>
      <c r="H80" s="46">
        <f t="shared" si="19"/>
        <v>8.9428571428571431</v>
      </c>
      <c r="I80" s="46">
        <f t="shared" si="19"/>
        <v>4.0857142857142854</v>
      </c>
      <c r="J80" s="45">
        <f t="shared" si="19"/>
        <v>12.228571428571428</v>
      </c>
      <c r="K80" s="47">
        <f t="shared" si="19"/>
        <v>83.428571428571431</v>
      </c>
      <c r="L80" s="48"/>
      <c r="M80" s="30">
        <f t="shared" si="20"/>
        <v>17.057142857142857</v>
      </c>
      <c r="N80" s="31">
        <f t="shared" si="18"/>
        <v>66.371428571428567</v>
      </c>
      <c r="O80" s="55">
        <f t="shared" si="21"/>
        <v>0.20445205479452053</v>
      </c>
      <c r="P80" s="55">
        <f t="shared" si="22"/>
        <v>0.79554794520547933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45">
        <f t="shared" si="19"/>
        <v>24.714285714285715</v>
      </c>
      <c r="E81" s="46">
        <f t="shared" si="19"/>
        <v>10.571428571428571</v>
      </c>
      <c r="F81" s="45">
        <f t="shared" si="19"/>
        <v>40</v>
      </c>
      <c r="G81" s="45">
        <f t="shared" si="19"/>
        <v>0.31428571428571428</v>
      </c>
      <c r="H81" s="46">
        <f t="shared" si="19"/>
        <v>11.857142857142858</v>
      </c>
      <c r="I81" s="46">
        <f t="shared" si="19"/>
        <v>7.628571428571429</v>
      </c>
      <c r="J81" s="45">
        <f t="shared" si="19"/>
        <v>18.342857142857142</v>
      </c>
      <c r="K81" s="47">
        <f t="shared" si="19"/>
        <v>113.42857142857143</v>
      </c>
      <c r="L81" s="48"/>
      <c r="M81" s="30">
        <f t="shared" si="20"/>
        <v>30.05714285714286</v>
      </c>
      <c r="N81" s="31">
        <f t="shared" si="18"/>
        <v>83.371428571428581</v>
      </c>
      <c r="O81" s="55">
        <f t="shared" si="21"/>
        <v>0.26498740554156175</v>
      </c>
      <c r="P81" s="55">
        <f t="shared" si="22"/>
        <v>0.73501259445843836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45">
        <f t="shared" si="19"/>
        <v>27.228571428571428</v>
      </c>
      <c r="E82" s="46">
        <f t="shared" si="19"/>
        <v>14.571428571428571</v>
      </c>
      <c r="F82" s="45">
        <f t="shared" si="19"/>
        <v>35.457142857142856</v>
      </c>
      <c r="G82" s="45">
        <f t="shared" si="19"/>
        <v>0.11428571428571428</v>
      </c>
      <c r="H82" s="46">
        <f t="shared" si="19"/>
        <v>16.571428571428573</v>
      </c>
      <c r="I82" s="46">
        <f t="shared" si="19"/>
        <v>10.114285714285714</v>
      </c>
      <c r="J82" s="45">
        <f t="shared" si="19"/>
        <v>14.828571428571429</v>
      </c>
      <c r="K82" s="47">
        <f t="shared" si="19"/>
        <v>118.88571428571429</v>
      </c>
      <c r="L82" s="48"/>
      <c r="M82" s="30">
        <f t="shared" si="20"/>
        <v>41.25714285714286</v>
      </c>
      <c r="N82" s="31">
        <f t="shared" si="18"/>
        <v>77.628571428571433</v>
      </c>
      <c r="O82" s="55">
        <f t="shared" si="21"/>
        <v>0.34703196347031967</v>
      </c>
      <c r="P82" s="55">
        <f t="shared" si="22"/>
        <v>0.65296803652968038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45">
        <f t="shared" si="19"/>
        <v>25.914285714285715</v>
      </c>
      <c r="E83" s="46">
        <f t="shared" si="19"/>
        <v>13.914285714285715</v>
      </c>
      <c r="F83" s="45">
        <f t="shared" si="19"/>
        <v>31.257142857142856</v>
      </c>
      <c r="G83" s="45">
        <f t="shared" si="19"/>
        <v>2.8571428571428571E-2</v>
      </c>
      <c r="H83" s="46">
        <f t="shared" si="19"/>
        <v>15.628571428571428</v>
      </c>
      <c r="I83" s="46">
        <f t="shared" si="19"/>
        <v>11.257142857142858</v>
      </c>
      <c r="J83" s="45">
        <f t="shared" si="19"/>
        <v>13.971428571428572</v>
      </c>
      <c r="K83" s="47">
        <f t="shared" si="19"/>
        <v>111.97142857142858</v>
      </c>
      <c r="L83" s="48"/>
      <c r="M83" s="30">
        <f t="shared" si="20"/>
        <v>40.800000000000004</v>
      </c>
      <c r="N83" s="31">
        <f t="shared" si="18"/>
        <v>71.171428571428578</v>
      </c>
      <c r="O83" s="55">
        <f t="shared" si="21"/>
        <v>0.36437866802755808</v>
      </c>
      <c r="P83" s="55">
        <f t="shared" si="22"/>
        <v>0.63562133197244197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45">
        <f t="shared" si="19"/>
        <v>19.857142857142858</v>
      </c>
      <c r="E84" s="46">
        <f t="shared" si="19"/>
        <v>9.1428571428571423</v>
      </c>
      <c r="F84" s="45">
        <f t="shared" si="19"/>
        <v>22.8</v>
      </c>
      <c r="G84" s="45">
        <f t="shared" si="19"/>
        <v>8.5714285714285715E-2</v>
      </c>
      <c r="H84" s="46">
        <f t="shared" si="19"/>
        <v>9.8000000000000007</v>
      </c>
      <c r="I84" s="46">
        <f t="shared" si="19"/>
        <v>8</v>
      </c>
      <c r="J84" s="45">
        <f t="shared" si="19"/>
        <v>12.114285714285714</v>
      </c>
      <c r="K84" s="47">
        <f t="shared" si="19"/>
        <v>81.8</v>
      </c>
      <c r="L84" s="48"/>
      <c r="M84" s="30">
        <f t="shared" si="20"/>
        <v>26.942857142857143</v>
      </c>
      <c r="N84" s="31">
        <f t="shared" si="18"/>
        <v>54.857142857142861</v>
      </c>
      <c r="O84" s="55">
        <f t="shared" si="21"/>
        <v>0.3293747816975201</v>
      </c>
      <c r="P84" s="55">
        <f t="shared" si="22"/>
        <v>0.67062521830248001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45">
        <f t="shared" si="19"/>
        <v>11.171428571428571</v>
      </c>
      <c r="E85" s="46">
        <f t="shared" si="19"/>
        <v>4.1428571428571432</v>
      </c>
      <c r="F85" s="45">
        <f t="shared" si="19"/>
        <v>14.2</v>
      </c>
      <c r="G85" s="45">
        <f t="shared" si="19"/>
        <v>2.8571428571428571E-2</v>
      </c>
      <c r="H85" s="46">
        <f t="shared" si="19"/>
        <v>4.7428571428571429</v>
      </c>
      <c r="I85" s="46">
        <f t="shared" si="19"/>
        <v>5.6857142857142859</v>
      </c>
      <c r="J85" s="45">
        <f t="shared" si="19"/>
        <v>7.2571428571428571</v>
      </c>
      <c r="K85" s="47">
        <f t="shared" si="19"/>
        <v>47.228571428571428</v>
      </c>
      <c r="L85" s="48"/>
      <c r="M85" s="30">
        <f t="shared" si="20"/>
        <v>14.571428571428573</v>
      </c>
      <c r="N85" s="31">
        <f t="shared" si="18"/>
        <v>32.657142857142858</v>
      </c>
      <c r="O85" s="55">
        <f t="shared" si="21"/>
        <v>0.30852994555353908</v>
      </c>
      <c r="P85" s="55">
        <f t="shared" si="22"/>
        <v>0.69147005444646104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45">
        <f t="shared" si="19"/>
        <v>8.0857142857142854</v>
      </c>
      <c r="E86" s="46">
        <f t="shared" si="19"/>
        <v>1.9714285714285715</v>
      </c>
      <c r="F86" s="45">
        <f t="shared" si="19"/>
        <v>7.0285714285714285</v>
      </c>
      <c r="G86" s="45">
        <f t="shared" si="19"/>
        <v>2.8571428571428571E-2</v>
      </c>
      <c r="H86" s="46">
        <f t="shared" si="19"/>
        <v>3.0285714285714285</v>
      </c>
      <c r="I86" s="46">
        <f t="shared" si="19"/>
        <v>3.8285714285714287</v>
      </c>
      <c r="J86" s="45">
        <f t="shared" si="19"/>
        <v>3.3714285714285714</v>
      </c>
      <c r="K86" s="47">
        <f t="shared" si="19"/>
        <v>27.342857142857142</v>
      </c>
      <c r="L86" s="48"/>
      <c r="M86" s="30">
        <f t="shared" si="20"/>
        <v>8.8285714285714292</v>
      </c>
      <c r="N86" s="31">
        <f t="shared" si="18"/>
        <v>18.514285714285712</v>
      </c>
      <c r="O86" s="55">
        <f t="shared" si="21"/>
        <v>0.32288401253918497</v>
      </c>
      <c r="P86" s="55">
        <f t="shared" si="22"/>
        <v>0.67711598746081503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45">
        <f t="shared" ref="D87:K102" si="23">SUM(D209)/35</f>
        <v>2.4</v>
      </c>
      <c r="E87" s="46">
        <f t="shared" si="23"/>
        <v>0</v>
      </c>
      <c r="F87" s="45">
        <f t="shared" si="23"/>
        <v>1.6</v>
      </c>
      <c r="G87" s="45">
        <f t="shared" si="23"/>
        <v>0</v>
      </c>
      <c r="H87" s="46">
        <f t="shared" si="23"/>
        <v>2.8285714285714287</v>
      </c>
      <c r="I87" s="46">
        <f t="shared" si="23"/>
        <v>2.8571428571428571E-2</v>
      </c>
      <c r="J87" s="45">
        <f t="shared" si="23"/>
        <v>1.1428571428571428</v>
      </c>
      <c r="K87" s="47">
        <f t="shared" si="23"/>
        <v>8</v>
      </c>
      <c r="L87" s="48"/>
      <c r="M87" s="30">
        <f t="shared" si="20"/>
        <v>2.8571428571428572</v>
      </c>
      <c r="N87" s="31">
        <f t="shared" si="18"/>
        <v>5.1428571428571423</v>
      </c>
      <c r="O87" s="55">
        <f t="shared" si="21"/>
        <v>0.35714285714285715</v>
      </c>
      <c r="P87" s="55">
        <f t="shared" si="22"/>
        <v>0.64285714285714279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45">
        <f t="shared" si="23"/>
        <v>163.34285714285716</v>
      </c>
      <c r="E88" s="46">
        <f t="shared" si="23"/>
        <v>65.457142857142856</v>
      </c>
      <c r="F88" s="45">
        <f t="shared" si="23"/>
        <v>336.37142857142857</v>
      </c>
      <c r="G88" s="45">
        <f t="shared" si="23"/>
        <v>3.4857142857142858</v>
      </c>
      <c r="H88" s="46">
        <f t="shared" si="23"/>
        <v>85.2</v>
      </c>
      <c r="I88" s="46">
        <f t="shared" si="23"/>
        <v>56.828571428571429</v>
      </c>
      <c r="J88" s="45">
        <f t="shared" si="23"/>
        <v>115.74285714285715</v>
      </c>
      <c r="K88" s="47">
        <f t="shared" si="23"/>
        <v>826.42857142857144</v>
      </c>
      <c r="L88" s="48"/>
      <c r="M88" s="46">
        <f>SUM(M72:M87)</f>
        <v>207.48571428571432</v>
      </c>
      <c r="N88" s="45">
        <f t="shared" si="18"/>
        <v>618.94285714285718</v>
      </c>
      <c r="O88" s="57">
        <f t="shared" si="21"/>
        <v>0.25106309420916167</v>
      </c>
      <c r="P88" s="57">
        <f t="shared" si="22"/>
        <v>0.74893690579083838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5">
        <f t="shared" si="23"/>
        <v>5.7142857142857141E-2</v>
      </c>
      <c r="E89" s="25">
        <f t="shared" si="23"/>
        <v>0</v>
      </c>
      <c r="F89" s="39">
        <f t="shared" si="23"/>
        <v>0.22857142857142856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0.2857142857142857</v>
      </c>
      <c r="L89" s="48"/>
      <c r="M89" s="30">
        <f t="shared" ref="M89:M104" si="24">SUM(E89+H89+I89)</f>
        <v>0</v>
      </c>
      <c r="N89" s="31">
        <f t="shared" si="18"/>
        <v>0.2857142857142857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39">
        <f t="shared" si="23"/>
        <v>1.8285714285714285</v>
      </c>
      <c r="E90" s="25">
        <f t="shared" si="23"/>
        <v>0.65714285714285714</v>
      </c>
      <c r="F90" s="39">
        <f t="shared" si="23"/>
        <v>21.057142857142857</v>
      </c>
      <c r="G90" s="39">
        <f t="shared" si="23"/>
        <v>0.17142857142857143</v>
      </c>
      <c r="H90" s="39">
        <f t="shared" si="23"/>
        <v>0.31428571428571428</v>
      </c>
      <c r="I90" s="39">
        <f t="shared" si="23"/>
        <v>0.31428571428571428</v>
      </c>
      <c r="J90" s="39">
        <f t="shared" si="23"/>
        <v>3.5142857142857142</v>
      </c>
      <c r="K90" s="39">
        <f t="shared" si="23"/>
        <v>27.857142857142858</v>
      </c>
      <c r="L90" s="48"/>
      <c r="M90" s="30">
        <f t="shared" si="24"/>
        <v>1.2857142857142856</v>
      </c>
      <c r="N90" s="31">
        <f t="shared" si="18"/>
        <v>26.571428571428569</v>
      </c>
      <c r="O90" s="59">
        <f t="shared" ref="O90:O105" si="25">SUM(M90/K90)</f>
        <v>4.6153846153846149E-2</v>
      </c>
      <c r="P90" s="59">
        <f t="shared" ref="P90:P105" si="26">SUM(N90/K90)</f>
        <v>0.95384615384615379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39">
        <f t="shared" si="23"/>
        <v>2.9142857142857141</v>
      </c>
      <c r="E91" s="39">
        <f t="shared" si="23"/>
        <v>1.0285714285714285</v>
      </c>
      <c r="F91" s="39">
        <f t="shared" si="23"/>
        <v>17.62857142857143</v>
      </c>
      <c r="G91" s="39">
        <f t="shared" si="23"/>
        <v>0.14285714285714285</v>
      </c>
      <c r="H91" s="39">
        <f t="shared" si="23"/>
        <v>0.54285714285714282</v>
      </c>
      <c r="I91" s="39">
        <f t="shared" si="23"/>
        <v>0.77142857142857146</v>
      </c>
      <c r="J91" s="39">
        <f t="shared" si="23"/>
        <v>4.9428571428571431</v>
      </c>
      <c r="K91" s="39">
        <f t="shared" si="23"/>
        <v>27.971428571428572</v>
      </c>
      <c r="L91" s="48"/>
      <c r="M91" s="30">
        <f t="shared" si="24"/>
        <v>2.3428571428571425</v>
      </c>
      <c r="N91" s="31">
        <f t="shared" si="18"/>
        <v>25.62857142857143</v>
      </c>
      <c r="O91" s="59">
        <f t="shared" si="25"/>
        <v>8.3758937691521942E-2</v>
      </c>
      <c r="P91" s="59">
        <f t="shared" si="26"/>
        <v>0.91624106230847813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39">
        <f t="shared" si="23"/>
        <v>4.2285714285714286</v>
      </c>
      <c r="E92" s="39">
        <f t="shared" si="23"/>
        <v>1.8285714285714285</v>
      </c>
      <c r="F92" s="39">
        <f t="shared" si="23"/>
        <v>23.228571428571428</v>
      </c>
      <c r="G92" s="39">
        <f t="shared" si="23"/>
        <v>0.17142857142857143</v>
      </c>
      <c r="H92" s="39">
        <f t="shared" si="23"/>
        <v>1.1142857142857143</v>
      </c>
      <c r="I92" s="39">
        <f t="shared" si="23"/>
        <v>1</v>
      </c>
      <c r="J92" s="39">
        <f t="shared" si="23"/>
        <v>4.3428571428571425</v>
      </c>
      <c r="K92" s="39">
        <f t="shared" si="23"/>
        <v>35.914285714285711</v>
      </c>
      <c r="L92" s="48"/>
      <c r="M92" s="30">
        <f t="shared" si="24"/>
        <v>3.9428571428571431</v>
      </c>
      <c r="N92" s="31">
        <f t="shared" si="18"/>
        <v>31.971428571428568</v>
      </c>
      <c r="O92" s="59">
        <f t="shared" si="25"/>
        <v>0.10978520286396183</v>
      </c>
      <c r="P92" s="59">
        <f t="shared" si="26"/>
        <v>0.89021479713603813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39">
        <f t="shared" si="23"/>
        <v>6.1714285714285717</v>
      </c>
      <c r="E93" s="39">
        <f t="shared" si="23"/>
        <v>1.4857142857142858</v>
      </c>
      <c r="F93" s="39">
        <f t="shared" si="23"/>
        <v>28.114285714285714</v>
      </c>
      <c r="G93" s="39">
        <f t="shared" si="23"/>
        <v>5.7142857142857141E-2</v>
      </c>
      <c r="H93" s="39">
        <f t="shared" si="23"/>
        <v>1.5142857142857142</v>
      </c>
      <c r="I93" s="39">
        <f t="shared" si="23"/>
        <v>1.7142857142857142</v>
      </c>
      <c r="J93" s="39">
        <f t="shared" si="23"/>
        <v>5.2571428571428571</v>
      </c>
      <c r="K93" s="39">
        <f t="shared" si="23"/>
        <v>44.314285714285717</v>
      </c>
      <c r="L93" s="48"/>
      <c r="M93" s="30">
        <f t="shared" si="24"/>
        <v>4.7142857142857144</v>
      </c>
      <c r="N93" s="31">
        <f t="shared" si="18"/>
        <v>39.6</v>
      </c>
      <c r="O93" s="59">
        <f t="shared" si="25"/>
        <v>0.10638297872340426</v>
      </c>
      <c r="P93" s="59">
        <f t="shared" si="26"/>
        <v>0.8936170212765957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39">
        <f t="shared" si="23"/>
        <v>6.3428571428571425</v>
      </c>
      <c r="E94" s="39">
        <f t="shared" si="23"/>
        <v>3.2</v>
      </c>
      <c r="F94" s="39">
        <f t="shared" si="23"/>
        <v>22.714285714285715</v>
      </c>
      <c r="G94" s="39">
        <f t="shared" si="23"/>
        <v>0.5714285714285714</v>
      </c>
      <c r="H94" s="39">
        <f t="shared" si="23"/>
        <v>2.0857142857142859</v>
      </c>
      <c r="I94" s="39">
        <f t="shared" si="23"/>
        <v>2.2285714285714286</v>
      </c>
      <c r="J94" s="39">
        <f t="shared" si="23"/>
        <v>5.5428571428571427</v>
      </c>
      <c r="K94" s="39">
        <f t="shared" si="23"/>
        <v>42.685714285714283</v>
      </c>
      <c r="L94" s="48"/>
      <c r="M94" s="30">
        <f t="shared" si="24"/>
        <v>7.5142857142857151</v>
      </c>
      <c r="N94" s="31">
        <f t="shared" si="18"/>
        <v>35.171428571428571</v>
      </c>
      <c r="O94" s="59">
        <f t="shared" si="25"/>
        <v>0.17603748326639895</v>
      </c>
      <c r="P94" s="59">
        <f t="shared" si="26"/>
        <v>0.8239625167336011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39">
        <f t="shared" si="23"/>
        <v>8.0285714285714285</v>
      </c>
      <c r="E95" s="39">
        <f t="shared" si="23"/>
        <v>2.2000000000000002</v>
      </c>
      <c r="F95" s="39">
        <f t="shared" si="23"/>
        <v>23.6</v>
      </c>
      <c r="G95" s="39">
        <f t="shared" si="23"/>
        <v>0.31428571428571428</v>
      </c>
      <c r="H95" s="39">
        <f t="shared" si="23"/>
        <v>3.7428571428571429</v>
      </c>
      <c r="I95" s="39">
        <f t="shared" si="23"/>
        <v>2.0285714285714285</v>
      </c>
      <c r="J95" s="39">
        <f t="shared" si="23"/>
        <v>7.0571428571428569</v>
      </c>
      <c r="K95" s="39">
        <f t="shared" si="23"/>
        <v>46.971428571428568</v>
      </c>
      <c r="L95" s="48"/>
      <c r="M95" s="30">
        <f t="shared" si="24"/>
        <v>7.9714285714285715</v>
      </c>
      <c r="N95" s="31">
        <f t="shared" si="18"/>
        <v>39</v>
      </c>
      <c r="O95" s="59">
        <f t="shared" si="25"/>
        <v>0.16970802919708031</v>
      </c>
      <c r="P95" s="59">
        <f t="shared" si="26"/>
        <v>0.83029197080291972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39">
        <f t="shared" si="23"/>
        <v>10.971428571428572</v>
      </c>
      <c r="E96" s="39">
        <f t="shared" si="23"/>
        <v>2.8857142857142857</v>
      </c>
      <c r="F96" s="39">
        <f t="shared" si="23"/>
        <v>25.171428571428571</v>
      </c>
      <c r="G96" s="39">
        <f t="shared" si="23"/>
        <v>0.51428571428571423</v>
      </c>
      <c r="H96" s="39">
        <f t="shared" si="23"/>
        <v>7.1428571428571432</v>
      </c>
      <c r="I96" s="39">
        <f t="shared" si="23"/>
        <v>2.8285714285714287</v>
      </c>
      <c r="J96" s="39">
        <f t="shared" si="23"/>
        <v>9.3428571428571434</v>
      </c>
      <c r="K96" s="39">
        <f t="shared" si="23"/>
        <v>58.857142857142854</v>
      </c>
      <c r="L96" s="48"/>
      <c r="M96" s="30">
        <f t="shared" si="24"/>
        <v>12.857142857142858</v>
      </c>
      <c r="N96" s="31">
        <f t="shared" si="18"/>
        <v>45.999999999999993</v>
      </c>
      <c r="O96" s="59">
        <f t="shared" si="25"/>
        <v>0.21844660194174759</v>
      </c>
      <c r="P96" s="59">
        <f t="shared" si="26"/>
        <v>0.7815533980582523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39">
        <f t="shared" si="23"/>
        <v>16.542857142857144</v>
      </c>
      <c r="E97" s="39">
        <f t="shared" si="23"/>
        <v>8.4</v>
      </c>
      <c r="F97" s="39">
        <f t="shared" si="23"/>
        <v>31.914285714285715</v>
      </c>
      <c r="G97" s="39">
        <f t="shared" si="23"/>
        <v>0.25714285714285712</v>
      </c>
      <c r="H97" s="39">
        <f t="shared" si="23"/>
        <v>10.885714285714286</v>
      </c>
      <c r="I97" s="39">
        <f t="shared" si="23"/>
        <v>4.4571428571428573</v>
      </c>
      <c r="J97" s="39">
        <f t="shared" si="23"/>
        <v>13.628571428571428</v>
      </c>
      <c r="K97" s="39">
        <f t="shared" si="23"/>
        <v>86.085714285714289</v>
      </c>
      <c r="L97" s="48"/>
      <c r="M97" s="30">
        <f t="shared" si="24"/>
        <v>23.74285714285714</v>
      </c>
      <c r="N97" s="31">
        <f t="shared" si="18"/>
        <v>62.342857142857142</v>
      </c>
      <c r="O97" s="59">
        <f t="shared" si="25"/>
        <v>0.27580484566876862</v>
      </c>
      <c r="P97" s="59">
        <f t="shared" si="26"/>
        <v>0.72419515433123127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39">
        <f t="shared" si="23"/>
        <v>29.457142857142856</v>
      </c>
      <c r="E98" s="39">
        <f t="shared" si="23"/>
        <v>16.171428571428571</v>
      </c>
      <c r="F98" s="39">
        <f t="shared" si="23"/>
        <v>36.200000000000003</v>
      </c>
      <c r="G98" s="39">
        <f t="shared" si="23"/>
        <v>5.7142857142857141E-2</v>
      </c>
      <c r="H98" s="39">
        <f t="shared" si="23"/>
        <v>20.171428571428571</v>
      </c>
      <c r="I98" s="39">
        <f t="shared" si="23"/>
        <v>9</v>
      </c>
      <c r="J98" s="39">
        <f t="shared" si="23"/>
        <v>19.685714285714287</v>
      </c>
      <c r="K98" s="39">
        <f t="shared" si="23"/>
        <v>130.74285714285713</v>
      </c>
      <c r="L98" s="48"/>
      <c r="M98" s="30">
        <f t="shared" si="24"/>
        <v>45.342857142857142</v>
      </c>
      <c r="N98" s="31">
        <f t="shared" si="18"/>
        <v>85.4</v>
      </c>
      <c r="O98" s="59">
        <f t="shared" si="25"/>
        <v>0.34680944055944057</v>
      </c>
      <c r="P98" s="59">
        <f t="shared" si="26"/>
        <v>0.65319055944055948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39">
        <f t="shared" si="23"/>
        <v>36.714285714285715</v>
      </c>
      <c r="E99" s="39">
        <f t="shared" si="23"/>
        <v>24.142857142857142</v>
      </c>
      <c r="F99" s="39">
        <f t="shared" si="23"/>
        <v>35.485714285714288</v>
      </c>
      <c r="G99" s="39">
        <f t="shared" si="23"/>
        <v>0.14285714285714285</v>
      </c>
      <c r="H99" s="39">
        <f t="shared" si="23"/>
        <v>34.857142857142854</v>
      </c>
      <c r="I99" s="39">
        <f t="shared" si="23"/>
        <v>13.971428571428572</v>
      </c>
      <c r="J99" s="39">
        <f t="shared" si="23"/>
        <v>20.342857142857142</v>
      </c>
      <c r="K99" s="39">
        <f t="shared" si="23"/>
        <v>165.65714285714284</v>
      </c>
      <c r="L99" s="48"/>
      <c r="M99" s="30">
        <f t="shared" si="24"/>
        <v>72.971428571428575</v>
      </c>
      <c r="N99" s="31">
        <f t="shared" si="18"/>
        <v>92.685714285714283</v>
      </c>
      <c r="O99" s="59">
        <f t="shared" si="25"/>
        <v>0.4404967230079338</v>
      </c>
      <c r="P99" s="59">
        <f t="shared" si="26"/>
        <v>0.55950327699206626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39">
        <f t="shared" si="23"/>
        <v>37.028571428571432</v>
      </c>
      <c r="E100" s="39">
        <f t="shared" si="23"/>
        <v>21.114285714285714</v>
      </c>
      <c r="F100" s="39">
        <f t="shared" si="23"/>
        <v>35.914285714285711</v>
      </c>
      <c r="G100" s="39">
        <f t="shared" si="23"/>
        <v>2.8571428571428571E-2</v>
      </c>
      <c r="H100" s="39">
        <f t="shared" si="23"/>
        <v>34.4</v>
      </c>
      <c r="I100" s="39">
        <f t="shared" si="23"/>
        <v>16.62857142857143</v>
      </c>
      <c r="J100" s="39">
        <f t="shared" si="23"/>
        <v>18.685714285714287</v>
      </c>
      <c r="K100" s="39">
        <f t="shared" si="23"/>
        <v>163.80000000000001</v>
      </c>
      <c r="L100" s="48"/>
      <c r="M100" s="30">
        <f t="shared" si="24"/>
        <v>72.142857142857139</v>
      </c>
      <c r="N100" s="31">
        <f t="shared" si="18"/>
        <v>91.657142857142858</v>
      </c>
      <c r="O100" s="59">
        <f t="shared" si="25"/>
        <v>0.44043258328972607</v>
      </c>
      <c r="P100" s="59">
        <f t="shared" si="26"/>
        <v>0.55956741671027377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39">
        <f t="shared" si="23"/>
        <v>28.171428571428571</v>
      </c>
      <c r="E101" s="39">
        <f t="shared" si="23"/>
        <v>15.542857142857143</v>
      </c>
      <c r="F101" s="39">
        <f t="shared" si="23"/>
        <v>27.114285714285714</v>
      </c>
      <c r="G101" s="39">
        <f t="shared" si="23"/>
        <v>0</v>
      </c>
      <c r="H101" s="39">
        <f t="shared" si="23"/>
        <v>17.942857142857143</v>
      </c>
      <c r="I101" s="39">
        <f t="shared" si="23"/>
        <v>11.114285714285714</v>
      </c>
      <c r="J101" s="39">
        <f t="shared" si="23"/>
        <v>14.571428571428571</v>
      </c>
      <c r="K101" s="39">
        <f t="shared" si="23"/>
        <v>114.45714285714286</v>
      </c>
      <c r="L101" s="48"/>
      <c r="M101" s="30">
        <f t="shared" si="24"/>
        <v>44.6</v>
      </c>
      <c r="N101" s="31">
        <f t="shared" si="18"/>
        <v>69.857142857142861</v>
      </c>
      <c r="O101" s="59">
        <f t="shared" si="25"/>
        <v>0.38966550174737896</v>
      </c>
      <c r="P101" s="59">
        <f t="shared" si="26"/>
        <v>0.61033449825262109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39">
        <f t="shared" si="23"/>
        <v>15.685714285714285</v>
      </c>
      <c r="E102" s="39">
        <f t="shared" si="23"/>
        <v>7.9142857142857146</v>
      </c>
      <c r="F102" s="39">
        <f t="shared" si="23"/>
        <v>15.485714285714286</v>
      </c>
      <c r="G102" s="39">
        <f t="shared" si="23"/>
        <v>8.5714285714285715E-2</v>
      </c>
      <c r="H102" s="39">
        <f t="shared" si="23"/>
        <v>6.5142857142857142</v>
      </c>
      <c r="I102" s="39">
        <f t="shared" si="23"/>
        <v>6.5714285714285712</v>
      </c>
      <c r="J102" s="39">
        <f t="shared" si="23"/>
        <v>9.4857142857142858</v>
      </c>
      <c r="K102" s="39">
        <f t="shared" si="23"/>
        <v>61.74285714285714</v>
      </c>
      <c r="L102" s="48"/>
      <c r="M102" s="30">
        <f t="shared" si="24"/>
        <v>21</v>
      </c>
      <c r="N102" s="31">
        <f t="shared" si="18"/>
        <v>40.74285714285714</v>
      </c>
      <c r="O102" s="59">
        <f t="shared" si="25"/>
        <v>0.34012031466913467</v>
      </c>
      <c r="P102" s="59">
        <f t="shared" si="26"/>
        <v>0.65987968533086527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39">
        <f t="shared" ref="D103:K118" si="27">SUM(D225)/35</f>
        <v>9.5142857142857142</v>
      </c>
      <c r="E103" s="39">
        <f t="shared" si="27"/>
        <v>2.9142857142857141</v>
      </c>
      <c r="F103" s="39">
        <f t="shared" si="27"/>
        <v>9</v>
      </c>
      <c r="G103" s="39">
        <f t="shared" si="27"/>
        <v>0</v>
      </c>
      <c r="H103" s="39">
        <f t="shared" si="27"/>
        <v>4.2285714285714286</v>
      </c>
      <c r="I103" s="39">
        <f t="shared" si="27"/>
        <v>4.5428571428571427</v>
      </c>
      <c r="J103" s="39">
        <f t="shared" si="27"/>
        <v>4.8</v>
      </c>
      <c r="K103" s="39">
        <f t="shared" si="27"/>
        <v>35</v>
      </c>
      <c r="L103" s="48"/>
      <c r="M103" s="30">
        <f t="shared" si="24"/>
        <v>11.685714285714285</v>
      </c>
      <c r="N103" s="31">
        <f t="shared" si="18"/>
        <v>23.314285714285713</v>
      </c>
      <c r="O103" s="59">
        <f t="shared" si="25"/>
        <v>0.33387755102040817</v>
      </c>
      <c r="P103" s="59">
        <f t="shared" si="26"/>
        <v>0.66612244897959183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39">
        <f t="shared" si="27"/>
        <v>2.4571428571428573</v>
      </c>
      <c r="E104" s="25">
        <f t="shared" si="27"/>
        <v>0</v>
      </c>
      <c r="F104" s="39">
        <f t="shared" si="27"/>
        <v>2.2571428571428571</v>
      </c>
      <c r="G104" s="25">
        <f t="shared" si="27"/>
        <v>0</v>
      </c>
      <c r="H104" s="39">
        <f t="shared" si="27"/>
        <v>4.5142857142857142</v>
      </c>
      <c r="I104" s="39">
        <f t="shared" si="27"/>
        <v>0</v>
      </c>
      <c r="J104" s="39">
        <f t="shared" si="27"/>
        <v>2.1714285714285713</v>
      </c>
      <c r="K104" s="39">
        <f t="shared" si="27"/>
        <v>11.4</v>
      </c>
      <c r="L104" s="48"/>
      <c r="M104" s="30">
        <f t="shared" si="24"/>
        <v>4.5142857142857142</v>
      </c>
      <c r="N104" s="31">
        <f t="shared" si="18"/>
        <v>6.8857142857142861</v>
      </c>
      <c r="O104" s="59">
        <f t="shared" si="25"/>
        <v>0.39598997493734334</v>
      </c>
      <c r="P104" s="59">
        <f t="shared" si="26"/>
        <v>0.60401002506265666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39">
        <f t="shared" si="27"/>
        <v>216.14285714285714</v>
      </c>
      <c r="E105" s="39">
        <f t="shared" si="27"/>
        <v>109.48571428571428</v>
      </c>
      <c r="F105" s="39">
        <f t="shared" si="27"/>
        <v>355.14285714285717</v>
      </c>
      <c r="G105" s="39">
        <f t="shared" si="27"/>
        <v>2.5142857142857142</v>
      </c>
      <c r="H105" s="39">
        <f t="shared" si="27"/>
        <v>150.14285714285714</v>
      </c>
      <c r="I105" s="39">
        <f t="shared" si="27"/>
        <v>77.171428571428578</v>
      </c>
      <c r="J105" s="39">
        <f t="shared" si="27"/>
        <v>143.4</v>
      </c>
      <c r="K105" s="39">
        <f t="shared" si="27"/>
        <v>1054</v>
      </c>
      <c r="L105" s="48"/>
      <c r="M105" s="32">
        <f>SUM(M89:M104)</f>
        <v>336.62857142857149</v>
      </c>
      <c r="N105" s="32">
        <f t="shared" si="18"/>
        <v>717.2</v>
      </c>
      <c r="O105" s="59">
        <f t="shared" si="25"/>
        <v>0.31938194632691791</v>
      </c>
      <c r="P105" s="59">
        <f t="shared" si="26"/>
        <v>0.68045540796963955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31">
        <f t="shared" si="27"/>
        <v>2.8571428571428571E-2</v>
      </c>
      <c r="E106" s="30">
        <f t="shared" si="27"/>
        <v>0</v>
      </c>
      <c r="F106" s="45">
        <f t="shared" si="27"/>
        <v>0.2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0.22857142857142856</v>
      </c>
      <c r="L106" s="48"/>
      <c r="M106" s="30">
        <f t="shared" ref="M106:M121" si="28">SUM(E106+H106+I106)</f>
        <v>0</v>
      </c>
      <c r="N106" s="31">
        <f t="shared" si="18"/>
        <v>0.22857142857142859</v>
      </c>
      <c r="O106" s="55">
        <f>SUM(M106/K106)</f>
        <v>0</v>
      </c>
      <c r="P106" s="55">
        <f>SUM(N106/K106)</f>
        <v>1.0000000000000002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45">
        <f t="shared" si="27"/>
        <v>2.342857142857143</v>
      </c>
      <c r="E107" s="30">
        <f t="shared" si="27"/>
        <v>0.4</v>
      </c>
      <c r="F107" s="45">
        <f t="shared" si="27"/>
        <v>22.914285714285715</v>
      </c>
      <c r="G107" s="45">
        <f t="shared" si="27"/>
        <v>0.17142857142857143</v>
      </c>
      <c r="H107" s="46">
        <f t="shared" si="27"/>
        <v>0.45714285714285713</v>
      </c>
      <c r="I107" s="46">
        <f t="shared" si="27"/>
        <v>0.34285714285714286</v>
      </c>
      <c r="J107" s="45">
        <f t="shared" si="27"/>
        <v>3.1714285714285713</v>
      </c>
      <c r="K107" s="47">
        <f t="shared" si="27"/>
        <v>29.8</v>
      </c>
      <c r="L107" s="48"/>
      <c r="M107" s="30">
        <f t="shared" si="28"/>
        <v>1.2000000000000002</v>
      </c>
      <c r="N107" s="31">
        <f t="shared" si="18"/>
        <v>28.599999999999998</v>
      </c>
      <c r="O107" s="55">
        <f t="shared" ref="O107:O122" si="29">SUM(M107/K107)</f>
        <v>4.0268456375838931E-2</v>
      </c>
      <c r="P107" s="55">
        <f t="shared" ref="P107:P122" si="30">SUM(N107/K107)</f>
        <v>0.95973154362416102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45">
        <f t="shared" si="27"/>
        <v>3.8857142857142857</v>
      </c>
      <c r="E108" s="46">
        <f t="shared" si="27"/>
        <v>0.54285714285714282</v>
      </c>
      <c r="F108" s="45">
        <f t="shared" si="27"/>
        <v>22.6</v>
      </c>
      <c r="G108" s="45">
        <f t="shared" si="27"/>
        <v>0.22857142857142856</v>
      </c>
      <c r="H108" s="46">
        <f t="shared" si="27"/>
        <v>1.3142857142857143</v>
      </c>
      <c r="I108" s="46">
        <f t="shared" si="27"/>
        <v>0.45714285714285713</v>
      </c>
      <c r="J108" s="45">
        <f t="shared" si="27"/>
        <v>5.5714285714285712</v>
      </c>
      <c r="K108" s="47">
        <f t="shared" si="27"/>
        <v>34.6</v>
      </c>
      <c r="L108" s="48"/>
      <c r="M108" s="30">
        <f t="shared" si="28"/>
        <v>2.3142857142857145</v>
      </c>
      <c r="N108" s="31">
        <f t="shared" si="18"/>
        <v>32.285714285714285</v>
      </c>
      <c r="O108" s="55">
        <f t="shared" si="29"/>
        <v>6.6886870355078454E-2</v>
      </c>
      <c r="P108" s="55">
        <f t="shared" si="30"/>
        <v>0.93311312964492144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45">
        <f t="shared" si="27"/>
        <v>6.6571428571428575</v>
      </c>
      <c r="E109" s="46">
        <f t="shared" si="27"/>
        <v>1.5714285714285714</v>
      </c>
      <c r="F109" s="45">
        <f t="shared" si="27"/>
        <v>37</v>
      </c>
      <c r="G109" s="45">
        <f t="shared" si="27"/>
        <v>2.8571428571428571E-2</v>
      </c>
      <c r="H109" s="46">
        <f t="shared" si="27"/>
        <v>2.342857142857143</v>
      </c>
      <c r="I109" s="46">
        <f t="shared" si="27"/>
        <v>1.2285714285714286</v>
      </c>
      <c r="J109" s="45">
        <f t="shared" si="27"/>
        <v>9.0285714285714285</v>
      </c>
      <c r="K109" s="47">
        <f t="shared" si="27"/>
        <v>57.857142857142854</v>
      </c>
      <c r="L109" s="48"/>
      <c r="M109" s="30">
        <f t="shared" si="28"/>
        <v>5.1428571428571432</v>
      </c>
      <c r="N109" s="31">
        <f t="shared" si="18"/>
        <v>52.714285714285722</v>
      </c>
      <c r="O109" s="55">
        <f t="shared" si="29"/>
        <v>8.8888888888888906E-2</v>
      </c>
      <c r="P109" s="55">
        <f t="shared" si="30"/>
        <v>0.91111111111111132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45">
        <f t="shared" si="27"/>
        <v>9.1999999999999993</v>
      </c>
      <c r="E110" s="46">
        <f t="shared" si="27"/>
        <v>2.0857142857142859</v>
      </c>
      <c r="F110" s="45">
        <f t="shared" si="27"/>
        <v>46.942857142857143</v>
      </c>
      <c r="G110" s="45">
        <f t="shared" si="27"/>
        <v>0.2</v>
      </c>
      <c r="H110" s="46">
        <f t="shared" si="27"/>
        <v>2.8285714285714287</v>
      </c>
      <c r="I110" s="46">
        <f t="shared" si="27"/>
        <v>1.9428571428571428</v>
      </c>
      <c r="J110" s="45">
        <f t="shared" si="27"/>
        <v>13.542857142857143</v>
      </c>
      <c r="K110" s="47">
        <f t="shared" si="27"/>
        <v>76.742857142857147</v>
      </c>
      <c r="L110" s="48"/>
      <c r="M110" s="30">
        <f t="shared" si="28"/>
        <v>6.8571428571428577</v>
      </c>
      <c r="N110" s="31">
        <f t="shared" si="18"/>
        <v>69.885714285714286</v>
      </c>
      <c r="O110" s="55">
        <f t="shared" si="29"/>
        <v>8.9352196574832468E-2</v>
      </c>
      <c r="P110" s="55">
        <f t="shared" si="30"/>
        <v>0.91064780342516749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45">
        <f t="shared" si="27"/>
        <v>8.8571428571428577</v>
      </c>
      <c r="E111" s="46">
        <f t="shared" si="27"/>
        <v>2.5428571428571427</v>
      </c>
      <c r="F111" s="45">
        <f t="shared" si="27"/>
        <v>41.628571428571426</v>
      </c>
      <c r="G111" s="45">
        <f t="shared" si="27"/>
        <v>5.7142857142857141E-2</v>
      </c>
      <c r="H111" s="46">
        <f t="shared" si="27"/>
        <v>2.0857142857142859</v>
      </c>
      <c r="I111" s="46">
        <f t="shared" si="27"/>
        <v>2.1428571428571428</v>
      </c>
      <c r="J111" s="45">
        <f t="shared" si="27"/>
        <v>12.457142857142857</v>
      </c>
      <c r="K111" s="47">
        <f t="shared" si="27"/>
        <v>69.771428571428572</v>
      </c>
      <c r="L111" s="48"/>
      <c r="M111" s="30">
        <f t="shared" si="28"/>
        <v>6.7714285714285705</v>
      </c>
      <c r="N111" s="31">
        <f t="shared" si="18"/>
        <v>62.999999999999993</v>
      </c>
      <c r="O111" s="55">
        <f t="shared" si="29"/>
        <v>9.7051597051597036E-2</v>
      </c>
      <c r="P111" s="55">
        <f t="shared" si="30"/>
        <v>0.90294840294840284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45">
        <f t="shared" si="27"/>
        <v>6.4571428571428573</v>
      </c>
      <c r="E112" s="46">
        <f t="shared" si="27"/>
        <v>1.9428571428571428</v>
      </c>
      <c r="F112" s="45">
        <f t="shared" si="27"/>
        <v>33.285714285714285</v>
      </c>
      <c r="G112" s="45">
        <f t="shared" si="27"/>
        <v>0.22857142857142856</v>
      </c>
      <c r="H112" s="46">
        <f t="shared" si="27"/>
        <v>2.4285714285714284</v>
      </c>
      <c r="I112" s="46">
        <f t="shared" si="27"/>
        <v>1.5714285714285714</v>
      </c>
      <c r="J112" s="45">
        <f t="shared" si="27"/>
        <v>10.028571428571428</v>
      </c>
      <c r="K112" s="47">
        <f t="shared" si="27"/>
        <v>55.942857142857143</v>
      </c>
      <c r="L112" s="48"/>
      <c r="M112" s="30">
        <f t="shared" si="28"/>
        <v>5.9428571428571422</v>
      </c>
      <c r="N112" s="31">
        <f t="shared" si="18"/>
        <v>50</v>
      </c>
      <c r="O112" s="55">
        <f t="shared" si="29"/>
        <v>0.10623084780388149</v>
      </c>
      <c r="P112" s="55">
        <f t="shared" si="30"/>
        <v>0.89376915219611852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45">
        <f t="shared" si="27"/>
        <v>6.7142857142857144</v>
      </c>
      <c r="E113" s="46">
        <f t="shared" si="27"/>
        <v>2.4285714285714284</v>
      </c>
      <c r="F113" s="45">
        <f t="shared" si="27"/>
        <v>29.257142857142856</v>
      </c>
      <c r="G113" s="45">
        <f t="shared" si="27"/>
        <v>0.22857142857142856</v>
      </c>
      <c r="H113" s="46">
        <f t="shared" si="27"/>
        <v>2.342857142857143</v>
      </c>
      <c r="I113" s="46">
        <f t="shared" si="27"/>
        <v>2.1142857142857143</v>
      </c>
      <c r="J113" s="45">
        <f t="shared" si="27"/>
        <v>8.3142857142857149</v>
      </c>
      <c r="K113" s="47">
        <f t="shared" si="27"/>
        <v>51.4</v>
      </c>
      <c r="L113" s="48"/>
      <c r="M113" s="30">
        <f t="shared" si="28"/>
        <v>6.8857142857142861</v>
      </c>
      <c r="N113" s="31">
        <f t="shared" si="18"/>
        <v>44.514285714285712</v>
      </c>
      <c r="O113" s="55">
        <f t="shared" si="29"/>
        <v>0.13396331295163982</v>
      </c>
      <c r="P113" s="55">
        <f t="shared" si="30"/>
        <v>0.86603668704836023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45">
        <f t="shared" si="27"/>
        <v>8.6285714285714281</v>
      </c>
      <c r="E114" s="46">
        <f t="shared" si="27"/>
        <v>2.8571428571428572</v>
      </c>
      <c r="F114" s="45">
        <f t="shared" si="27"/>
        <v>29.4</v>
      </c>
      <c r="G114" s="45">
        <f t="shared" si="27"/>
        <v>0.37142857142857144</v>
      </c>
      <c r="H114" s="46">
        <f t="shared" si="27"/>
        <v>3.1142857142857143</v>
      </c>
      <c r="I114" s="46">
        <f t="shared" si="27"/>
        <v>2.2857142857142856</v>
      </c>
      <c r="J114" s="45">
        <f t="shared" si="27"/>
        <v>9.4</v>
      </c>
      <c r="K114" s="47">
        <f t="shared" si="27"/>
        <v>56.057142857142857</v>
      </c>
      <c r="L114" s="48"/>
      <c r="M114" s="30">
        <f t="shared" si="28"/>
        <v>8.2571428571428562</v>
      </c>
      <c r="N114" s="31">
        <f t="shared" si="18"/>
        <v>47.8</v>
      </c>
      <c r="O114" s="55">
        <f t="shared" si="29"/>
        <v>0.14729867482161058</v>
      </c>
      <c r="P114" s="55">
        <f t="shared" si="30"/>
        <v>0.85270132517838937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45">
        <f t="shared" si="27"/>
        <v>11.285714285714286</v>
      </c>
      <c r="E115" s="46">
        <f t="shared" si="27"/>
        <v>3.1428571428571428</v>
      </c>
      <c r="F115" s="45">
        <f t="shared" si="27"/>
        <v>28.8</v>
      </c>
      <c r="G115" s="45">
        <f t="shared" si="27"/>
        <v>0.31428571428571428</v>
      </c>
      <c r="H115" s="46">
        <f t="shared" si="27"/>
        <v>6.9428571428571431</v>
      </c>
      <c r="I115" s="46">
        <f t="shared" si="27"/>
        <v>2.9142857142857141</v>
      </c>
      <c r="J115" s="45">
        <f t="shared" si="27"/>
        <v>10.314285714285715</v>
      </c>
      <c r="K115" s="47">
        <f t="shared" si="27"/>
        <v>63.714285714285715</v>
      </c>
      <c r="L115" s="48"/>
      <c r="M115" s="30">
        <f t="shared" si="28"/>
        <v>13</v>
      </c>
      <c r="N115" s="31">
        <f t="shared" si="18"/>
        <v>50.714285714285722</v>
      </c>
      <c r="O115" s="55">
        <f t="shared" si="29"/>
        <v>0.20403587443946189</v>
      </c>
      <c r="P115" s="55">
        <f t="shared" si="30"/>
        <v>0.79596412556053819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45">
        <f t="shared" si="27"/>
        <v>10.714285714285714</v>
      </c>
      <c r="E116" s="46">
        <f t="shared" si="27"/>
        <v>3.2</v>
      </c>
      <c r="F116" s="45">
        <f t="shared" si="27"/>
        <v>22.685714285714287</v>
      </c>
      <c r="G116" s="45">
        <f t="shared" si="27"/>
        <v>5.7142857142857141E-2</v>
      </c>
      <c r="H116" s="46">
        <f t="shared" si="27"/>
        <v>5.6571428571428575</v>
      </c>
      <c r="I116" s="46">
        <f t="shared" si="27"/>
        <v>3.4</v>
      </c>
      <c r="J116" s="45">
        <f t="shared" si="27"/>
        <v>7.6</v>
      </c>
      <c r="K116" s="47">
        <f t="shared" si="27"/>
        <v>53.314285714285717</v>
      </c>
      <c r="L116" s="48"/>
      <c r="M116" s="30">
        <f t="shared" si="28"/>
        <v>12.257142857142858</v>
      </c>
      <c r="N116" s="31">
        <f t="shared" si="18"/>
        <v>41.057142857142857</v>
      </c>
      <c r="O116" s="55">
        <f t="shared" si="29"/>
        <v>0.22990353697749197</v>
      </c>
      <c r="P116" s="55">
        <f t="shared" si="30"/>
        <v>0.770096463022508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45">
        <f t="shared" si="27"/>
        <v>8.6285714285714281</v>
      </c>
      <c r="E117" s="46">
        <f t="shared" si="27"/>
        <v>2.1714285714285713</v>
      </c>
      <c r="F117" s="45">
        <f t="shared" si="27"/>
        <v>23.6</v>
      </c>
      <c r="G117" s="45">
        <f t="shared" si="27"/>
        <v>2.8571428571428571E-2</v>
      </c>
      <c r="H117" s="46">
        <f t="shared" si="27"/>
        <v>4.0285714285714285</v>
      </c>
      <c r="I117" s="46">
        <f t="shared" si="27"/>
        <v>3.0857142857142859</v>
      </c>
      <c r="J117" s="45">
        <f t="shared" si="27"/>
        <v>7.7428571428571429</v>
      </c>
      <c r="K117" s="47">
        <f t="shared" si="27"/>
        <v>49.285714285714285</v>
      </c>
      <c r="L117" s="48"/>
      <c r="M117" s="30">
        <f t="shared" si="28"/>
        <v>9.2857142857142847</v>
      </c>
      <c r="N117" s="31">
        <f t="shared" si="18"/>
        <v>40</v>
      </c>
      <c r="O117" s="55">
        <f t="shared" si="29"/>
        <v>0.18840579710144925</v>
      </c>
      <c r="P117" s="55">
        <f t="shared" si="30"/>
        <v>0.81159420289855078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45">
        <f t="shared" si="27"/>
        <v>6.0857142857142854</v>
      </c>
      <c r="E118" s="46">
        <f t="shared" si="27"/>
        <v>2</v>
      </c>
      <c r="F118" s="45">
        <f t="shared" si="27"/>
        <v>15.142857142857142</v>
      </c>
      <c r="G118" s="45">
        <f t="shared" si="27"/>
        <v>2.8571428571428571E-2</v>
      </c>
      <c r="H118" s="46">
        <f t="shared" si="27"/>
        <v>2.8</v>
      </c>
      <c r="I118" s="46">
        <f t="shared" si="27"/>
        <v>2.5428571428571427</v>
      </c>
      <c r="J118" s="45">
        <f t="shared" si="27"/>
        <v>4.5142857142857142</v>
      </c>
      <c r="K118" s="47">
        <f t="shared" si="27"/>
        <v>33.114285714285714</v>
      </c>
      <c r="L118" s="48"/>
      <c r="M118" s="30">
        <f t="shared" si="28"/>
        <v>7.3428571428571425</v>
      </c>
      <c r="N118" s="31">
        <f t="shared" si="18"/>
        <v>25.771428571428572</v>
      </c>
      <c r="O118" s="55">
        <f t="shared" si="29"/>
        <v>0.22174288179465054</v>
      </c>
      <c r="P118" s="55">
        <f t="shared" si="30"/>
        <v>0.77825711820534949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45">
        <f t="shared" ref="D119:K121" si="31">SUM(D241)/35</f>
        <v>3.2</v>
      </c>
      <c r="E119" s="46">
        <f t="shared" si="31"/>
        <v>1.0571428571428572</v>
      </c>
      <c r="F119" s="45">
        <f t="shared" si="31"/>
        <v>8.6285714285714281</v>
      </c>
      <c r="G119" s="45">
        <f t="shared" si="31"/>
        <v>0</v>
      </c>
      <c r="H119" s="46">
        <f t="shared" si="31"/>
        <v>1.1428571428571428</v>
      </c>
      <c r="I119" s="46">
        <f t="shared" si="31"/>
        <v>1.6857142857142857</v>
      </c>
      <c r="J119" s="45">
        <f t="shared" si="31"/>
        <v>3.1428571428571428</v>
      </c>
      <c r="K119" s="47">
        <f t="shared" si="31"/>
        <v>18.857142857142858</v>
      </c>
      <c r="L119" s="48"/>
      <c r="M119" s="30">
        <f t="shared" si="28"/>
        <v>3.8857142857142861</v>
      </c>
      <c r="N119" s="31">
        <f t="shared" si="18"/>
        <v>14.971428571428572</v>
      </c>
      <c r="O119" s="55">
        <f t="shared" si="29"/>
        <v>0.20606060606060608</v>
      </c>
      <c r="P119" s="55">
        <f t="shared" si="30"/>
        <v>0.79393939393939394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45">
        <f t="shared" si="31"/>
        <v>2</v>
      </c>
      <c r="E120" s="46">
        <f t="shared" si="31"/>
        <v>0.48571428571428571</v>
      </c>
      <c r="F120" s="45">
        <f t="shared" si="31"/>
        <v>3.9142857142857141</v>
      </c>
      <c r="G120" s="45">
        <f t="shared" si="31"/>
        <v>0</v>
      </c>
      <c r="H120" s="46">
        <f t="shared" si="31"/>
        <v>0.88571428571428568</v>
      </c>
      <c r="I120" s="46">
        <f t="shared" si="31"/>
        <v>0.88571428571428568</v>
      </c>
      <c r="J120" s="45">
        <f t="shared" si="31"/>
        <v>1.6571428571428573</v>
      </c>
      <c r="K120" s="47">
        <f t="shared" si="31"/>
        <v>9.8285714285714292</v>
      </c>
      <c r="L120" s="48"/>
      <c r="M120" s="30">
        <f t="shared" si="28"/>
        <v>2.2571428571428571</v>
      </c>
      <c r="N120" s="31">
        <f t="shared" si="18"/>
        <v>7.5714285714285721</v>
      </c>
      <c r="O120" s="55">
        <f t="shared" si="29"/>
        <v>0.22965116279069767</v>
      </c>
      <c r="P120" s="55">
        <f t="shared" si="30"/>
        <v>0.77034883720930236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45">
        <f t="shared" si="31"/>
        <v>0.5714285714285714</v>
      </c>
      <c r="E121" s="46">
        <f t="shared" si="31"/>
        <v>0</v>
      </c>
      <c r="F121" s="45">
        <f t="shared" si="31"/>
        <v>0.82857142857142863</v>
      </c>
      <c r="G121" s="31">
        <f t="shared" si="31"/>
        <v>0</v>
      </c>
      <c r="H121" s="46">
        <f t="shared" si="31"/>
        <v>0.88571428571428568</v>
      </c>
      <c r="I121" s="46">
        <f t="shared" si="31"/>
        <v>0</v>
      </c>
      <c r="J121" s="45">
        <f t="shared" si="31"/>
        <v>0.45714285714285713</v>
      </c>
      <c r="K121" s="47">
        <f t="shared" si="31"/>
        <v>2.7428571428571429</v>
      </c>
      <c r="L121" s="48"/>
      <c r="M121" s="30">
        <f t="shared" si="28"/>
        <v>0.88571428571428568</v>
      </c>
      <c r="N121" s="31">
        <f t="shared" si="18"/>
        <v>1.857142857142857</v>
      </c>
      <c r="O121" s="55">
        <f t="shared" si="29"/>
        <v>0.32291666666666663</v>
      </c>
      <c r="P121" s="55">
        <f t="shared" si="30"/>
        <v>0.67708333333333326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45">
        <f>SUM(D106:D121)</f>
        <v>95.257142857142867</v>
      </c>
      <c r="E122" s="46">
        <f t="shared" ref="E122:K122" si="32">SUM(E106:E121)</f>
        <v>26.428571428571427</v>
      </c>
      <c r="F122" s="45">
        <f t="shared" si="32"/>
        <v>366.82857142857154</v>
      </c>
      <c r="G122" s="45">
        <f t="shared" si="32"/>
        <v>1.9428571428571426</v>
      </c>
      <c r="H122" s="46">
        <f t="shared" si="32"/>
        <v>39.25714285714286</v>
      </c>
      <c r="I122" s="46">
        <f t="shared" si="32"/>
        <v>26.599999999999998</v>
      </c>
      <c r="J122" s="45">
        <f t="shared" si="32"/>
        <v>106.94285714285715</v>
      </c>
      <c r="K122" s="47">
        <f t="shared" si="32"/>
        <v>663.25714285714298</v>
      </c>
      <c r="L122" s="48"/>
      <c r="M122" s="46">
        <f>SUM(M106:M121)</f>
        <v>92.285714285714278</v>
      </c>
      <c r="N122" s="45">
        <f t="shared" si="18"/>
        <v>570.97142857142865</v>
      </c>
      <c r="O122" s="57">
        <f t="shared" si="29"/>
        <v>0.13914017403291112</v>
      </c>
      <c r="P122" s="57">
        <f t="shared" si="30"/>
        <v>0.86085982596708877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hidden="1" customHeight="1" thickBot="1" x14ac:dyDescent="0.25">
      <c r="A124" s="240" t="s">
        <v>1</v>
      </c>
      <c r="B124" s="241"/>
      <c r="C124" s="242"/>
      <c r="D124" s="228" t="s">
        <v>2</v>
      </c>
      <c r="E124" s="246"/>
      <c r="F124" s="246"/>
      <c r="G124" s="246"/>
      <c r="H124" s="246"/>
      <c r="I124" s="246"/>
      <c r="J124" s="246"/>
      <c r="K124" s="247"/>
      <c r="M124"/>
    </row>
    <row r="125" spans="1:17" ht="12.75" hidden="1" customHeight="1" thickBot="1" x14ac:dyDescent="0.25">
      <c r="A125" s="243"/>
      <c r="B125" s="244"/>
      <c r="C125" s="245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60"/>
      <c r="B126" s="60"/>
      <c r="C126" s="2" t="s">
        <v>14</v>
      </c>
      <c r="D126" s="61"/>
      <c r="E126" s="61"/>
      <c r="F126" s="61"/>
      <c r="G126" s="61"/>
      <c r="H126" s="61"/>
      <c r="I126" s="61"/>
      <c r="J126" s="61"/>
      <c r="K126" s="61"/>
      <c r="M126"/>
    </row>
    <row r="127" spans="1:17" ht="12.75" hidden="1" customHeight="1" thickBot="1" x14ac:dyDescent="0.25">
      <c r="A127" s="228" t="s">
        <v>63</v>
      </c>
      <c r="B127" s="228" t="s">
        <v>12</v>
      </c>
      <c r="C127" s="2" t="s">
        <v>15</v>
      </c>
      <c r="D127" s="5">
        <v>54</v>
      </c>
      <c r="E127" s="5">
        <v>23</v>
      </c>
      <c r="F127" s="5">
        <v>611</v>
      </c>
      <c r="G127" s="5">
        <v>14</v>
      </c>
      <c r="H127" s="5">
        <v>17</v>
      </c>
      <c r="I127" s="5">
        <v>7</v>
      </c>
      <c r="J127" s="5">
        <v>88</v>
      </c>
      <c r="K127" s="5">
        <v>814</v>
      </c>
      <c r="M127"/>
    </row>
    <row r="128" spans="1:17" ht="12.75" hidden="1" customHeight="1" thickBot="1" x14ac:dyDescent="0.25">
      <c r="A128" s="229"/>
      <c r="B128" s="229"/>
      <c r="C128" s="2" t="s">
        <v>16</v>
      </c>
      <c r="D128" s="5">
        <v>83</v>
      </c>
      <c r="E128" s="5">
        <v>34</v>
      </c>
      <c r="F128" s="5">
        <v>432</v>
      </c>
      <c r="G128" s="5">
        <v>11</v>
      </c>
      <c r="H128" s="5">
        <v>20</v>
      </c>
      <c r="I128" s="5">
        <v>16</v>
      </c>
      <c r="J128" s="5">
        <v>104</v>
      </c>
      <c r="K128" s="5">
        <v>700</v>
      </c>
      <c r="M128"/>
    </row>
    <row r="129" spans="1:13" ht="12.75" hidden="1" customHeight="1" thickBot="1" x14ac:dyDescent="0.25">
      <c r="A129" s="229"/>
      <c r="B129" s="229"/>
      <c r="C129" s="2" t="s">
        <v>17</v>
      </c>
      <c r="D129" s="5">
        <v>135</v>
      </c>
      <c r="E129" s="5">
        <v>56</v>
      </c>
      <c r="F129" s="5">
        <v>587</v>
      </c>
      <c r="G129" s="5">
        <v>9</v>
      </c>
      <c r="H129" s="5">
        <v>48</v>
      </c>
      <c r="I129" s="5">
        <v>26</v>
      </c>
      <c r="J129" s="5">
        <v>127</v>
      </c>
      <c r="K129" s="5">
        <v>988</v>
      </c>
      <c r="M129"/>
    </row>
    <row r="130" spans="1:13" ht="12.75" hidden="1" customHeight="1" thickBot="1" x14ac:dyDescent="0.25">
      <c r="A130" s="229"/>
      <c r="B130" s="229"/>
      <c r="C130" s="2" t="s">
        <v>18</v>
      </c>
      <c r="D130" s="5">
        <v>176</v>
      </c>
      <c r="E130" s="5">
        <v>34</v>
      </c>
      <c r="F130" s="5">
        <v>623</v>
      </c>
      <c r="G130" s="5">
        <v>6</v>
      </c>
      <c r="H130" s="5">
        <v>48</v>
      </c>
      <c r="I130" s="5">
        <v>29</v>
      </c>
      <c r="J130" s="5">
        <v>170</v>
      </c>
      <c r="K130" s="5">
        <v>1086</v>
      </c>
      <c r="M130"/>
    </row>
    <row r="131" spans="1:13" ht="12.75" hidden="1" customHeight="1" thickBot="1" x14ac:dyDescent="0.25">
      <c r="A131" s="229"/>
      <c r="B131" s="229"/>
      <c r="C131" s="2" t="s">
        <v>19</v>
      </c>
      <c r="D131" s="5">
        <v>126</v>
      </c>
      <c r="E131" s="5">
        <v>37</v>
      </c>
      <c r="F131" s="5">
        <v>597</v>
      </c>
      <c r="G131" s="5">
        <v>3</v>
      </c>
      <c r="H131" s="5">
        <v>29</v>
      </c>
      <c r="I131" s="5">
        <v>28</v>
      </c>
      <c r="J131" s="5">
        <v>134</v>
      </c>
      <c r="K131" s="5">
        <v>954</v>
      </c>
      <c r="M131"/>
    </row>
    <row r="132" spans="1:13" ht="12.75" hidden="1" customHeight="1" thickBot="1" x14ac:dyDescent="0.25">
      <c r="A132" s="229"/>
      <c r="B132" s="229"/>
      <c r="C132" s="2" t="s">
        <v>20</v>
      </c>
      <c r="D132" s="5">
        <v>151</v>
      </c>
      <c r="E132" s="5">
        <v>23</v>
      </c>
      <c r="F132" s="5">
        <v>518</v>
      </c>
      <c r="G132" s="5">
        <v>3</v>
      </c>
      <c r="H132" s="5">
        <v>36</v>
      </c>
      <c r="I132" s="5">
        <v>30</v>
      </c>
      <c r="J132" s="5">
        <v>132</v>
      </c>
      <c r="K132" s="5">
        <v>893</v>
      </c>
      <c r="M132"/>
    </row>
    <row r="133" spans="1:13" ht="12.75" hidden="1" customHeight="1" thickBot="1" x14ac:dyDescent="0.25">
      <c r="A133" s="229"/>
      <c r="B133" s="229"/>
      <c r="C133" s="2" t="s">
        <v>21</v>
      </c>
      <c r="D133" s="5">
        <v>144</v>
      </c>
      <c r="E133" s="5">
        <v>31</v>
      </c>
      <c r="F133" s="5">
        <v>618</v>
      </c>
      <c r="G133" s="5">
        <v>11</v>
      </c>
      <c r="H133" s="5">
        <v>39</v>
      </c>
      <c r="I133" s="5">
        <v>36</v>
      </c>
      <c r="J133" s="5">
        <v>147</v>
      </c>
      <c r="K133" s="5">
        <v>1026</v>
      </c>
      <c r="M133"/>
    </row>
    <row r="134" spans="1:13" ht="12.75" hidden="1" customHeight="1" thickBot="1" x14ac:dyDescent="0.25">
      <c r="A134" s="229"/>
      <c r="B134" s="229"/>
      <c r="C134" s="2" t="s">
        <v>22</v>
      </c>
      <c r="D134" s="5">
        <v>214</v>
      </c>
      <c r="E134" s="5">
        <v>54</v>
      </c>
      <c r="F134" s="5">
        <v>677</v>
      </c>
      <c r="G134" s="5">
        <v>1</v>
      </c>
      <c r="H134" s="5">
        <v>73</v>
      </c>
      <c r="I134" s="5">
        <v>55</v>
      </c>
      <c r="J134" s="5">
        <v>203</v>
      </c>
      <c r="K134" s="5">
        <v>1277</v>
      </c>
      <c r="M134"/>
    </row>
    <row r="135" spans="1:13" ht="12.75" hidden="1" customHeight="1" thickBot="1" x14ac:dyDescent="0.25">
      <c r="A135" s="229"/>
      <c r="B135" s="229"/>
      <c r="C135" s="2" t="s">
        <v>23</v>
      </c>
      <c r="D135" s="5">
        <v>287</v>
      </c>
      <c r="E135" s="5">
        <v>67</v>
      </c>
      <c r="F135" s="5">
        <v>745</v>
      </c>
      <c r="G135" s="5">
        <v>5</v>
      </c>
      <c r="H135" s="5">
        <v>135</v>
      </c>
      <c r="I135" s="5">
        <v>89</v>
      </c>
      <c r="J135" s="5">
        <v>290</v>
      </c>
      <c r="K135" s="5">
        <v>1618</v>
      </c>
      <c r="M135"/>
    </row>
    <row r="136" spans="1:13" ht="12.75" hidden="1" customHeight="1" thickBot="1" x14ac:dyDescent="0.25">
      <c r="A136" s="229"/>
      <c r="B136" s="229"/>
      <c r="C136" s="2" t="s">
        <v>24</v>
      </c>
      <c r="D136" s="5">
        <v>286</v>
      </c>
      <c r="E136" s="5">
        <v>75</v>
      </c>
      <c r="F136" s="5">
        <v>610</v>
      </c>
      <c r="G136" s="5">
        <v>1</v>
      </c>
      <c r="H136" s="5">
        <v>171</v>
      </c>
      <c r="I136" s="5">
        <v>84</v>
      </c>
      <c r="J136" s="5">
        <v>222</v>
      </c>
      <c r="K136" s="5">
        <v>1449</v>
      </c>
      <c r="M136"/>
    </row>
    <row r="137" spans="1:13" ht="12.75" hidden="1" customHeight="1" thickBot="1" x14ac:dyDescent="0.25">
      <c r="A137" s="229"/>
      <c r="B137" s="229"/>
      <c r="C137" s="2" t="s">
        <v>25</v>
      </c>
      <c r="D137" s="5">
        <v>247</v>
      </c>
      <c r="E137" s="5">
        <v>39</v>
      </c>
      <c r="F137" s="5">
        <v>561</v>
      </c>
      <c r="G137" s="5">
        <v>3</v>
      </c>
      <c r="H137" s="5">
        <v>160</v>
      </c>
      <c r="I137" s="5">
        <v>94</v>
      </c>
      <c r="J137" s="5">
        <v>167</v>
      </c>
      <c r="K137" s="5">
        <v>1271</v>
      </c>
      <c r="M137"/>
    </row>
    <row r="138" spans="1:13" ht="12.75" hidden="1" customHeight="1" thickBot="1" x14ac:dyDescent="0.25">
      <c r="A138" s="229"/>
      <c r="B138" s="229"/>
      <c r="C138" s="2" t="s">
        <v>26</v>
      </c>
      <c r="D138" s="5">
        <v>171</v>
      </c>
      <c r="E138" s="5">
        <v>54</v>
      </c>
      <c r="F138" s="5">
        <v>417</v>
      </c>
      <c r="G138" s="4"/>
      <c r="H138" s="5">
        <v>86</v>
      </c>
      <c r="I138" s="5">
        <v>62</v>
      </c>
      <c r="J138" s="5">
        <v>167</v>
      </c>
      <c r="K138" s="5">
        <v>957</v>
      </c>
      <c r="M138"/>
    </row>
    <row r="139" spans="1:13" ht="12.75" hidden="1" customHeight="1" thickBot="1" x14ac:dyDescent="0.25">
      <c r="A139" s="229"/>
      <c r="B139" s="229"/>
      <c r="C139" s="2" t="s">
        <v>27</v>
      </c>
      <c r="D139" s="5">
        <v>136</v>
      </c>
      <c r="E139" s="5">
        <v>26</v>
      </c>
      <c r="F139" s="5">
        <v>227</v>
      </c>
      <c r="G139" s="4"/>
      <c r="H139" s="5">
        <v>38</v>
      </c>
      <c r="I139" s="5">
        <v>53</v>
      </c>
      <c r="J139" s="5">
        <v>80</v>
      </c>
      <c r="K139" s="5">
        <v>560</v>
      </c>
      <c r="M139"/>
    </row>
    <row r="140" spans="1:13" ht="12.75" hidden="1" customHeight="1" thickBot="1" x14ac:dyDescent="0.25">
      <c r="A140" s="229"/>
      <c r="B140" s="229"/>
      <c r="C140" s="2" t="s">
        <v>28</v>
      </c>
      <c r="D140" s="5">
        <v>79</v>
      </c>
      <c r="E140" s="5">
        <v>17</v>
      </c>
      <c r="F140" s="5">
        <v>123</v>
      </c>
      <c r="G140" s="4"/>
      <c r="H140" s="5">
        <v>28</v>
      </c>
      <c r="I140" s="5">
        <v>29</v>
      </c>
      <c r="J140" s="5">
        <v>48</v>
      </c>
      <c r="K140" s="5">
        <v>324</v>
      </c>
      <c r="M140"/>
    </row>
    <row r="141" spans="1:13" ht="12.75" hidden="1" customHeight="1" thickBot="1" x14ac:dyDescent="0.25">
      <c r="A141" s="229"/>
      <c r="B141" s="229"/>
      <c r="C141" s="2" t="s">
        <v>29</v>
      </c>
      <c r="D141" s="5">
        <v>29</v>
      </c>
      <c r="E141" s="4"/>
      <c r="F141" s="5">
        <v>34</v>
      </c>
      <c r="G141" s="4"/>
      <c r="H141" s="5">
        <v>31</v>
      </c>
      <c r="I141" s="4"/>
      <c r="J141" s="5">
        <v>12</v>
      </c>
      <c r="K141" s="5">
        <v>106</v>
      </c>
      <c r="M141"/>
    </row>
    <row r="142" spans="1:13" ht="12.75" hidden="1" customHeight="1" thickBot="1" x14ac:dyDescent="0.25">
      <c r="A142" s="229"/>
      <c r="B142" s="230"/>
      <c r="C142" s="2" t="s">
        <v>10</v>
      </c>
      <c r="D142" s="5">
        <v>2318</v>
      </c>
      <c r="E142" s="5">
        <v>570</v>
      </c>
      <c r="F142" s="5">
        <v>7380</v>
      </c>
      <c r="G142" s="5">
        <v>67</v>
      </c>
      <c r="H142" s="5">
        <v>959</v>
      </c>
      <c r="I142" s="5">
        <v>638</v>
      </c>
      <c r="J142" s="5">
        <v>2091</v>
      </c>
      <c r="K142" s="5">
        <v>14023</v>
      </c>
      <c r="M142"/>
    </row>
    <row r="143" spans="1:13" ht="12.75" hidden="1" customHeight="1" thickBot="1" x14ac:dyDescent="0.25">
      <c r="A143" s="229"/>
      <c r="B143" s="228" t="s">
        <v>31</v>
      </c>
      <c r="C143" s="2" t="s">
        <v>14</v>
      </c>
      <c r="D143" s="4"/>
      <c r="E143" s="4"/>
      <c r="F143" s="5">
        <v>4</v>
      </c>
      <c r="G143" s="4"/>
      <c r="H143" s="4"/>
      <c r="I143" s="4"/>
      <c r="J143" s="4"/>
      <c r="K143" s="5">
        <v>4</v>
      </c>
      <c r="M143"/>
    </row>
    <row r="144" spans="1:13" ht="12.75" hidden="1" customHeight="1" thickBot="1" x14ac:dyDescent="0.25">
      <c r="A144" s="229"/>
      <c r="B144" s="277"/>
      <c r="C144" s="2" t="s">
        <v>15</v>
      </c>
      <c r="D144" s="5">
        <v>55</v>
      </c>
      <c r="E144" s="5">
        <v>21</v>
      </c>
      <c r="F144" s="5">
        <v>584</v>
      </c>
      <c r="G144" s="5">
        <v>5</v>
      </c>
      <c r="H144" s="5">
        <v>9</v>
      </c>
      <c r="I144" s="5">
        <v>13</v>
      </c>
      <c r="J144" s="5">
        <v>69</v>
      </c>
      <c r="K144" s="5">
        <v>756</v>
      </c>
      <c r="M144"/>
    </row>
    <row r="145" spans="1:13" ht="12.75" hidden="1" customHeight="1" thickBot="1" x14ac:dyDescent="0.25">
      <c r="A145" s="229"/>
      <c r="B145" s="229"/>
      <c r="C145" s="2" t="s">
        <v>16</v>
      </c>
      <c r="D145" s="5">
        <v>85</v>
      </c>
      <c r="E145" s="5">
        <v>21</v>
      </c>
      <c r="F145" s="5">
        <v>475</v>
      </c>
      <c r="G145" s="5">
        <v>13</v>
      </c>
      <c r="H145" s="5">
        <v>25</v>
      </c>
      <c r="I145" s="5">
        <v>21</v>
      </c>
      <c r="J145" s="5">
        <v>83</v>
      </c>
      <c r="K145" s="5">
        <v>723</v>
      </c>
      <c r="M145"/>
    </row>
    <row r="146" spans="1:13" ht="12.75" hidden="1" customHeight="1" thickBot="1" x14ac:dyDescent="0.25">
      <c r="A146" s="229"/>
      <c r="B146" s="229"/>
      <c r="C146" s="2" t="s">
        <v>17</v>
      </c>
      <c r="D146" s="5">
        <v>90</v>
      </c>
      <c r="E146" s="5">
        <v>24</v>
      </c>
      <c r="F146" s="5">
        <v>729</v>
      </c>
      <c r="G146" s="5">
        <v>4</v>
      </c>
      <c r="H146" s="5">
        <v>19</v>
      </c>
      <c r="I146" s="5">
        <v>18</v>
      </c>
      <c r="J146" s="5">
        <v>121</v>
      </c>
      <c r="K146" s="5">
        <v>1005</v>
      </c>
      <c r="M146"/>
    </row>
    <row r="147" spans="1:13" ht="12.75" hidden="1" customHeight="1" thickBot="1" x14ac:dyDescent="0.25">
      <c r="A147" s="229"/>
      <c r="B147" s="229"/>
      <c r="C147" s="2" t="s">
        <v>18</v>
      </c>
      <c r="D147" s="5">
        <v>139</v>
      </c>
      <c r="E147" s="5">
        <v>36</v>
      </c>
      <c r="F147" s="5">
        <v>599</v>
      </c>
      <c r="G147" s="5">
        <v>3</v>
      </c>
      <c r="H147" s="5">
        <v>25</v>
      </c>
      <c r="I147" s="5">
        <v>32</v>
      </c>
      <c r="J147" s="5">
        <v>133</v>
      </c>
      <c r="K147" s="5">
        <v>967</v>
      </c>
      <c r="M147"/>
    </row>
    <row r="148" spans="1:13" ht="12.75" hidden="1" customHeight="1" thickBot="1" x14ac:dyDescent="0.25">
      <c r="A148" s="229"/>
      <c r="B148" s="229"/>
      <c r="C148" s="2" t="s">
        <v>19</v>
      </c>
      <c r="D148" s="5">
        <v>114</v>
      </c>
      <c r="E148" s="5">
        <v>22</v>
      </c>
      <c r="F148" s="5">
        <v>529</v>
      </c>
      <c r="G148" s="5">
        <v>5</v>
      </c>
      <c r="H148" s="5">
        <v>29</v>
      </c>
      <c r="I148" s="5">
        <v>26</v>
      </c>
      <c r="J148" s="5">
        <v>106</v>
      </c>
      <c r="K148" s="5">
        <v>831</v>
      </c>
      <c r="M148"/>
    </row>
    <row r="149" spans="1:13" ht="12.75" hidden="1" customHeight="1" thickBot="1" x14ac:dyDescent="0.25">
      <c r="A149" s="229"/>
      <c r="B149" s="229"/>
      <c r="C149" s="2" t="s">
        <v>20</v>
      </c>
      <c r="D149" s="5">
        <v>116</v>
      </c>
      <c r="E149" s="5">
        <v>21</v>
      </c>
      <c r="F149" s="5">
        <v>440</v>
      </c>
      <c r="G149" s="5">
        <v>3</v>
      </c>
      <c r="H149" s="5">
        <v>15</v>
      </c>
      <c r="I149" s="5">
        <v>37</v>
      </c>
      <c r="J149" s="5">
        <v>124</v>
      </c>
      <c r="K149" s="5">
        <v>756</v>
      </c>
      <c r="M149"/>
    </row>
    <row r="150" spans="1:13" ht="12.75" hidden="1" customHeight="1" thickBot="1" x14ac:dyDescent="0.25">
      <c r="A150" s="229"/>
      <c r="B150" s="229"/>
      <c r="C150" s="2" t="s">
        <v>21</v>
      </c>
      <c r="D150" s="5">
        <v>166</v>
      </c>
      <c r="E150" s="5">
        <v>40</v>
      </c>
      <c r="F150" s="5">
        <v>605</v>
      </c>
      <c r="G150" s="5">
        <v>3</v>
      </c>
      <c r="H150" s="5">
        <v>64</v>
      </c>
      <c r="I150" s="5">
        <v>49</v>
      </c>
      <c r="J150" s="5">
        <v>175</v>
      </c>
      <c r="K150" s="5">
        <v>1102</v>
      </c>
      <c r="M150"/>
    </row>
    <row r="151" spans="1:13" ht="12.75" hidden="1" customHeight="1" thickBot="1" x14ac:dyDescent="0.25">
      <c r="A151" s="229"/>
      <c r="B151" s="229"/>
      <c r="C151" s="2" t="s">
        <v>22</v>
      </c>
      <c r="D151" s="5">
        <v>361</v>
      </c>
      <c r="E151" s="5">
        <v>79</v>
      </c>
      <c r="F151" s="5">
        <v>975</v>
      </c>
      <c r="G151" s="5">
        <v>9</v>
      </c>
      <c r="H151" s="5">
        <v>161</v>
      </c>
      <c r="I151" s="5">
        <v>104</v>
      </c>
      <c r="J151" s="5">
        <v>342</v>
      </c>
      <c r="K151" s="5">
        <v>2032</v>
      </c>
      <c r="M151"/>
    </row>
    <row r="152" spans="1:13" ht="12.75" hidden="1" customHeight="1" thickBot="1" x14ac:dyDescent="0.25">
      <c r="A152" s="229"/>
      <c r="B152" s="229"/>
      <c r="C152" s="2" t="s">
        <v>23</v>
      </c>
      <c r="D152" s="5">
        <v>322</v>
      </c>
      <c r="E152" s="5">
        <v>76</v>
      </c>
      <c r="F152" s="5">
        <v>973</v>
      </c>
      <c r="G152" s="5">
        <v>8</v>
      </c>
      <c r="H152" s="5">
        <v>166</v>
      </c>
      <c r="I152" s="5">
        <v>110</v>
      </c>
      <c r="J152" s="5">
        <v>343</v>
      </c>
      <c r="K152" s="5">
        <v>1998</v>
      </c>
      <c r="M152"/>
    </row>
    <row r="153" spans="1:13" ht="12.75" hidden="1" customHeight="1" thickBot="1" x14ac:dyDescent="0.25">
      <c r="A153" s="229"/>
      <c r="B153" s="229"/>
      <c r="C153" s="2" t="s">
        <v>24</v>
      </c>
      <c r="D153" s="5">
        <v>286</v>
      </c>
      <c r="E153" s="5">
        <v>57</v>
      </c>
      <c r="F153" s="5">
        <v>630</v>
      </c>
      <c r="G153" s="5">
        <v>5</v>
      </c>
      <c r="H153" s="5">
        <v>190</v>
      </c>
      <c r="I153" s="5">
        <v>87</v>
      </c>
      <c r="J153" s="5">
        <v>224</v>
      </c>
      <c r="K153" s="5">
        <v>1479</v>
      </c>
      <c r="M153"/>
    </row>
    <row r="154" spans="1:13" ht="12.75" hidden="1" customHeight="1" thickBot="1" x14ac:dyDescent="0.25">
      <c r="A154" s="229"/>
      <c r="B154" s="229"/>
      <c r="C154" s="2" t="s">
        <v>25</v>
      </c>
      <c r="D154" s="5">
        <v>249</v>
      </c>
      <c r="E154" s="5">
        <v>48</v>
      </c>
      <c r="F154" s="5">
        <v>662</v>
      </c>
      <c r="G154" s="5">
        <v>1</v>
      </c>
      <c r="H154" s="5">
        <v>129</v>
      </c>
      <c r="I154" s="5">
        <v>106</v>
      </c>
      <c r="J154" s="5">
        <v>188</v>
      </c>
      <c r="K154" s="5">
        <v>1383</v>
      </c>
      <c r="M154"/>
    </row>
    <row r="155" spans="1:13" ht="12.75" hidden="1" customHeight="1" thickBot="1" x14ac:dyDescent="0.25">
      <c r="A155" s="229"/>
      <c r="B155" s="229"/>
      <c r="C155" s="2" t="s">
        <v>26</v>
      </c>
      <c r="D155" s="5">
        <v>188</v>
      </c>
      <c r="E155" s="5">
        <v>47</v>
      </c>
      <c r="F155" s="5">
        <v>454</v>
      </c>
      <c r="G155" s="4"/>
      <c r="H155" s="5">
        <v>88</v>
      </c>
      <c r="I155" s="5">
        <v>88</v>
      </c>
      <c r="J155" s="5">
        <v>168</v>
      </c>
      <c r="K155" s="5">
        <v>1033</v>
      </c>
      <c r="M155"/>
    </row>
    <row r="156" spans="1:13" ht="12.75" hidden="1" customHeight="1" thickBot="1" x14ac:dyDescent="0.25">
      <c r="A156" s="229"/>
      <c r="B156" s="229"/>
      <c r="C156" s="2" t="s">
        <v>27</v>
      </c>
      <c r="D156" s="5">
        <v>128</v>
      </c>
      <c r="E156" s="5">
        <v>32</v>
      </c>
      <c r="F156" s="5">
        <v>239</v>
      </c>
      <c r="G156" s="5">
        <v>1</v>
      </c>
      <c r="H156" s="5">
        <v>49</v>
      </c>
      <c r="I156" s="5">
        <v>78</v>
      </c>
      <c r="J156" s="5">
        <v>84</v>
      </c>
      <c r="K156" s="5">
        <v>611</v>
      </c>
      <c r="M156"/>
    </row>
    <row r="157" spans="1:13" ht="12.75" hidden="1" customHeight="1" thickBot="1" x14ac:dyDescent="0.25">
      <c r="A157" s="229"/>
      <c r="B157" s="229"/>
      <c r="C157" s="2" t="s">
        <v>28</v>
      </c>
      <c r="D157" s="5">
        <v>103</v>
      </c>
      <c r="E157" s="5">
        <v>8</v>
      </c>
      <c r="F157" s="5">
        <v>111</v>
      </c>
      <c r="G157" s="4"/>
      <c r="H157" s="5">
        <v>31</v>
      </c>
      <c r="I157" s="5">
        <v>46</v>
      </c>
      <c r="J157" s="5">
        <v>74</v>
      </c>
      <c r="K157" s="5">
        <v>373</v>
      </c>
      <c r="M157"/>
    </row>
    <row r="158" spans="1:13" ht="12.75" hidden="1" customHeight="1" thickBot="1" x14ac:dyDescent="0.25">
      <c r="A158" s="229"/>
      <c r="B158" s="229"/>
      <c r="C158" s="2" t="s">
        <v>29</v>
      </c>
      <c r="D158" s="5">
        <v>26</v>
      </c>
      <c r="E158" s="4"/>
      <c r="F158" s="5">
        <v>18</v>
      </c>
      <c r="G158" s="4"/>
      <c r="H158" s="5">
        <v>24</v>
      </c>
      <c r="I158" s="5">
        <v>2</v>
      </c>
      <c r="J158" s="5">
        <v>14</v>
      </c>
      <c r="K158" s="5">
        <v>84</v>
      </c>
      <c r="M158"/>
    </row>
    <row r="159" spans="1:13" ht="12.75" hidden="1" customHeight="1" thickBot="1" x14ac:dyDescent="0.25">
      <c r="A159" s="229"/>
      <c r="B159" s="230"/>
      <c r="C159" s="2" t="s">
        <v>10</v>
      </c>
      <c r="D159" s="5">
        <v>2428</v>
      </c>
      <c r="E159" s="5">
        <v>532</v>
      </c>
      <c r="F159" s="5">
        <v>8027</v>
      </c>
      <c r="G159" s="5">
        <v>60</v>
      </c>
      <c r="H159" s="5">
        <v>1024</v>
      </c>
      <c r="I159" s="5">
        <v>817</v>
      </c>
      <c r="J159" s="5">
        <v>2248</v>
      </c>
      <c r="K159" s="5">
        <v>15137</v>
      </c>
      <c r="M159"/>
    </row>
    <row r="160" spans="1:13" ht="12.75" hidden="1" customHeight="1" thickBot="1" x14ac:dyDescent="0.25">
      <c r="A160" s="229"/>
      <c r="B160" s="228" t="s">
        <v>32</v>
      </c>
      <c r="C160" s="2" t="s">
        <v>14</v>
      </c>
      <c r="D160" s="4"/>
      <c r="E160" s="4"/>
      <c r="F160" s="5">
        <v>3</v>
      </c>
      <c r="G160" s="4"/>
      <c r="H160" s="4"/>
      <c r="I160" s="4"/>
      <c r="J160" s="4"/>
      <c r="K160" s="5">
        <v>3</v>
      </c>
      <c r="M160"/>
    </row>
    <row r="161" spans="1:13" ht="12.75" hidden="1" customHeight="1" thickBot="1" x14ac:dyDescent="0.25">
      <c r="A161" s="229"/>
      <c r="B161" s="229"/>
      <c r="C161" s="2" t="s">
        <v>15</v>
      </c>
      <c r="D161" s="5">
        <v>75</v>
      </c>
      <c r="E161" s="5">
        <v>25</v>
      </c>
      <c r="F161" s="5">
        <v>499</v>
      </c>
      <c r="G161" s="5">
        <v>7</v>
      </c>
      <c r="H161" s="5">
        <v>22</v>
      </c>
      <c r="I161" s="5">
        <v>22</v>
      </c>
      <c r="J161" s="5">
        <v>89</v>
      </c>
      <c r="K161" s="5">
        <v>739</v>
      </c>
      <c r="M161"/>
    </row>
    <row r="162" spans="1:13" ht="12.75" hidden="1" customHeight="1" thickBot="1" x14ac:dyDescent="0.25">
      <c r="A162" s="229"/>
      <c r="B162" s="229"/>
      <c r="C162" s="2" t="s">
        <v>16</v>
      </c>
      <c r="D162" s="5">
        <v>102</v>
      </c>
      <c r="E162" s="5">
        <v>21</v>
      </c>
      <c r="F162" s="5">
        <v>481</v>
      </c>
      <c r="G162" s="5">
        <v>5</v>
      </c>
      <c r="H162" s="5">
        <v>27</v>
      </c>
      <c r="I162" s="5">
        <v>12</v>
      </c>
      <c r="J162" s="5">
        <v>135</v>
      </c>
      <c r="K162" s="5">
        <v>783</v>
      </c>
      <c r="M162"/>
    </row>
    <row r="163" spans="1:13" ht="12.75" hidden="1" customHeight="1" thickBot="1" x14ac:dyDescent="0.25">
      <c r="A163" s="229"/>
      <c r="B163" s="229"/>
      <c r="C163" s="2" t="s">
        <v>17</v>
      </c>
      <c r="D163" s="5">
        <v>114</v>
      </c>
      <c r="E163" s="5">
        <v>24</v>
      </c>
      <c r="F163" s="5">
        <v>724</v>
      </c>
      <c r="G163" s="5">
        <v>2</v>
      </c>
      <c r="H163" s="5">
        <v>29</v>
      </c>
      <c r="I163" s="5">
        <v>29</v>
      </c>
      <c r="J163" s="5">
        <v>141</v>
      </c>
      <c r="K163" s="5">
        <v>1063</v>
      </c>
      <c r="M163"/>
    </row>
    <row r="164" spans="1:13" ht="12.75" hidden="1" customHeight="1" thickBot="1" x14ac:dyDescent="0.25">
      <c r="A164" s="229"/>
      <c r="B164" s="229"/>
      <c r="C164" s="2" t="s">
        <v>18</v>
      </c>
      <c r="D164" s="5">
        <v>137</v>
      </c>
      <c r="E164" s="5">
        <v>31</v>
      </c>
      <c r="F164" s="5">
        <v>760</v>
      </c>
      <c r="G164" s="5">
        <v>7</v>
      </c>
      <c r="H164" s="5">
        <v>25</v>
      </c>
      <c r="I164" s="5">
        <v>41</v>
      </c>
      <c r="J164" s="5">
        <v>165</v>
      </c>
      <c r="K164" s="5">
        <v>1166</v>
      </c>
      <c r="M164"/>
    </row>
    <row r="165" spans="1:13" ht="12.75" hidden="1" customHeight="1" thickBot="1" x14ac:dyDescent="0.25">
      <c r="A165" s="229"/>
      <c r="B165" s="229"/>
      <c r="C165" s="2" t="s">
        <v>19</v>
      </c>
      <c r="D165" s="5">
        <v>98</v>
      </c>
      <c r="E165" s="5">
        <v>35</v>
      </c>
      <c r="F165" s="5">
        <v>692</v>
      </c>
      <c r="G165" s="5">
        <v>12</v>
      </c>
      <c r="H165" s="5">
        <v>27</v>
      </c>
      <c r="I165" s="5">
        <v>24</v>
      </c>
      <c r="J165" s="5">
        <v>143</v>
      </c>
      <c r="K165" s="5">
        <v>1031</v>
      </c>
      <c r="M165"/>
    </row>
    <row r="166" spans="1:13" ht="12.75" hidden="1" customHeight="1" thickBot="1" x14ac:dyDescent="0.25">
      <c r="A166" s="229"/>
      <c r="B166" s="229"/>
      <c r="C166" s="2" t="s">
        <v>20</v>
      </c>
      <c r="D166" s="5">
        <v>176</v>
      </c>
      <c r="E166" s="5">
        <v>21</v>
      </c>
      <c r="F166" s="5">
        <v>670</v>
      </c>
      <c r="G166" s="5">
        <v>4</v>
      </c>
      <c r="H166" s="5">
        <v>61</v>
      </c>
      <c r="I166" s="5">
        <v>30</v>
      </c>
      <c r="J166" s="5">
        <v>174</v>
      </c>
      <c r="K166" s="5">
        <v>1136</v>
      </c>
      <c r="M166"/>
    </row>
    <row r="167" spans="1:13" ht="12.75" hidden="1" customHeight="1" thickBot="1" x14ac:dyDescent="0.25">
      <c r="A167" s="229"/>
      <c r="B167" s="229"/>
      <c r="C167" s="2" t="s">
        <v>21</v>
      </c>
      <c r="D167" s="5">
        <v>215</v>
      </c>
      <c r="E167" s="5">
        <v>38</v>
      </c>
      <c r="F167" s="5">
        <v>902</v>
      </c>
      <c r="G167" s="5">
        <v>12</v>
      </c>
      <c r="H167" s="5">
        <v>72</v>
      </c>
      <c r="I167" s="5">
        <v>44</v>
      </c>
      <c r="J167" s="5">
        <v>246</v>
      </c>
      <c r="K167" s="5">
        <v>1529</v>
      </c>
      <c r="M167"/>
    </row>
    <row r="168" spans="1:13" ht="12.75" hidden="1" customHeight="1" thickBot="1" x14ac:dyDescent="0.25">
      <c r="A168" s="229"/>
      <c r="B168" s="229"/>
      <c r="C168" s="2" t="s">
        <v>22</v>
      </c>
      <c r="D168" s="5">
        <v>313</v>
      </c>
      <c r="E168" s="5">
        <v>61</v>
      </c>
      <c r="F168" s="5">
        <v>1012</v>
      </c>
      <c r="G168" s="5">
        <v>4</v>
      </c>
      <c r="H168" s="5">
        <v>91</v>
      </c>
      <c r="I168" s="5">
        <v>66</v>
      </c>
      <c r="J168" s="5">
        <v>317</v>
      </c>
      <c r="K168" s="5">
        <v>1864</v>
      </c>
      <c r="M168"/>
    </row>
    <row r="169" spans="1:13" ht="12.75" hidden="1" customHeight="1" thickBot="1" x14ac:dyDescent="0.25">
      <c r="A169" s="229"/>
      <c r="B169" s="229"/>
      <c r="C169" s="2" t="s">
        <v>23</v>
      </c>
      <c r="D169" s="5">
        <v>415</v>
      </c>
      <c r="E169" s="5">
        <v>81</v>
      </c>
      <c r="F169" s="5">
        <v>1031</v>
      </c>
      <c r="G169" s="5">
        <v>6</v>
      </c>
      <c r="H169" s="5">
        <v>185</v>
      </c>
      <c r="I169" s="5">
        <v>105</v>
      </c>
      <c r="J169" s="5">
        <v>306</v>
      </c>
      <c r="K169" s="5">
        <v>2129</v>
      </c>
      <c r="M169"/>
    </row>
    <row r="170" spans="1:13" ht="12.75" hidden="1" customHeight="1" thickBot="1" x14ac:dyDescent="0.25">
      <c r="A170" s="229"/>
      <c r="B170" s="229"/>
      <c r="C170" s="2" t="s">
        <v>24</v>
      </c>
      <c r="D170" s="5">
        <v>367</v>
      </c>
      <c r="E170" s="5">
        <v>82</v>
      </c>
      <c r="F170" s="5">
        <v>757</v>
      </c>
      <c r="G170" s="5">
        <v>1</v>
      </c>
      <c r="H170" s="5">
        <v>190</v>
      </c>
      <c r="I170" s="5">
        <v>136</v>
      </c>
      <c r="J170" s="5">
        <v>277</v>
      </c>
      <c r="K170" s="5">
        <v>1810</v>
      </c>
      <c r="M170"/>
    </row>
    <row r="171" spans="1:13" ht="12.75" hidden="1" customHeight="1" thickBot="1" x14ac:dyDescent="0.25">
      <c r="A171" s="229"/>
      <c r="B171" s="229"/>
      <c r="C171" s="2" t="s">
        <v>25</v>
      </c>
      <c r="D171" s="5">
        <v>313</v>
      </c>
      <c r="E171" s="5">
        <v>104</v>
      </c>
      <c r="F171" s="5">
        <v>594</v>
      </c>
      <c r="G171" s="4"/>
      <c r="H171" s="5">
        <v>135</v>
      </c>
      <c r="I171" s="5">
        <v>133</v>
      </c>
      <c r="J171" s="5">
        <v>231</v>
      </c>
      <c r="K171" s="5">
        <v>1510</v>
      </c>
      <c r="M171"/>
    </row>
    <row r="172" spans="1:13" ht="12.75" hidden="1" customHeight="1" thickBot="1" x14ac:dyDescent="0.25">
      <c r="A172" s="229"/>
      <c r="B172" s="229"/>
      <c r="C172" s="2" t="s">
        <v>26</v>
      </c>
      <c r="D172" s="5">
        <v>219</v>
      </c>
      <c r="E172" s="5">
        <v>63</v>
      </c>
      <c r="F172" s="5">
        <v>476</v>
      </c>
      <c r="G172" s="4"/>
      <c r="H172" s="5">
        <v>116</v>
      </c>
      <c r="I172" s="5">
        <v>85</v>
      </c>
      <c r="J172" s="5">
        <v>160</v>
      </c>
      <c r="K172" s="5">
        <v>1119</v>
      </c>
      <c r="M172"/>
    </row>
    <row r="173" spans="1:13" ht="12.75" hidden="1" customHeight="1" thickBot="1" x14ac:dyDescent="0.25">
      <c r="A173" s="229"/>
      <c r="B173" s="229"/>
      <c r="C173" s="2" t="s">
        <v>27</v>
      </c>
      <c r="D173" s="5">
        <v>187</v>
      </c>
      <c r="E173" s="5">
        <v>51</v>
      </c>
      <c r="F173" s="5">
        <v>256</v>
      </c>
      <c r="G173" s="5">
        <v>1</v>
      </c>
      <c r="H173" s="5">
        <v>66</v>
      </c>
      <c r="I173" s="5">
        <v>97</v>
      </c>
      <c r="J173" s="5">
        <v>110</v>
      </c>
      <c r="K173" s="5">
        <v>768</v>
      </c>
      <c r="M173"/>
    </row>
    <row r="174" spans="1:13" ht="12.75" hidden="1" customHeight="1" thickBot="1" x14ac:dyDescent="0.25">
      <c r="A174" s="229"/>
      <c r="B174" s="229"/>
      <c r="C174" s="2" t="s">
        <v>28</v>
      </c>
      <c r="D174" s="5">
        <v>111</v>
      </c>
      <c r="E174" s="5">
        <v>22</v>
      </c>
      <c r="F174" s="5">
        <v>152</v>
      </c>
      <c r="G174" s="4"/>
      <c r="H174" s="5">
        <v>54</v>
      </c>
      <c r="I174" s="5">
        <v>50</v>
      </c>
      <c r="J174" s="5">
        <v>64</v>
      </c>
      <c r="K174" s="5">
        <v>453</v>
      </c>
      <c r="M174"/>
    </row>
    <row r="175" spans="1:13" ht="12.75" hidden="1" customHeight="1" thickBot="1" x14ac:dyDescent="0.25">
      <c r="A175" s="229"/>
      <c r="B175" s="229"/>
      <c r="C175" s="2" t="s">
        <v>29</v>
      </c>
      <c r="D175" s="5">
        <v>30</v>
      </c>
      <c r="E175" s="4"/>
      <c r="F175" s="5">
        <v>41</v>
      </c>
      <c r="G175" s="4"/>
      <c r="H175" s="5">
        <v>43</v>
      </c>
      <c r="I175" s="4"/>
      <c r="J175" s="5">
        <v>32</v>
      </c>
      <c r="K175" s="5">
        <v>146</v>
      </c>
      <c r="M175"/>
    </row>
    <row r="176" spans="1:13" ht="12.75" hidden="1" customHeight="1" thickBot="1" x14ac:dyDescent="0.25">
      <c r="A176" s="229"/>
      <c r="B176" s="230"/>
      <c r="C176" s="2" t="s">
        <v>10</v>
      </c>
      <c r="D176" s="5">
        <v>2872</v>
      </c>
      <c r="E176" s="5">
        <v>659</v>
      </c>
      <c r="F176" s="5">
        <v>9050</v>
      </c>
      <c r="G176" s="5">
        <v>61</v>
      </c>
      <c r="H176" s="5">
        <v>1143</v>
      </c>
      <c r="I176" s="5">
        <v>874</v>
      </c>
      <c r="J176" s="5">
        <v>2590</v>
      </c>
      <c r="K176" s="5">
        <v>17249</v>
      </c>
      <c r="M176"/>
    </row>
    <row r="177" spans="1:13" ht="12.75" hidden="1" customHeight="1" thickBot="1" x14ac:dyDescent="0.25">
      <c r="A177" s="229"/>
      <c r="B177" s="228" t="s">
        <v>33</v>
      </c>
      <c r="C177" s="2" t="s">
        <v>14</v>
      </c>
      <c r="D177" s="5">
        <v>1</v>
      </c>
      <c r="E177" s="4"/>
      <c r="F177" s="5">
        <v>2</v>
      </c>
      <c r="G177" s="4"/>
      <c r="H177" s="4"/>
      <c r="I177" s="4"/>
      <c r="J177" s="4"/>
      <c r="K177" s="5">
        <v>3</v>
      </c>
      <c r="M177"/>
    </row>
    <row r="178" spans="1:13" ht="12.75" hidden="1" customHeight="1" thickBot="1" x14ac:dyDescent="0.25">
      <c r="A178" s="229"/>
      <c r="B178" s="229"/>
      <c r="C178" s="2" t="s">
        <v>15</v>
      </c>
      <c r="D178" s="5">
        <v>66</v>
      </c>
      <c r="E178" s="5">
        <v>5</v>
      </c>
      <c r="F178" s="5">
        <v>528</v>
      </c>
      <c r="G178" s="5">
        <v>4</v>
      </c>
      <c r="H178" s="5">
        <v>6</v>
      </c>
      <c r="I178" s="5">
        <v>9</v>
      </c>
      <c r="J178" s="5">
        <v>88</v>
      </c>
      <c r="K178" s="5">
        <v>706</v>
      </c>
      <c r="M178"/>
    </row>
    <row r="179" spans="1:13" ht="13.5" hidden="1" thickBot="1" x14ac:dyDescent="0.25">
      <c r="A179" s="229"/>
      <c r="B179" s="229"/>
      <c r="C179" s="2" t="s">
        <v>16</v>
      </c>
      <c r="D179" s="5">
        <v>69</v>
      </c>
      <c r="E179" s="5">
        <v>22</v>
      </c>
      <c r="F179" s="5">
        <v>452</v>
      </c>
      <c r="G179" s="5">
        <v>5</v>
      </c>
      <c r="H179" s="5">
        <v>24</v>
      </c>
      <c r="I179" s="5">
        <v>23</v>
      </c>
      <c r="J179" s="5">
        <v>114</v>
      </c>
      <c r="K179" s="5">
        <v>709</v>
      </c>
      <c r="M179"/>
    </row>
    <row r="180" spans="1:13" ht="13.5" hidden="1" thickBot="1" x14ac:dyDescent="0.25">
      <c r="A180" s="229"/>
      <c r="B180" s="229"/>
      <c r="C180" s="2" t="s">
        <v>17</v>
      </c>
      <c r="D180" s="5">
        <v>141</v>
      </c>
      <c r="E180" s="5">
        <v>36</v>
      </c>
      <c r="F180" s="5">
        <v>712</v>
      </c>
      <c r="G180" s="5">
        <v>1</v>
      </c>
      <c r="H180" s="5">
        <v>55</v>
      </c>
      <c r="I180" s="5">
        <v>28</v>
      </c>
      <c r="J180" s="5">
        <v>151</v>
      </c>
      <c r="K180" s="5">
        <v>1124</v>
      </c>
      <c r="M180"/>
    </row>
    <row r="181" spans="1:13" ht="13.5" hidden="1" thickBot="1" x14ac:dyDescent="0.25">
      <c r="A181" s="229"/>
      <c r="B181" s="229"/>
      <c r="C181" s="2" t="s">
        <v>18</v>
      </c>
      <c r="D181" s="5">
        <v>151</v>
      </c>
      <c r="E181" s="5">
        <v>32</v>
      </c>
      <c r="F181" s="5">
        <v>715</v>
      </c>
      <c r="G181" s="5">
        <v>4</v>
      </c>
      <c r="H181" s="5">
        <v>93</v>
      </c>
      <c r="I181" s="5">
        <v>40</v>
      </c>
      <c r="J181" s="5">
        <v>131</v>
      </c>
      <c r="K181" s="5">
        <v>1166</v>
      </c>
      <c r="M181"/>
    </row>
    <row r="182" spans="1:13" ht="13.5" hidden="1" thickBot="1" x14ac:dyDescent="0.25">
      <c r="A182" s="229"/>
      <c r="B182" s="229"/>
      <c r="C182" s="2" t="s">
        <v>19</v>
      </c>
      <c r="D182" s="5">
        <v>128</v>
      </c>
      <c r="E182" s="5">
        <v>35</v>
      </c>
      <c r="F182" s="5">
        <v>663</v>
      </c>
      <c r="G182" s="5">
        <v>2</v>
      </c>
      <c r="H182" s="5">
        <v>56</v>
      </c>
      <c r="I182" s="5">
        <v>31</v>
      </c>
      <c r="J182" s="5">
        <v>185</v>
      </c>
      <c r="K182" s="5">
        <v>1100</v>
      </c>
      <c r="M182"/>
    </row>
    <row r="183" spans="1:13" ht="13.5" hidden="1" thickBot="1" x14ac:dyDescent="0.25">
      <c r="A183" s="229"/>
      <c r="B183" s="229"/>
      <c r="C183" s="2" t="s">
        <v>20</v>
      </c>
      <c r="D183" s="5">
        <v>137</v>
      </c>
      <c r="E183" s="5">
        <v>37</v>
      </c>
      <c r="F183" s="5">
        <v>545</v>
      </c>
      <c r="G183" s="5">
        <v>7</v>
      </c>
      <c r="H183" s="5">
        <v>65</v>
      </c>
      <c r="I183" s="5">
        <v>35</v>
      </c>
      <c r="J183" s="5">
        <v>176</v>
      </c>
      <c r="K183" s="5">
        <v>1002</v>
      </c>
      <c r="M183"/>
    </row>
    <row r="184" spans="1:13" ht="13.5" hidden="1" thickBot="1" x14ac:dyDescent="0.25">
      <c r="A184" s="229"/>
      <c r="B184" s="229"/>
      <c r="C184" s="2" t="s">
        <v>21</v>
      </c>
      <c r="D184" s="5">
        <v>164</v>
      </c>
      <c r="E184" s="5">
        <v>34</v>
      </c>
      <c r="F184" s="5">
        <v>715</v>
      </c>
      <c r="G184" s="5">
        <v>11</v>
      </c>
      <c r="H184" s="5">
        <v>213</v>
      </c>
      <c r="I184" s="5">
        <v>48</v>
      </c>
      <c r="J184" s="5">
        <v>154</v>
      </c>
      <c r="K184" s="5">
        <v>1339</v>
      </c>
      <c r="M184"/>
    </row>
    <row r="185" spans="1:13" ht="13.5" hidden="1" thickBot="1" x14ac:dyDescent="0.25">
      <c r="A185" s="229"/>
      <c r="B185" s="229"/>
      <c r="C185" s="2" t="s">
        <v>22</v>
      </c>
      <c r="D185" s="5">
        <v>238</v>
      </c>
      <c r="E185" s="5">
        <v>66</v>
      </c>
      <c r="F185" s="5">
        <v>833</v>
      </c>
      <c r="G185" s="5">
        <v>6</v>
      </c>
      <c r="H185" s="5">
        <v>153</v>
      </c>
      <c r="I185" s="5">
        <v>84</v>
      </c>
      <c r="J185" s="5">
        <v>263</v>
      </c>
      <c r="K185" s="5">
        <v>1643</v>
      </c>
      <c r="M185"/>
    </row>
    <row r="186" spans="1:13" ht="13.5" hidden="1" thickBot="1" x14ac:dyDescent="0.25">
      <c r="A186" s="229"/>
      <c r="B186" s="229"/>
      <c r="C186" s="2" t="s">
        <v>23</v>
      </c>
      <c r="D186" s="5">
        <v>396</v>
      </c>
      <c r="E186" s="5">
        <v>121</v>
      </c>
      <c r="F186" s="5">
        <v>860</v>
      </c>
      <c r="G186" s="5">
        <v>3</v>
      </c>
      <c r="H186" s="5">
        <v>143</v>
      </c>
      <c r="I186" s="5">
        <v>140</v>
      </c>
      <c r="J186" s="5">
        <v>295</v>
      </c>
      <c r="K186" s="5">
        <v>1958</v>
      </c>
      <c r="M186"/>
    </row>
    <row r="187" spans="1:13" ht="13.5" hidden="1" thickBot="1" x14ac:dyDescent="0.25">
      <c r="A187" s="229"/>
      <c r="B187" s="229"/>
      <c r="C187" s="2" t="s">
        <v>24</v>
      </c>
      <c r="D187" s="5">
        <v>413</v>
      </c>
      <c r="E187" s="5">
        <v>195</v>
      </c>
      <c r="F187" s="5">
        <v>720</v>
      </c>
      <c r="G187" s="5">
        <v>2</v>
      </c>
      <c r="H187" s="5">
        <v>236</v>
      </c>
      <c r="I187" s="5">
        <v>161</v>
      </c>
      <c r="J187" s="5">
        <v>317</v>
      </c>
      <c r="K187" s="5">
        <v>2044</v>
      </c>
      <c r="M187"/>
    </row>
    <row r="188" spans="1:13" ht="13.5" hidden="1" thickBot="1" x14ac:dyDescent="0.25">
      <c r="A188" s="229"/>
      <c r="B188" s="229"/>
      <c r="C188" s="2" t="s">
        <v>25</v>
      </c>
      <c r="D188" s="5">
        <v>381</v>
      </c>
      <c r="E188" s="5">
        <v>131</v>
      </c>
      <c r="F188" s="5">
        <v>626</v>
      </c>
      <c r="G188" s="5">
        <v>1</v>
      </c>
      <c r="H188" s="5">
        <v>167</v>
      </c>
      <c r="I188" s="5">
        <v>159</v>
      </c>
      <c r="J188" s="5">
        <v>240</v>
      </c>
      <c r="K188" s="5">
        <v>1705</v>
      </c>
      <c r="M188"/>
    </row>
    <row r="189" spans="1:13" ht="13.5" hidden="1" thickBot="1" x14ac:dyDescent="0.25">
      <c r="A189" s="229"/>
      <c r="B189" s="229"/>
      <c r="C189" s="2" t="s">
        <v>26</v>
      </c>
      <c r="D189" s="5">
        <v>285</v>
      </c>
      <c r="E189" s="5">
        <v>70</v>
      </c>
      <c r="F189" s="5">
        <v>574</v>
      </c>
      <c r="G189" s="4"/>
      <c r="H189" s="5">
        <v>103</v>
      </c>
      <c r="I189" s="5">
        <v>123</v>
      </c>
      <c r="J189" s="5">
        <v>212</v>
      </c>
      <c r="K189" s="5">
        <v>1367</v>
      </c>
      <c r="M189"/>
    </row>
    <row r="190" spans="1:13" ht="13.5" hidden="1" thickBot="1" x14ac:dyDescent="0.25">
      <c r="A190" s="229"/>
      <c r="B190" s="229"/>
      <c r="C190" s="2" t="s">
        <v>27</v>
      </c>
      <c r="D190" s="5">
        <v>249</v>
      </c>
      <c r="E190" s="5">
        <v>90</v>
      </c>
      <c r="F190" s="5">
        <v>300</v>
      </c>
      <c r="G190" s="4"/>
      <c r="H190" s="5">
        <v>79</v>
      </c>
      <c r="I190" s="5">
        <v>104</v>
      </c>
      <c r="J190" s="5">
        <v>145</v>
      </c>
      <c r="K190" s="5">
        <v>967</v>
      </c>
      <c r="M190"/>
    </row>
    <row r="191" spans="1:13" ht="13.5" hidden="1" thickBot="1" x14ac:dyDescent="0.25">
      <c r="A191" s="229"/>
      <c r="B191" s="229"/>
      <c r="C191" s="2" t="s">
        <v>28</v>
      </c>
      <c r="D191" s="5">
        <v>173</v>
      </c>
      <c r="E191" s="5">
        <v>28</v>
      </c>
      <c r="F191" s="5">
        <v>169</v>
      </c>
      <c r="G191" s="4"/>
      <c r="H191" s="5">
        <v>59</v>
      </c>
      <c r="I191" s="5">
        <v>82</v>
      </c>
      <c r="J191" s="5">
        <v>116</v>
      </c>
      <c r="K191" s="5">
        <v>627</v>
      </c>
      <c r="M191"/>
    </row>
    <row r="192" spans="1:13" ht="13.5" hidden="1" thickBot="1" x14ac:dyDescent="0.25">
      <c r="A192" s="229"/>
      <c r="B192" s="229"/>
      <c r="C192" s="2" t="s">
        <v>29</v>
      </c>
      <c r="D192" s="5">
        <v>67</v>
      </c>
      <c r="E192" s="4"/>
      <c r="F192" s="5">
        <v>49</v>
      </c>
      <c r="G192" s="4"/>
      <c r="H192" s="5">
        <v>88</v>
      </c>
      <c r="I192" s="5">
        <v>1</v>
      </c>
      <c r="J192" s="5">
        <v>40</v>
      </c>
      <c r="K192" s="5">
        <v>245</v>
      </c>
      <c r="M192"/>
    </row>
    <row r="193" spans="1:13" ht="13.5" hidden="1" thickBot="1" x14ac:dyDescent="0.25">
      <c r="A193" s="229"/>
      <c r="B193" s="230"/>
      <c r="C193" s="2" t="s">
        <v>10</v>
      </c>
      <c r="D193" s="5">
        <v>3059</v>
      </c>
      <c r="E193" s="5">
        <v>902</v>
      </c>
      <c r="F193" s="5">
        <v>8463</v>
      </c>
      <c r="G193" s="5">
        <v>46</v>
      </c>
      <c r="H193" s="5">
        <v>1540</v>
      </c>
      <c r="I193" s="5">
        <v>1068</v>
      </c>
      <c r="J193" s="5">
        <v>2627</v>
      </c>
      <c r="K193" s="5">
        <v>17705</v>
      </c>
      <c r="M193"/>
    </row>
    <row r="194" spans="1:13" ht="13.5" hidden="1" thickBot="1" x14ac:dyDescent="0.25">
      <c r="A194" s="229"/>
      <c r="B194" s="228" t="s">
        <v>34</v>
      </c>
      <c r="C194" s="2" t="s">
        <v>14</v>
      </c>
      <c r="D194" s="4"/>
      <c r="E194" s="4"/>
      <c r="F194" s="5">
        <v>3</v>
      </c>
      <c r="G194" s="4"/>
      <c r="H194" s="4"/>
      <c r="I194" s="4"/>
      <c r="J194" s="4"/>
      <c r="K194" s="5">
        <v>3</v>
      </c>
      <c r="M194"/>
    </row>
    <row r="195" spans="1:13" ht="13.5" hidden="1" thickBot="1" x14ac:dyDescent="0.25">
      <c r="A195" s="229"/>
      <c r="B195" s="229"/>
      <c r="C195" s="2" t="s">
        <v>15</v>
      </c>
      <c r="D195" s="5">
        <v>67</v>
      </c>
      <c r="E195" s="5">
        <v>12</v>
      </c>
      <c r="F195" s="5">
        <v>562</v>
      </c>
      <c r="G195" s="5">
        <v>10</v>
      </c>
      <c r="H195" s="5">
        <v>21</v>
      </c>
      <c r="I195" s="5">
        <v>10</v>
      </c>
      <c r="J195" s="5">
        <v>88</v>
      </c>
      <c r="K195" s="5">
        <v>770</v>
      </c>
      <c r="M195"/>
    </row>
    <row r="196" spans="1:13" ht="13.5" hidden="1" thickBot="1" x14ac:dyDescent="0.25">
      <c r="A196" s="229"/>
      <c r="B196" s="229"/>
      <c r="C196" s="2" t="s">
        <v>16</v>
      </c>
      <c r="D196" s="5">
        <v>93</v>
      </c>
      <c r="E196" s="5">
        <v>11</v>
      </c>
      <c r="F196" s="5">
        <v>459</v>
      </c>
      <c r="G196" s="5">
        <v>12</v>
      </c>
      <c r="H196" s="5">
        <v>28</v>
      </c>
      <c r="I196" s="5">
        <v>21</v>
      </c>
      <c r="J196" s="5">
        <v>107</v>
      </c>
      <c r="K196" s="5">
        <v>731</v>
      </c>
      <c r="M196"/>
    </row>
    <row r="197" spans="1:13" ht="13.5" hidden="1" thickBot="1" x14ac:dyDescent="0.25">
      <c r="A197" s="229"/>
      <c r="B197" s="229"/>
      <c r="C197" s="2" t="s">
        <v>17</v>
      </c>
      <c r="D197" s="5">
        <v>114</v>
      </c>
      <c r="E197" s="5">
        <v>42</v>
      </c>
      <c r="F197" s="5">
        <v>709</v>
      </c>
      <c r="G197" s="5">
        <v>4</v>
      </c>
      <c r="H197" s="5">
        <v>24</v>
      </c>
      <c r="I197" s="5">
        <v>18</v>
      </c>
      <c r="J197" s="5">
        <v>132</v>
      </c>
      <c r="K197" s="5">
        <v>1043</v>
      </c>
      <c r="M197"/>
    </row>
    <row r="198" spans="1:13" ht="13.5" hidden="1" thickBot="1" x14ac:dyDescent="0.25">
      <c r="A198" s="229"/>
      <c r="B198" s="229"/>
      <c r="C198" s="2" t="s">
        <v>18</v>
      </c>
      <c r="D198" s="5">
        <v>182</v>
      </c>
      <c r="E198" s="5">
        <v>26</v>
      </c>
      <c r="F198" s="5">
        <v>842</v>
      </c>
      <c r="G198" s="5">
        <v>3</v>
      </c>
      <c r="H198" s="5">
        <v>57</v>
      </c>
      <c r="I198" s="5">
        <v>30</v>
      </c>
      <c r="J198" s="5">
        <v>177</v>
      </c>
      <c r="K198" s="5">
        <v>1317</v>
      </c>
      <c r="M198"/>
    </row>
    <row r="199" spans="1:13" ht="13.5" hidden="1" thickBot="1" x14ac:dyDescent="0.25">
      <c r="A199" s="229"/>
      <c r="B199" s="229"/>
      <c r="C199" s="2" t="s">
        <v>19</v>
      </c>
      <c r="D199" s="5">
        <v>147</v>
      </c>
      <c r="E199" s="5">
        <v>39</v>
      </c>
      <c r="F199" s="5">
        <v>824</v>
      </c>
      <c r="G199" s="5">
        <v>27</v>
      </c>
      <c r="H199" s="5">
        <v>34</v>
      </c>
      <c r="I199" s="5">
        <v>31</v>
      </c>
      <c r="J199" s="5">
        <v>164</v>
      </c>
      <c r="K199" s="5">
        <v>1266</v>
      </c>
      <c r="M199"/>
    </row>
    <row r="200" spans="1:13" ht="13.5" hidden="1" thickBot="1" x14ac:dyDescent="0.25">
      <c r="A200" s="229"/>
      <c r="B200" s="229"/>
      <c r="C200" s="2" t="s">
        <v>20</v>
      </c>
      <c r="D200" s="5">
        <v>172</v>
      </c>
      <c r="E200" s="5">
        <v>42</v>
      </c>
      <c r="F200" s="5">
        <v>796</v>
      </c>
      <c r="G200" s="5">
        <v>13</v>
      </c>
      <c r="H200" s="5">
        <v>67</v>
      </c>
      <c r="I200" s="5">
        <v>44</v>
      </c>
      <c r="J200" s="5">
        <v>187</v>
      </c>
      <c r="K200" s="5">
        <v>1321</v>
      </c>
      <c r="M200"/>
    </row>
    <row r="201" spans="1:13" ht="13.5" hidden="1" thickBot="1" x14ac:dyDescent="0.25">
      <c r="A201" s="229"/>
      <c r="B201" s="229"/>
      <c r="C201" s="2" t="s">
        <v>21</v>
      </c>
      <c r="D201" s="5">
        <v>245</v>
      </c>
      <c r="E201" s="5">
        <v>77</v>
      </c>
      <c r="F201" s="5">
        <v>884</v>
      </c>
      <c r="G201" s="5">
        <v>18</v>
      </c>
      <c r="H201" s="5">
        <v>182</v>
      </c>
      <c r="I201" s="5">
        <v>63</v>
      </c>
      <c r="J201" s="5">
        <v>282</v>
      </c>
      <c r="K201" s="5">
        <v>1751</v>
      </c>
      <c r="M201"/>
    </row>
    <row r="202" spans="1:13" ht="13.5" hidden="1" thickBot="1" x14ac:dyDescent="0.25">
      <c r="A202" s="229"/>
      <c r="B202" s="229"/>
      <c r="C202" s="2" t="s">
        <v>22</v>
      </c>
      <c r="D202" s="5">
        <v>519</v>
      </c>
      <c r="E202" s="5">
        <v>141</v>
      </c>
      <c r="F202" s="5">
        <v>1362</v>
      </c>
      <c r="G202" s="5">
        <v>14</v>
      </c>
      <c r="H202" s="5">
        <v>313</v>
      </c>
      <c r="I202" s="5">
        <v>143</v>
      </c>
      <c r="J202" s="5">
        <v>428</v>
      </c>
      <c r="K202" s="5">
        <v>2920</v>
      </c>
      <c r="M202"/>
    </row>
    <row r="203" spans="1:13" ht="13.5" hidden="1" thickBot="1" x14ac:dyDescent="0.25">
      <c r="A203" s="229"/>
      <c r="B203" s="229"/>
      <c r="C203" s="2" t="s">
        <v>23</v>
      </c>
      <c r="D203" s="5">
        <v>865</v>
      </c>
      <c r="E203" s="5">
        <v>370</v>
      </c>
      <c r="F203" s="5">
        <v>1400</v>
      </c>
      <c r="G203" s="5">
        <v>11</v>
      </c>
      <c r="H203" s="5">
        <v>415</v>
      </c>
      <c r="I203" s="5">
        <v>267</v>
      </c>
      <c r="J203" s="5">
        <v>642</v>
      </c>
      <c r="K203" s="5">
        <v>3970</v>
      </c>
      <c r="M203"/>
    </row>
    <row r="204" spans="1:13" ht="13.5" hidden="1" thickBot="1" x14ac:dyDescent="0.25">
      <c r="A204" s="229"/>
      <c r="B204" s="229"/>
      <c r="C204" s="2" t="s">
        <v>24</v>
      </c>
      <c r="D204" s="5">
        <v>953</v>
      </c>
      <c r="E204" s="5">
        <v>510</v>
      </c>
      <c r="F204" s="5">
        <v>1241</v>
      </c>
      <c r="G204" s="5">
        <v>4</v>
      </c>
      <c r="H204" s="5">
        <v>580</v>
      </c>
      <c r="I204" s="5">
        <v>354</v>
      </c>
      <c r="J204" s="5">
        <v>519</v>
      </c>
      <c r="K204" s="5">
        <v>4161</v>
      </c>
      <c r="M204"/>
    </row>
    <row r="205" spans="1:13" ht="13.5" hidden="1" thickBot="1" x14ac:dyDescent="0.25">
      <c r="A205" s="229"/>
      <c r="B205" s="229"/>
      <c r="C205" s="2" t="s">
        <v>25</v>
      </c>
      <c r="D205" s="5">
        <v>907</v>
      </c>
      <c r="E205" s="5">
        <v>487</v>
      </c>
      <c r="F205" s="5">
        <v>1094</v>
      </c>
      <c r="G205" s="5">
        <v>1</v>
      </c>
      <c r="H205" s="5">
        <v>547</v>
      </c>
      <c r="I205" s="5">
        <v>394</v>
      </c>
      <c r="J205" s="5">
        <v>489</v>
      </c>
      <c r="K205" s="5">
        <v>3919</v>
      </c>
      <c r="M205"/>
    </row>
    <row r="206" spans="1:13" ht="13.5" hidden="1" thickBot="1" x14ac:dyDescent="0.25">
      <c r="A206" s="229"/>
      <c r="B206" s="229"/>
      <c r="C206" s="2" t="s">
        <v>26</v>
      </c>
      <c r="D206" s="5">
        <v>695</v>
      </c>
      <c r="E206" s="5">
        <v>320</v>
      </c>
      <c r="F206" s="5">
        <v>798</v>
      </c>
      <c r="G206" s="5">
        <v>3</v>
      </c>
      <c r="H206" s="5">
        <v>343</v>
      </c>
      <c r="I206" s="5">
        <v>280</v>
      </c>
      <c r="J206" s="5">
        <v>424</v>
      </c>
      <c r="K206" s="5">
        <v>2863</v>
      </c>
      <c r="M206"/>
    </row>
    <row r="207" spans="1:13" ht="13.5" hidden="1" thickBot="1" x14ac:dyDescent="0.25">
      <c r="A207" s="229"/>
      <c r="B207" s="229"/>
      <c r="C207" s="2" t="s">
        <v>27</v>
      </c>
      <c r="D207" s="5">
        <v>391</v>
      </c>
      <c r="E207" s="5">
        <v>145</v>
      </c>
      <c r="F207" s="5">
        <v>497</v>
      </c>
      <c r="G207" s="5">
        <v>1</v>
      </c>
      <c r="H207" s="5">
        <v>166</v>
      </c>
      <c r="I207" s="5">
        <v>199</v>
      </c>
      <c r="J207" s="5">
        <v>254</v>
      </c>
      <c r="K207" s="5">
        <v>1653</v>
      </c>
      <c r="M207"/>
    </row>
    <row r="208" spans="1:13" ht="13.5" hidden="1" thickBot="1" x14ac:dyDescent="0.25">
      <c r="A208" s="229"/>
      <c r="B208" s="229"/>
      <c r="C208" s="2" t="s">
        <v>28</v>
      </c>
      <c r="D208" s="5">
        <v>283</v>
      </c>
      <c r="E208" s="5">
        <v>69</v>
      </c>
      <c r="F208" s="5">
        <v>246</v>
      </c>
      <c r="G208" s="5">
        <v>1</v>
      </c>
      <c r="H208" s="5">
        <v>106</v>
      </c>
      <c r="I208" s="5">
        <v>134</v>
      </c>
      <c r="J208" s="5">
        <v>118</v>
      </c>
      <c r="K208" s="5">
        <v>957</v>
      </c>
      <c r="M208"/>
    </row>
    <row r="209" spans="1:13" ht="13.5" hidden="1" thickBot="1" x14ac:dyDescent="0.25">
      <c r="A209" s="229"/>
      <c r="B209" s="229"/>
      <c r="C209" s="2" t="s">
        <v>29</v>
      </c>
      <c r="D209" s="5">
        <v>84</v>
      </c>
      <c r="E209" s="4"/>
      <c r="F209" s="5">
        <v>56</v>
      </c>
      <c r="G209" s="4"/>
      <c r="H209" s="5">
        <v>99</v>
      </c>
      <c r="I209" s="5">
        <v>1</v>
      </c>
      <c r="J209" s="5">
        <v>40</v>
      </c>
      <c r="K209" s="5">
        <v>280</v>
      </c>
      <c r="M209"/>
    </row>
    <row r="210" spans="1:13" ht="13.5" hidden="1" thickBot="1" x14ac:dyDescent="0.25">
      <c r="A210" s="229"/>
      <c r="B210" s="230"/>
      <c r="C210" s="2" t="s">
        <v>10</v>
      </c>
      <c r="D210" s="5">
        <v>5717</v>
      </c>
      <c r="E210" s="5">
        <v>2291</v>
      </c>
      <c r="F210" s="5">
        <v>11773</v>
      </c>
      <c r="G210" s="5">
        <v>122</v>
      </c>
      <c r="H210" s="5">
        <v>2982</v>
      </c>
      <c r="I210" s="5">
        <v>1989</v>
      </c>
      <c r="J210" s="5">
        <v>4051</v>
      </c>
      <c r="K210" s="5">
        <v>28925</v>
      </c>
      <c r="M210"/>
    </row>
    <row r="211" spans="1:13" ht="13.5" hidden="1" thickBot="1" x14ac:dyDescent="0.25">
      <c r="A211" s="229"/>
      <c r="B211" s="228" t="s">
        <v>36</v>
      </c>
      <c r="C211" s="2" t="s">
        <v>14</v>
      </c>
      <c r="D211" s="5">
        <v>2</v>
      </c>
      <c r="E211" s="4"/>
      <c r="F211" s="5">
        <v>8</v>
      </c>
      <c r="G211" s="4"/>
      <c r="H211" s="4"/>
      <c r="I211" s="4"/>
      <c r="J211" s="4"/>
      <c r="K211" s="5">
        <v>10</v>
      </c>
      <c r="M211"/>
    </row>
    <row r="212" spans="1:13" ht="13.5" hidden="1" thickBot="1" x14ac:dyDescent="0.25">
      <c r="A212" s="229"/>
      <c r="B212" s="229"/>
      <c r="C212" s="2" t="s">
        <v>15</v>
      </c>
      <c r="D212" s="5">
        <v>64</v>
      </c>
      <c r="E212" s="5">
        <v>23</v>
      </c>
      <c r="F212" s="5">
        <v>737</v>
      </c>
      <c r="G212" s="5">
        <v>6</v>
      </c>
      <c r="H212" s="5">
        <v>11</v>
      </c>
      <c r="I212" s="5">
        <v>11</v>
      </c>
      <c r="J212" s="5">
        <v>123</v>
      </c>
      <c r="K212" s="5">
        <v>975</v>
      </c>
      <c r="M212"/>
    </row>
    <row r="213" spans="1:13" ht="13.5" hidden="1" thickBot="1" x14ac:dyDescent="0.25">
      <c r="A213" s="229"/>
      <c r="B213" s="229"/>
      <c r="C213" s="2" t="s">
        <v>16</v>
      </c>
      <c r="D213" s="5">
        <v>102</v>
      </c>
      <c r="E213" s="5">
        <v>36</v>
      </c>
      <c r="F213" s="5">
        <v>617</v>
      </c>
      <c r="G213" s="5">
        <v>5</v>
      </c>
      <c r="H213" s="5">
        <v>19</v>
      </c>
      <c r="I213" s="5">
        <v>27</v>
      </c>
      <c r="J213" s="5">
        <v>173</v>
      </c>
      <c r="K213" s="5">
        <v>979</v>
      </c>
      <c r="M213"/>
    </row>
    <row r="214" spans="1:13" ht="13.5" hidden="1" thickBot="1" x14ac:dyDescent="0.25">
      <c r="A214" s="229"/>
      <c r="B214" s="229"/>
      <c r="C214" s="2" t="s">
        <v>17</v>
      </c>
      <c r="D214" s="5">
        <v>148</v>
      </c>
      <c r="E214" s="5">
        <v>64</v>
      </c>
      <c r="F214" s="5">
        <v>813</v>
      </c>
      <c r="G214" s="5">
        <v>6</v>
      </c>
      <c r="H214" s="5">
        <v>39</v>
      </c>
      <c r="I214" s="5">
        <v>35</v>
      </c>
      <c r="J214" s="5">
        <v>152</v>
      </c>
      <c r="K214" s="5">
        <v>1257</v>
      </c>
      <c r="M214"/>
    </row>
    <row r="215" spans="1:13" ht="13.5" hidden="1" thickBot="1" x14ac:dyDescent="0.25">
      <c r="A215" s="229"/>
      <c r="B215" s="229"/>
      <c r="C215" s="2" t="s">
        <v>18</v>
      </c>
      <c r="D215" s="5">
        <v>216</v>
      </c>
      <c r="E215" s="5">
        <v>52</v>
      </c>
      <c r="F215" s="5">
        <v>984</v>
      </c>
      <c r="G215" s="5">
        <v>2</v>
      </c>
      <c r="H215" s="5">
        <v>53</v>
      </c>
      <c r="I215" s="5">
        <v>60</v>
      </c>
      <c r="J215" s="5">
        <v>184</v>
      </c>
      <c r="K215" s="5">
        <v>1551</v>
      </c>
      <c r="M215"/>
    </row>
    <row r="216" spans="1:13" ht="13.5" hidden="1" thickBot="1" x14ac:dyDescent="0.25">
      <c r="A216" s="229"/>
      <c r="B216" s="229"/>
      <c r="C216" s="2" t="s">
        <v>19</v>
      </c>
      <c r="D216" s="5">
        <v>222</v>
      </c>
      <c r="E216" s="5">
        <v>112</v>
      </c>
      <c r="F216" s="5">
        <v>795</v>
      </c>
      <c r="G216" s="5">
        <v>20</v>
      </c>
      <c r="H216" s="5">
        <v>73</v>
      </c>
      <c r="I216" s="5">
        <v>78</v>
      </c>
      <c r="J216" s="5">
        <v>194</v>
      </c>
      <c r="K216" s="5">
        <v>1494</v>
      </c>
      <c r="M216"/>
    </row>
    <row r="217" spans="1:13" ht="13.5" hidden="1" thickBot="1" x14ac:dyDescent="0.25">
      <c r="A217" s="229"/>
      <c r="B217" s="229"/>
      <c r="C217" s="2" t="s">
        <v>20</v>
      </c>
      <c r="D217" s="5">
        <v>281</v>
      </c>
      <c r="E217" s="5">
        <v>77</v>
      </c>
      <c r="F217" s="5">
        <v>826</v>
      </c>
      <c r="G217" s="5">
        <v>11</v>
      </c>
      <c r="H217" s="5">
        <v>131</v>
      </c>
      <c r="I217" s="5">
        <v>71</v>
      </c>
      <c r="J217" s="5">
        <v>247</v>
      </c>
      <c r="K217" s="5">
        <v>1644</v>
      </c>
      <c r="M217"/>
    </row>
    <row r="218" spans="1:13" ht="13.5" hidden="1" thickBot="1" x14ac:dyDescent="0.25">
      <c r="A218" s="229"/>
      <c r="B218" s="229"/>
      <c r="C218" s="2" t="s">
        <v>21</v>
      </c>
      <c r="D218" s="5">
        <v>384</v>
      </c>
      <c r="E218" s="5">
        <v>101</v>
      </c>
      <c r="F218" s="5">
        <v>881</v>
      </c>
      <c r="G218" s="5">
        <v>18</v>
      </c>
      <c r="H218" s="5">
        <v>250</v>
      </c>
      <c r="I218" s="5">
        <v>99</v>
      </c>
      <c r="J218" s="5">
        <v>327</v>
      </c>
      <c r="K218" s="5">
        <v>2060</v>
      </c>
      <c r="M218"/>
    </row>
    <row r="219" spans="1:13" ht="13.5" hidden="1" thickBot="1" x14ac:dyDescent="0.25">
      <c r="A219" s="229"/>
      <c r="B219" s="229"/>
      <c r="C219" s="2" t="s">
        <v>22</v>
      </c>
      <c r="D219" s="5">
        <v>579</v>
      </c>
      <c r="E219" s="5">
        <v>294</v>
      </c>
      <c r="F219" s="5">
        <v>1117</v>
      </c>
      <c r="G219" s="5">
        <v>9</v>
      </c>
      <c r="H219" s="5">
        <v>381</v>
      </c>
      <c r="I219" s="5">
        <v>156</v>
      </c>
      <c r="J219" s="5">
        <v>477</v>
      </c>
      <c r="K219" s="5">
        <v>3013</v>
      </c>
      <c r="M219"/>
    </row>
    <row r="220" spans="1:13" ht="13.5" hidden="1" thickBot="1" x14ac:dyDescent="0.25">
      <c r="A220" s="229"/>
      <c r="B220" s="229"/>
      <c r="C220" s="2" t="s">
        <v>23</v>
      </c>
      <c r="D220" s="5">
        <v>1031</v>
      </c>
      <c r="E220" s="5">
        <v>566</v>
      </c>
      <c r="F220" s="5">
        <v>1267</v>
      </c>
      <c r="G220" s="5">
        <v>2</v>
      </c>
      <c r="H220" s="5">
        <v>706</v>
      </c>
      <c r="I220" s="5">
        <v>315</v>
      </c>
      <c r="J220" s="5">
        <v>689</v>
      </c>
      <c r="K220" s="5">
        <v>4576</v>
      </c>
      <c r="M220"/>
    </row>
    <row r="221" spans="1:13" ht="13.5" hidden="1" thickBot="1" x14ac:dyDescent="0.25">
      <c r="A221" s="229"/>
      <c r="B221" s="229"/>
      <c r="C221" s="2" t="s">
        <v>24</v>
      </c>
      <c r="D221" s="5">
        <v>1285</v>
      </c>
      <c r="E221" s="5">
        <v>845</v>
      </c>
      <c r="F221" s="5">
        <v>1242</v>
      </c>
      <c r="G221" s="5">
        <v>5</v>
      </c>
      <c r="H221" s="5">
        <v>1220</v>
      </c>
      <c r="I221" s="5">
        <v>489</v>
      </c>
      <c r="J221" s="5">
        <v>712</v>
      </c>
      <c r="K221" s="5">
        <v>5798</v>
      </c>
      <c r="M221"/>
    </row>
    <row r="222" spans="1:13" ht="13.5" hidden="1" thickBot="1" x14ac:dyDescent="0.25">
      <c r="A222" s="229"/>
      <c r="B222" s="229"/>
      <c r="C222" s="2" t="s">
        <v>25</v>
      </c>
      <c r="D222" s="5">
        <v>1296</v>
      </c>
      <c r="E222" s="5">
        <v>739</v>
      </c>
      <c r="F222" s="5">
        <v>1257</v>
      </c>
      <c r="G222" s="5">
        <v>1</v>
      </c>
      <c r="H222" s="5">
        <v>1204</v>
      </c>
      <c r="I222" s="5">
        <v>582</v>
      </c>
      <c r="J222" s="5">
        <v>654</v>
      </c>
      <c r="K222" s="5">
        <v>5733</v>
      </c>
      <c r="M222"/>
    </row>
    <row r="223" spans="1:13" ht="13.5" hidden="1" thickBot="1" x14ac:dyDescent="0.25">
      <c r="A223" s="229"/>
      <c r="B223" s="229"/>
      <c r="C223" s="2" t="s">
        <v>26</v>
      </c>
      <c r="D223" s="5">
        <v>986</v>
      </c>
      <c r="E223" s="5">
        <v>544</v>
      </c>
      <c r="F223" s="5">
        <v>949</v>
      </c>
      <c r="G223" s="4"/>
      <c r="H223" s="5">
        <v>628</v>
      </c>
      <c r="I223" s="5">
        <v>389</v>
      </c>
      <c r="J223" s="5">
        <v>510</v>
      </c>
      <c r="K223" s="5">
        <v>4006</v>
      </c>
      <c r="M223"/>
    </row>
    <row r="224" spans="1:13" ht="13.5" hidden="1" thickBot="1" x14ac:dyDescent="0.25">
      <c r="A224" s="229"/>
      <c r="B224" s="229"/>
      <c r="C224" s="2" t="s">
        <v>27</v>
      </c>
      <c r="D224" s="5">
        <v>549</v>
      </c>
      <c r="E224" s="5">
        <v>277</v>
      </c>
      <c r="F224" s="5">
        <v>542</v>
      </c>
      <c r="G224" s="5">
        <v>3</v>
      </c>
      <c r="H224" s="5">
        <v>228</v>
      </c>
      <c r="I224" s="5">
        <v>230</v>
      </c>
      <c r="J224" s="5">
        <v>332</v>
      </c>
      <c r="K224" s="5">
        <v>2161</v>
      </c>
      <c r="M224"/>
    </row>
    <row r="225" spans="1:13" ht="13.5" hidden="1" thickBot="1" x14ac:dyDescent="0.25">
      <c r="A225" s="229"/>
      <c r="B225" s="229"/>
      <c r="C225" s="2" t="s">
        <v>28</v>
      </c>
      <c r="D225" s="5">
        <v>333</v>
      </c>
      <c r="E225" s="5">
        <v>102</v>
      </c>
      <c r="F225" s="5">
        <v>315</v>
      </c>
      <c r="G225" s="4"/>
      <c r="H225" s="5">
        <v>148</v>
      </c>
      <c r="I225" s="5">
        <v>159</v>
      </c>
      <c r="J225" s="5">
        <v>168</v>
      </c>
      <c r="K225" s="5">
        <v>1225</v>
      </c>
      <c r="M225"/>
    </row>
    <row r="226" spans="1:13" ht="13.5" hidden="1" thickBot="1" x14ac:dyDescent="0.25">
      <c r="A226" s="229"/>
      <c r="B226" s="229"/>
      <c r="C226" s="2" t="s">
        <v>29</v>
      </c>
      <c r="D226" s="5">
        <v>86</v>
      </c>
      <c r="E226" s="4"/>
      <c r="F226" s="5">
        <v>79</v>
      </c>
      <c r="G226" s="4"/>
      <c r="H226" s="5">
        <v>158</v>
      </c>
      <c r="I226" s="4"/>
      <c r="J226" s="5">
        <v>76</v>
      </c>
      <c r="K226" s="5">
        <v>399</v>
      </c>
      <c r="M226"/>
    </row>
    <row r="227" spans="1:13" ht="13.5" hidden="1" thickBot="1" x14ac:dyDescent="0.25">
      <c r="A227" s="229"/>
      <c r="B227" s="230"/>
      <c r="C227" s="2" t="s">
        <v>10</v>
      </c>
      <c r="D227" s="5">
        <v>7565</v>
      </c>
      <c r="E227" s="5">
        <v>3832</v>
      </c>
      <c r="F227" s="5">
        <v>12430</v>
      </c>
      <c r="G227" s="5">
        <v>88</v>
      </c>
      <c r="H227" s="5">
        <v>5255</v>
      </c>
      <c r="I227" s="5">
        <v>2701</v>
      </c>
      <c r="J227" s="5">
        <v>5019</v>
      </c>
      <c r="K227" s="5">
        <v>36890</v>
      </c>
      <c r="M227"/>
    </row>
    <row r="228" spans="1:13" ht="13.5" hidden="1" thickBot="1" x14ac:dyDescent="0.25">
      <c r="A228" s="229"/>
      <c r="B228" s="228" t="s">
        <v>37</v>
      </c>
      <c r="C228" s="2" t="s">
        <v>14</v>
      </c>
      <c r="D228" s="5">
        <v>1</v>
      </c>
      <c r="E228" s="4"/>
      <c r="F228" s="5">
        <v>7</v>
      </c>
      <c r="G228" s="4"/>
      <c r="H228" s="4"/>
      <c r="I228" s="4"/>
      <c r="J228" s="4"/>
      <c r="K228" s="5">
        <v>8</v>
      </c>
      <c r="M228"/>
    </row>
    <row r="229" spans="1:13" ht="13.5" hidden="1" thickBot="1" x14ac:dyDescent="0.25">
      <c r="A229" s="229"/>
      <c r="B229" s="229"/>
      <c r="C229" s="2" t="s">
        <v>15</v>
      </c>
      <c r="D229" s="5">
        <v>82</v>
      </c>
      <c r="E229" s="5">
        <v>14</v>
      </c>
      <c r="F229" s="5">
        <v>802</v>
      </c>
      <c r="G229" s="5">
        <v>6</v>
      </c>
      <c r="H229" s="5">
        <v>16</v>
      </c>
      <c r="I229" s="5">
        <v>12</v>
      </c>
      <c r="J229" s="5">
        <v>111</v>
      </c>
      <c r="K229" s="5">
        <v>1043</v>
      </c>
      <c r="M229"/>
    </row>
    <row r="230" spans="1:13" ht="13.5" hidden="1" thickBot="1" x14ac:dyDescent="0.25">
      <c r="A230" s="229"/>
      <c r="B230" s="229"/>
      <c r="C230" s="2" t="s">
        <v>16</v>
      </c>
      <c r="D230" s="5">
        <v>136</v>
      </c>
      <c r="E230" s="5">
        <v>19</v>
      </c>
      <c r="F230" s="5">
        <v>791</v>
      </c>
      <c r="G230" s="5">
        <v>8</v>
      </c>
      <c r="H230" s="5">
        <v>46</v>
      </c>
      <c r="I230" s="5">
        <v>16</v>
      </c>
      <c r="J230" s="5">
        <v>195</v>
      </c>
      <c r="K230" s="5">
        <v>1211</v>
      </c>
      <c r="M230"/>
    </row>
    <row r="231" spans="1:13" ht="13.5" hidden="1" thickBot="1" x14ac:dyDescent="0.25">
      <c r="A231" s="229"/>
      <c r="B231" s="229"/>
      <c r="C231" s="2" t="s">
        <v>17</v>
      </c>
      <c r="D231" s="5">
        <v>233</v>
      </c>
      <c r="E231" s="5">
        <v>55</v>
      </c>
      <c r="F231" s="5">
        <v>1295</v>
      </c>
      <c r="G231" s="5">
        <v>1</v>
      </c>
      <c r="H231" s="5">
        <v>82</v>
      </c>
      <c r="I231" s="5">
        <v>43</v>
      </c>
      <c r="J231" s="5">
        <v>316</v>
      </c>
      <c r="K231" s="5">
        <v>2025</v>
      </c>
      <c r="M231"/>
    </row>
    <row r="232" spans="1:13" ht="13.5" hidden="1" thickBot="1" x14ac:dyDescent="0.25">
      <c r="A232" s="229"/>
      <c r="B232" s="229"/>
      <c r="C232" s="2" t="s">
        <v>18</v>
      </c>
      <c r="D232" s="5">
        <v>322</v>
      </c>
      <c r="E232" s="5">
        <v>73</v>
      </c>
      <c r="F232" s="5">
        <v>1643</v>
      </c>
      <c r="G232" s="5">
        <v>7</v>
      </c>
      <c r="H232" s="5">
        <v>99</v>
      </c>
      <c r="I232" s="5">
        <v>68</v>
      </c>
      <c r="J232" s="5">
        <v>474</v>
      </c>
      <c r="K232" s="5">
        <v>2686</v>
      </c>
      <c r="M232"/>
    </row>
    <row r="233" spans="1:13" ht="13.5" hidden="1" thickBot="1" x14ac:dyDescent="0.25">
      <c r="A233" s="229"/>
      <c r="B233" s="229"/>
      <c r="C233" s="2" t="s">
        <v>19</v>
      </c>
      <c r="D233" s="5">
        <v>310</v>
      </c>
      <c r="E233" s="5">
        <v>89</v>
      </c>
      <c r="F233" s="5">
        <v>1457</v>
      </c>
      <c r="G233" s="5">
        <v>2</v>
      </c>
      <c r="H233" s="5">
        <v>73</v>
      </c>
      <c r="I233" s="5">
        <v>75</v>
      </c>
      <c r="J233" s="5">
        <v>436</v>
      </c>
      <c r="K233" s="5">
        <v>2442</v>
      </c>
      <c r="M233"/>
    </row>
    <row r="234" spans="1:13" ht="13.5" hidden="1" thickBot="1" x14ac:dyDescent="0.25">
      <c r="A234" s="229"/>
      <c r="B234" s="229"/>
      <c r="C234" s="2" t="s">
        <v>20</v>
      </c>
      <c r="D234" s="5">
        <v>226</v>
      </c>
      <c r="E234" s="5">
        <v>68</v>
      </c>
      <c r="F234" s="5">
        <v>1165</v>
      </c>
      <c r="G234" s="5">
        <v>8</v>
      </c>
      <c r="H234" s="5">
        <v>85</v>
      </c>
      <c r="I234" s="5">
        <v>55</v>
      </c>
      <c r="J234" s="5">
        <v>351</v>
      </c>
      <c r="K234" s="5">
        <v>1958</v>
      </c>
      <c r="M234"/>
    </row>
    <row r="235" spans="1:13" ht="13.5" hidden="1" thickBot="1" x14ac:dyDescent="0.25">
      <c r="A235" s="229"/>
      <c r="B235" s="229"/>
      <c r="C235" s="2" t="s">
        <v>21</v>
      </c>
      <c r="D235" s="5">
        <v>235</v>
      </c>
      <c r="E235" s="5">
        <v>85</v>
      </c>
      <c r="F235" s="5">
        <v>1024</v>
      </c>
      <c r="G235" s="5">
        <v>8</v>
      </c>
      <c r="H235" s="5">
        <v>82</v>
      </c>
      <c r="I235" s="5">
        <v>74</v>
      </c>
      <c r="J235" s="5">
        <v>291</v>
      </c>
      <c r="K235" s="5">
        <v>1799</v>
      </c>
      <c r="M235"/>
    </row>
    <row r="236" spans="1:13" ht="13.5" hidden="1" thickBot="1" x14ac:dyDescent="0.25">
      <c r="A236" s="229"/>
      <c r="B236" s="229"/>
      <c r="C236" s="2" t="s">
        <v>22</v>
      </c>
      <c r="D236" s="5">
        <v>302</v>
      </c>
      <c r="E236" s="5">
        <v>100</v>
      </c>
      <c r="F236" s="5">
        <v>1029</v>
      </c>
      <c r="G236" s="5">
        <v>13</v>
      </c>
      <c r="H236" s="5">
        <v>109</v>
      </c>
      <c r="I236" s="5">
        <v>80</v>
      </c>
      <c r="J236" s="5">
        <v>329</v>
      </c>
      <c r="K236" s="5">
        <v>1962</v>
      </c>
      <c r="M236"/>
    </row>
    <row r="237" spans="1:13" ht="13.5" hidden="1" thickBot="1" x14ac:dyDescent="0.25">
      <c r="A237" s="229"/>
      <c r="B237" s="229"/>
      <c r="C237" s="2" t="s">
        <v>23</v>
      </c>
      <c r="D237" s="5">
        <v>395</v>
      </c>
      <c r="E237" s="5">
        <v>110</v>
      </c>
      <c r="F237" s="5">
        <v>1008</v>
      </c>
      <c r="G237" s="5">
        <v>11</v>
      </c>
      <c r="H237" s="5">
        <v>243</v>
      </c>
      <c r="I237" s="5">
        <v>102</v>
      </c>
      <c r="J237" s="5">
        <v>361</v>
      </c>
      <c r="K237" s="5">
        <v>2230</v>
      </c>
      <c r="M237"/>
    </row>
    <row r="238" spans="1:13" ht="13.5" hidden="1" thickBot="1" x14ac:dyDescent="0.25">
      <c r="A238" s="229"/>
      <c r="B238" s="229"/>
      <c r="C238" s="2" t="s">
        <v>24</v>
      </c>
      <c r="D238" s="5">
        <v>375</v>
      </c>
      <c r="E238" s="5">
        <v>112</v>
      </c>
      <c r="F238" s="5">
        <v>794</v>
      </c>
      <c r="G238" s="5">
        <v>2</v>
      </c>
      <c r="H238" s="5">
        <v>198</v>
      </c>
      <c r="I238" s="5">
        <v>119</v>
      </c>
      <c r="J238" s="5">
        <v>266</v>
      </c>
      <c r="K238" s="5">
        <v>1866</v>
      </c>
      <c r="M238"/>
    </row>
    <row r="239" spans="1:13" ht="13.5" hidden="1" thickBot="1" x14ac:dyDescent="0.25">
      <c r="A239" s="229"/>
      <c r="B239" s="229"/>
      <c r="C239" s="2" t="s">
        <v>25</v>
      </c>
      <c r="D239" s="5">
        <v>302</v>
      </c>
      <c r="E239" s="5">
        <v>76</v>
      </c>
      <c r="F239" s="5">
        <v>826</v>
      </c>
      <c r="G239" s="5">
        <v>1</v>
      </c>
      <c r="H239" s="5">
        <v>141</v>
      </c>
      <c r="I239" s="5">
        <v>108</v>
      </c>
      <c r="J239" s="5">
        <v>271</v>
      </c>
      <c r="K239" s="5">
        <v>1725</v>
      </c>
      <c r="M239"/>
    </row>
    <row r="240" spans="1:13" ht="13.5" hidden="1" thickBot="1" x14ac:dyDescent="0.25">
      <c r="A240" s="229"/>
      <c r="B240" s="229"/>
      <c r="C240" s="2" t="s">
        <v>26</v>
      </c>
      <c r="D240" s="5">
        <v>213</v>
      </c>
      <c r="E240" s="5">
        <v>70</v>
      </c>
      <c r="F240" s="5">
        <v>530</v>
      </c>
      <c r="G240" s="5">
        <v>1</v>
      </c>
      <c r="H240" s="5">
        <v>98</v>
      </c>
      <c r="I240" s="5">
        <v>89</v>
      </c>
      <c r="J240" s="5">
        <v>158</v>
      </c>
      <c r="K240" s="5">
        <v>1159</v>
      </c>
      <c r="M240"/>
    </row>
    <row r="241" spans="1:17" ht="13.5" hidden="1" thickBot="1" x14ac:dyDescent="0.25">
      <c r="A241" s="229"/>
      <c r="B241" s="229"/>
      <c r="C241" s="2" t="s">
        <v>27</v>
      </c>
      <c r="D241" s="5">
        <v>112</v>
      </c>
      <c r="E241" s="5">
        <v>37</v>
      </c>
      <c r="F241" s="5">
        <v>302</v>
      </c>
      <c r="G241" s="4"/>
      <c r="H241" s="5">
        <v>40</v>
      </c>
      <c r="I241" s="5">
        <v>59</v>
      </c>
      <c r="J241" s="5">
        <v>110</v>
      </c>
      <c r="K241" s="5">
        <v>660</v>
      </c>
      <c r="M241"/>
    </row>
    <row r="242" spans="1:17" ht="13.5" hidden="1" thickBot="1" x14ac:dyDescent="0.25">
      <c r="A242" s="229"/>
      <c r="B242" s="229"/>
      <c r="C242" s="2" t="s">
        <v>28</v>
      </c>
      <c r="D242" s="5">
        <v>70</v>
      </c>
      <c r="E242" s="5">
        <v>17</v>
      </c>
      <c r="F242" s="5">
        <v>137</v>
      </c>
      <c r="G242" s="4"/>
      <c r="H242" s="5">
        <v>31</v>
      </c>
      <c r="I242" s="5">
        <v>31</v>
      </c>
      <c r="J242" s="5">
        <v>58</v>
      </c>
      <c r="K242" s="5">
        <v>344</v>
      </c>
      <c r="M242"/>
    </row>
    <row r="243" spans="1:17" ht="13.5" hidden="1" thickBot="1" x14ac:dyDescent="0.25">
      <c r="A243" s="229"/>
      <c r="B243" s="229"/>
      <c r="C243" s="2" t="s">
        <v>29</v>
      </c>
      <c r="D243" s="5">
        <v>20</v>
      </c>
      <c r="E243" s="4"/>
      <c r="F243" s="5">
        <v>29</v>
      </c>
      <c r="G243" s="4"/>
      <c r="H243" s="5">
        <v>31</v>
      </c>
      <c r="I243" s="4"/>
      <c r="J243" s="5">
        <v>16</v>
      </c>
      <c r="K243" s="5">
        <v>96</v>
      </c>
      <c r="M243"/>
    </row>
    <row r="244" spans="1:17" ht="13.5" hidden="1" thickBot="1" x14ac:dyDescent="0.25">
      <c r="A244" s="229"/>
      <c r="B244" s="230"/>
      <c r="C244" s="2" t="s">
        <v>10</v>
      </c>
      <c r="D244" s="5">
        <v>3334</v>
      </c>
      <c r="E244" s="5">
        <v>925</v>
      </c>
      <c r="F244" s="5">
        <v>12839</v>
      </c>
      <c r="G244" s="5">
        <v>68</v>
      </c>
      <c r="H244" s="5">
        <v>1374</v>
      </c>
      <c r="I244" s="5">
        <v>931</v>
      </c>
      <c r="J244" s="5">
        <v>3743</v>
      </c>
      <c r="K244" s="5">
        <v>23214</v>
      </c>
      <c r="M244"/>
    </row>
    <row r="245" spans="1:17" ht="12.75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5" t="s">
        <v>64</v>
      </c>
      <c r="B248" s="265" t="s">
        <v>45</v>
      </c>
      <c r="C248" s="2" t="s">
        <v>14</v>
      </c>
      <c r="D248" s="29">
        <f t="shared" ref="D248:K257" si="33">SUM(D4+D21+D38+D55+D72+D89+D106)/7</f>
        <v>1.6326530612244896E-2</v>
      </c>
      <c r="E248" s="52">
        <f t="shared" si="33"/>
        <v>0</v>
      </c>
      <c r="F248" s="29">
        <f t="shared" si="33"/>
        <v>0.11068427370948378</v>
      </c>
      <c r="G248" s="29">
        <f t="shared" si="33"/>
        <v>0</v>
      </c>
      <c r="H248" s="52">
        <f t="shared" si="33"/>
        <v>0</v>
      </c>
      <c r="I248" s="52">
        <f t="shared" si="33"/>
        <v>0</v>
      </c>
      <c r="J248" s="29">
        <f t="shared" si="33"/>
        <v>0</v>
      </c>
      <c r="K248" s="54">
        <f t="shared" si="33"/>
        <v>0.12701080432172868</v>
      </c>
      <c r="M248" s="30">
        <f t="shared" ref="M248:M263" si="34">SUM(E248+H248+I248)</f>
        <v>0</v>
      </c>
      <c r="N248" s="31">
        <f t="shared" ref="N248:N264" si="35">SUM(D248+F248+G248+J248)</f>
        <v>0.12701080432172868</v>
      </c>
      <c r="O248" s="55">
        <f t="shared" ref="O248:O264" si="36">SUM(M248/K248)</f>
        <v>0</v>
      </c>
      <c r="P248" s="55">
        <f t="shared" ref="P248:P264" si="37">SUM(N248/K248)</f>
        <v>1</v>
      </c>
      <c r="Q248" s="2" t="s">
        <v>14</v>
      </c>
    </row>
    <row r="249" spans="1:17" ht="13.5" thickBot="1" x14ac:dyDescent="0.25">
      <c r="A249" s="266"/>
      <c r="B249" s="266"/>
      <c r="C249" s="2" t="s">
        <v>15</v>
      </c>
      <c r="D249" s="29">
        <f t="shared" si="33"/>
        <v>1.9028811524609848</v>
      </c>
      <c r="E249" s="52">
        <f t="shared" si="33"/>
        <v>0.50732292917166866</v>
      </c>
      <c r="F249" s="29">
        <f t="shared" si="33"/>
        <v>17.78835534213685</v>
      </c>
      <c r="G249" s="29">
        <f t="shared" si="33"/>
        <v>0.21452581032412965</v>
      </c>
      <c r="H249" s="52">
        <f t="shared" si="33"/>
        <v>0.41944777911164471</v>
      </c>
      <c r="I249" s="52">
        <f t="shared" si="33"/>
        <v>0.34525810324129652</v>
      </c>
      <c r="J249" s="29">
        <f t="shared" si="33"/>
        <v>2.6963985594237694</v>
      </c>
      <c r="K249" s="54">
        <f t="shared" si="33"/>
        <v>23.874189675870351</v>
      </c>
      <c r="M249" s="30">
        <f t="shared" si="34"/>
        <v>1.2720288115246099</v>
      </c>
      <c r="N249" s="31">
        <f t="shared" si="35"/>
        <v>22.602160864345734</v>
      </c>
      <c r="O249" s="55">
        <f t="shared" si="36"/>
        <v>5.3280502031457413E-2</v>
      </c>
      <c r="P249" s="55">
        <f t="shared" si="37"/>
        <v>0.94671949796854227</v>
      </c>
      <c r="Q249" s="2" t="s">
        <v>15</v>
      </c>
    </row>
    <row r="250" spans="1:17" ht="13.5" thickBot="1" x14ac:dyDescent="0.25">
      <c r="A250" s="266"/>
      <c r="B250" s="266"/>
      <c r="C250" s="2" t="s">
        <v>16</v>
      </c>
      <c r="D250" s="29">
        <f t="shared" si="33"/>
        <v>2.754861944777911</v>
      </c>
      <c r="E250" s="52">
        <f t="shared" si="33"/>
        <v>0.67599039615846335</v>
      </c>
      <c r="F250" s="29">
        <f t="shared" si="33"/>
        <v>15.239495798319329</v>
      </c>
      <c r="G250" s="29">
        <f t="shared" si="33"/>
        <v>0.24369747899159661</v>
      </c>
      <c r="H250" s="52">
        <f t="shared" si="33"/>
        <v>0.7768307322929171</v>
      </c>
      <c r="I250" s="52">
        <f t="shared" si="33"/>
        <v>0.55954381752701088</v>
      </c>
      <c r="J250" s="29">
        <f t="shared" si="33"/>
        <v>3.740816326530612</v>
      </c>
      <c r="K250" s="54">
        <f t="shared" si="33"/>
        <v>23.991236494597839</v>
      </c>
      <c r="M250" s="30">
        <f t="shared" si="34"/>
        <v>2.0123649459783914</v>
      </c>
      <c r="N250" s="31">
        <f t="shared" si="35"/>
        <v>21.978871548619448</v>
      </c>
      <c r="O250" s="55">
        <f t="shared" si="36"/>
        <v>8.3879167563185836E-2</v>
      </c>
      <c r="P250" s="55">
        <f t="shared" si="37"/>
        <v>0.91612083243681419</v>
      </c>
      <c r="Q250" s="2" t="s">
        <v>16</v>
      </c>
    </row>
    <row r="251" spans="1:17" ht="13.5" thickBot="1" x14ac:dyDescent="0.25">
      <c r="A251" s="266"/>
      <c r="B251" s="266"/>
      <c r="C251" s="2" t="s">
        <v>17</v>
      </c>
      <c r="D251" s="29">
        <f t="shared" si="33"/>
        <v>4.0066026410564222</v>
      </c>
      <c r="E251" s="52">
        <f t="shared" si="33"/>
        <v>1.2381752701080431</v>
      </c>
      <c r="F251" s="29">
        <f t="shared" si="33"/>
        <v>22.888595438175269</v>
      </c>
      <c r="G251" s="29">
        <f t="shared" si="33"/>
        <v>0.11176470588235295</v>
      </c>
      <c r="H251" s="52">
        <f t="shared" si="33"/>
        <v>1.2162064825930374</v>
      </c>
      <c r="I251" s="52">
        <f t="shared" si="33"/>
        <v>0.80936374549819934</v>
      </c>
      <c r="J251" s="29">
        <f t="shared" si="33"/>
        <v>4.6828331332533013</v>
      </c>
      <c r="K251" s="54">
        <f t="shared" si="33"/>
        <v>34.95354141656663</v>
      </c>
      <c r="M251" s="30">
        <f t="shared" si="34"/>
        <v>3.2637454981992802</v>
      </c>
      <c r="N251" s="31">
        <f t="shared" si="35"/>
        <v>31.689795918367345</v>
      </c>
      <c r="O251" s="55">
        <f t="shared" si="36"/>
        <v>9.3373814667385632E-2</v>
      </c>
      <c r="P251" s="55">
        <f t="shared" si="37"/>
        <v>0.9066261853326143</v>
      </c>
      <c r="Q251" s="2" t="s">
        <v>17</v>
      </c>
    </row>
    <row r="252" spans="1:17" ht="13.5" thickBot="1" x14ac:dyDescent="0.25">
      <c r="A252" s="266"/>
      <c r="B252" s="266"/>
      <c r="C252" s="2" t="s">
        <v>18</v>
      </c>
      <c r="D252" s="29">
        <f t="shared" si="33"/>
        <v>5.4378151260504195</v>
      </c>
      <c r="E252" s="52">
        <f t="shared" si="33"/>
        <v>1.1675870348139255</v>
      </c>
      <c r="F252" s="29">
        <f t="shared" si="33"/>
        <v>25.314045618247295</v>
      </c>
      <c r="G252" s="29">
        <f t="shared" si="33"/>
        <v>0.13169267707082835</v>
      </c>
      <c r="H252" s="52">
        <f t="shared" si="33"/>
        <v>1.6414165666266507</v>
      </c>
      <c r="I252" s="52">
        <f t="shared" si="33"/>
        <v>1.2318127250900359</v>
      </c>
      <c r="J252" s="29">
        <f t="shared" si="33"/>
        <v>5.8894357743097236</v>
      </c>
      <c r="K252" s="54">
        <f t="shared" si="33"/>
        <v>40.813805522208888</v>
      </c>
      <c r="M252" s="30">
        <f t="shared" si="34"/>
        <v>4.0408163265306118</v>
      </c>
      <c r="N252" s="31">
        <f t="shared" si="35"/>
        <v>36.772989195678264</v>
      </c>
      <c r="O252" s="55">
        <f t="shared" si="36"/>
        <v>9.9006115083578677E-2</v>
      </c>
      <c r="P252" s="55">
        <f t="shared" si="37"/>
        <v>0.90099388491642107</v>
      </c>
      <c r="Q252" s="2" t="s">
        <v>18</v>
      </c>
    </row>
    <row r="253" spans="1:17" ht="13.5" thickBot="1" x14ac:dyDescent="0.25">
      <c r="A253" s="266"/>
      <c r="B253" s="266"/>
      <c r="C253" s="2" t="s">
        <v>19</v>
      </c>
      <c r="D253" s="29">
        <f t="shared" si="33"/>
        <v>4.7022809123649463</v>
      </c>
      <c r="E253" s="52">
        <f t="shared" si="33"/>
        <v>1.5132052821128454</v>
      </c>
      <c r="F253" s="29">
        <f t="shared" si="33"/>
        <v>22.816806722689076</v>
      </c>
      <c r="G253" s="29">
        <f t="shared" si="33"/>
        <v>0.29075630252100837</v>
      </c>
      <c r="H253" s="52">
        <f t="shared" si="33"/>
        <v>1.3171668667466985</v>
      </c>
      <c r="I253" s="52">
        <f t="shared" si="33"/>
        <v>1.2024009603841537</v>
      </c>
      <c r="J253" s="29">
        <f t="shared" si="33"/>
        <v>5.5879951980792315</v>
      </c>
      <c r="K253" s="54">
        <f t="shared" si="33"/>
        <v>37.430612244897965</v>
      </c>
      <c r="M253" s="30">
        <f t="shared" si="34"/>
        <v>4.0327731092436974</v>
      </c>
      <c r="N253" s="31">
        <f t="shared" si="35"/>
        <v>33.397839135654259</v>
      </c>
      <c r="O253" s="55">
        <f t="shared" si="36"/>
        <v>0.10773997184065272</v>
      </c>
      <c r="P253" s="55">
        <f t="shared" si="37"/>
        <v>0.89226002815934702</v>
      </c>
      <c r="Q253" s="2" t="s">
        <v>19</v>
      </c>
    </row>
    <row r="254" spans="1:17" ht="13.5" thickBot="1" x14ac:dyDescent="0.25">
      <c r="A254" s="266"/>
      <c r="B254" s="266"/>
      <c r="C254" s="2" t="s">
        <v>20</v>
      </c>
      <c r="D254" s="29">
        <f t="shared" si="33"/>
        <v>5.1708283313325323</v>
      </c>
      <c r="E254" s="52">
        <f t="shared" si="33"/>
        <v>1.1848739495798319</v>
      </c>
      <c r="F254" s="29">
        <f t="shared" si="33"/>
        <v>20.359903961584632</v>
      </c>
      <c r="G254" s="29">
        <f t="shared" si="33"/>
        <v>0.20072028811524611</v>
      </c>
      <c r="H254" s="52">
        <f t="shared" si="33"/>
        <v>1.883673469387755</v>
      </c>
      <c r="I254" s="52">
        <f t="shared" si="33"/>
        <v>1.2406962785114044</v>
      </c>
      <c r="J254" s="29">
        <f t="shared" si="33"/>
        <v>5.7082833133253308</v>
      </c>
      <c r="K254" s="54">
        <f t="shared" si="33"/>
        <v>35.748979591836736</v>
      </c>
      <c r="M254" s="30">
        <f t="shared" si="34"/>
        <v>4.3092436974789914</v>
      </c>
      <c r="N254" s="31">
        <f t="shared" si="35"/>
        <v>31.439735894357742</v>
      </c>
      <c r="O254" s="55">
        <f t="shared" si="36"/>
        <v>0.12054172585286897</v>
      </c>
      <c r="P254" s="55">
        <f t="shared" si="37"/>
        <v>0.87945827414713096</v>
      </c>
      <c r="Q254" s="2" t="s">
        <v>20</v>
      </c>
    </row>
    <row r="255" spans="1:17" ht="13.5" thickBot="1" x14ac:dyDescent="0.25">
      <c r="A255" s="266"/>
      <c r="B255" s="266"/>
      <c r="C255" s="2" t="s">
        <v>21</v>
      </c>
      <c r="D255" s="29">
        <f t="shared" si="33"/>
        <v>6.3759903961584641</v>
      </c>
      <c r="E255" s="52">
        <f t="shared" si="33"/>
        <v>1.6656662665066029</v>
      </c>
      <c r="F255" s="29">
        <f t="shared" si="33"/>
        <v>23.122328931572632</v>
      </c>
      <c r="G255" s="29">
        <f t="shared" si="33"/>
        <v>0.33229291716686671</v>
      </c>
      <c r="H255" s="52">
        <f t="shared" si="33"/>
        <v>3.6939975990396157</v>
      </c>
      <c r="I255" s="52">
        <f t="shared" si="33"/>
        <v>1.6959183673469387</v>
      </c>
      <c r="J255" s="29">
        <f t="shared" si="33"/>
        <v>6.6590636254501803</v>
      </c>
      <c r="K255" s="54">
        <f t="shared" si="33"/>
        <v>43.545258103241295</v>
      </c>
      <c r="M255" s="30">
        <f t="shared" si="34"/>
        <v>7.0555822328931574</v>
      </c>
      <c r="N255" s="31">
        <f t="shared" si="35"/>
        <v>36.489675870348144</v>
      </c>
      <c r="O255" s="55">
        <f t="shared" si="36"/>
        <v>0.1620287154152377</v>
      </c>
      <c r="P255" s="55">
        <f t="shared" si="37"/>
        <v>0.83797128458476244</v>
      </c>
      <c r="Q255" s="2" t="s">
        <v>21</v>
      </c>
    </row>
    <row r="256" spans="1:17" ht="13.5" thickBot="1" x14ac:dyDescent="0.25">
      <c r="A256" s="266"/>
      <c r="B256" s="266"/>
      <c r="C256" s="2" t="s">
        <v>22</v>
      </c>
      <c r="D256" s="29">
        <f t="shared" si="33"/>
        <v>10.379231692677072</v>
      </c>
      <c r="E256" s="52">
        <f t="shared" si="33"/>
        <v>3.2608643457382955</v>
      </c>
      <c r="F256" s="29">
        <f t="shared" si="33"/>
        <v>28.790156062424966</v>
      </c>
      <c r="G256" s="29">
        <f t="shared" si="33"/>
        <v>0.22977190876350542</v>
      </c>
      <c r="H256" s="52">
        <f t="shared" si="33"/>
        <v>5.2566626650660266</v>
      </c>
      <c r="I256" s="52">
        <f t="shared" si="33"/>
        <v>2.827250900360144</v>
      </c>
      <c r="J256" s="29">
        <f t="shared" si="33"/>
        <v>9.6939975990396157</v>
      </c>
      <c r="K256" s="54">
        <f t="shared" si="33"/>
        <v>60.442136854741896</v>
      </c>
      <c r="M256" s="30">
        <f t="shared" si="34"/>
        <v>11.344777911164467</v>
      </c>
      <c r="N256" s="31">
        <f t="shared" si="35"/>
        <v>49.093157262905152</v>
      </c>
      <c r="O256" s="55">
        <f t="shared" si="36"/>
        <v>0.18769650613824104</v>
      </c>
      <c r="P256" s="55">
        <f t="shared" si="37"/>
        <v>0.81223397810849607</v>
      </c>
      <c r="Q256" s="2" t="s">
        <v>22</v>
      </c>
    </row>
    <row r="257" spans="1:17" ht="13.5" thickBot="1" x14ac:dyDescent="0.25">
      <c r="A257" s="266"/>
      <c r="B257" s="266"/>
      <c r="C257" s="2" t="s">
        <v>23</v>
      </c>
      <c r="D257" s="29">
        <f t="shared" si="33"/>
        <v>15.220048019207685</v>
      </c>
      <c r="E257" s="52">
        <f t="shared" si="33"/>
        <v>5.6947178871548632</v>
      </c>
      <c r="F257" s="29">
        <f t="shared" si="33"/>
        <v>29.936854741896759</v>
      </c>
      <c r="G257" s="29">
        <f t="shared" si="33"/>
        <v>0.18931572629051621</v>
      </c>
      <c r="H257" s="52">
        <f t="shared" si="33"/>
        <v>8.1708283313325332</v>
      </c>
      <c r="I257" s="52">
        <f t="shared" si="33"/>
        <v>4.6279711884753905</v>
      </c>
      <c r="J257" s="29">
        <f t="shared" si="33"/>
        <v>12.018847539015606</v>
      </c>
      <c r="K257" s="54">
        <f t="shared" si="33"/>
        <v>75.858583433373354</v>
      </c>
      <c r="M257" s="30">
        <f t="shared" si="34"/>
        <v>18.493517406962788</v>
      </c>
      <c r="N257" s="31">
        <f t="shared" si="35"/>
        <v>57.365066026410574</v>
      </c>
      <c r="O257" s="55">
        <f t="shared" si="36"/>
        <v>0.2437893850628737</v>
      </c>
      <c r="P257" s="55">
        <f t="shared" si="37"/>
        <v>0.75621061493712638</v>
      </c>
      <c r="Q257" s="2" t="s">
        <v>23</v>
      </c>
    </row>
    <row r="258" spans="1:17" ht="13.5" thickBot="1" x14ac:dyDescent="0.25">
      <c r="A258" s="266"/>
      <c r="B258" s="266"/>
      <c r="C258" s="2" t="s">
        <v>24</v>
      </c>
      <c r="D258" s="29">
        <f t="shared" ref="D258:K264" si="38">SUM(D14+D31+D48+D65+D82+D99+D116)/7</f>
        <v>16.252340936374548</v>
      </c>
      <c r="E258" s="52">
        <f t="shared" si="38"/>
        <v>7.6729891956782712</v>
      </c>
      <c r="F258" s="29">
        <f t="shared" si="38"/>
        <v>24.614165666266505</v>
      </c>
      <c r="G258" s="29">
        <f t="shared" si="38"/>
        <v>8.2352941176470587E-2</v>
      </c>
      <c r="H258" s="52">
        <f t="shared" si="38"/>
        <v>11.410684273709483</v>
      </c>
      <c r="I258" s="52">
        <f t="shared" si="38"/>
        <v>5.8572629051620648</v>
      </c>
      <c r="J258" s="29">
        <f t="shared" si="38"/>
        <v>10.408643457382952</v>
      </c>
      <c r="K258" s="54">
        <f t="shared" si="38"/>
        <v>76.298439375750291</v>
      </c>
      <c r="M258" s="30">
        <f t="shared" si="34"/>
        <v>24.940936374549821</v>
      </c>
      <c r="N258" s="31">
        <f t="shared" si="35"/>
        <v>51.357503001200477</v>
      </c>
      <c r="O258" s="55">
        <f t="shared" si="36"/>
        <v>0.3268865861295287</v>
      </c>
      <c r="P258" s="55">
        <f t="shared" si="37"/>
        <v>0.67311341387047141</v>
      </c>
      <c r="Q258" s="2" t="s">
        <v>24</v>
      </c>
    </row>
    <row r="259" spans="1:17" ht="13.5" thickBot="1" x14ac:dyDescent="0.25">
      <c r="A259" s="266"/>
      <c r="B259" s="266"/>
      <c r="C259" s="2" t="s">
        <v>25</v>
      </c>
      <c r="D259" s="29">
        <f t="shared" si="38"/>
        <v>15.141176470588237</v>
      </c>
      <c r="E259" s="52">
        <f t="shared" si="38"/>
        <v>6.6390156062424968</v>
      </c>
      <c r="F259" s="29">
        <f t="shared" si="38"/>
        <v>23.08559423769508</v>
      </c>
      <c r="G259" s="29">
        <f t="shared" si="38"/>
        <v>3.3133253301320532E-2</v>
      </c>
      <c r="H259" s="52">
        <f t="shared" si="38"/>
        <v>10.16938775510204</v>
      </c>
      <c r="I259" s="52">
        <f t="shared" si="38"/>
        <v>6.4566626650660277</v>
      </c>
      <c r="J259" s="29">
        <f t="shared" si="38"/>
        <v>9.1854741896758707</v>
      </c>
      <c r="K259" s="54">
        <f t="shared" si="38"/>
        <v>70.710444177671064</v>
      </c>
      <c r="M259" s="30">
        <f t="shared" si="34"/>
        <v>23.265066026410565</v>
      </c>
      <c r="N259" s="31">
        <f t="shared" si="35"/>
        <v>47.445378151260513</v>
      </c>
      <c r="O259" s="55">
        <f t="shared" si="36"/>
        <v>0.32901880757464119</v>
      </c>
      <c r="P259" s="55">
        <f t="shared" si="37"/>
        <v>0.67098119242535903</v>
      </c>
      <c r="Q259" s="2" t="s">
        <v>25</v>
      </c>
    </row>
    <row r="260" spans="1:17" ht="13.5" thickBot="1" x14ac:dyDescent="0.25">
      <c r="A260" s="266"/>
      <c r="B260" s="266"/>
      <c r="C260" s="2" t="s">
        <v>26</v>
      </c>
      <c r="D260" s="29">
        <f t="shared" si="38"/>
        <v>11.296158463385353</v>
      </c>
      <c r="E260" s="52">
        <f t="shared" si="38"/>
        <v>4.7794717887154858</v>
      </c>
      <c r="F260" s="29">
        <f t="shared" si="38"/>
        <v>17.239255702280911</v>
      </c>
      <c r="G260" s="29">
        <f t="shared" si="38"/>
        <v>1.6326530612244896E-2</v>
      </c>
      <c r="H260" s="52">
        <f t="shared" si="38"/>
        <v>5.9882352941176462</v>
      </c>
      <c r="I260" s="52">
        <f t="shared" si="38"/>
        <v>4.5731092436974796</v>
      </c>
      <c r="J260" s="29">
        <f t="shared" si="38"/>
        <v>7.3830732292917158</v>
      </c>
      <c r="K260" s="54">
        <f t="shared" si="38"/>
        <v>51.275630252100839</v>
      </c>
      <c r="M260" s="30">
        <f t="shared" si="34"/>
        <v>15.340816326530611</v>
      </c>
      <c r="N260" s="31">
        <f t="shared" si="35"/>
        <v>35.934813925570225</v>
      </c>
      <c r="O260" s="55">
        <f t="shared" si="36"/>
        <v>0.29918337914339094</v>
      </c>
      <c r="P260" s="55">
        <f t="shared" si="37"/>
        <v>0.70081662085660901</v>
      </c>
      <c r="Q260" s="2" t="s">
        <v>26</v>
      </c>
    </row>
    <row r="261" spans="1:17" ht="13.5" thickBot="1" x14ac:dyDescent="0.25">
      <c r="A261" s="266"/>
      <c r="B261" s="266"/>
      <c r="C261" s="2" t="s">
        <v>27</v>
      </c>
      <c r="D261" s="29">
        <f t="shared" si="38"/>
        <v>7.1827130852340932</v>
      </c>
      <c r="E261" s="52">
        <f t="shared" si="38"/>
        <v>2.6926770708283314</v>
      </c>
      <c r="F261" s="29">
        <f t="shared" si="38"/>
        <v>9.7008403361344531</v>
      </c>
      <c r="G261" s="29">
        <f t="shared" si="38"/>
        <v>2.4609843937575031E-2</v>
      </c>
      <c r="H261" s="52">
        <f t="shared" si="38"/>
        <v>2.7288115246098443</v>
      </c>
      <c r="I261" s="52">
        <f t="shared" si="38"/>
        <v>3.3626650660264104</v>
      </c>
      <c r="J261" s="29">
        <f t="shared" si="38"/>
        <v>4.5707082833133255</v>
      </c>
      <c r="K261" s="54">
        <f t="shared" si="38"/>
        <v>30.263025210084034</v>
      </c>
      <c r="M261" s="30">
        <f t="shared" si="34"/>
        <v>8.7841536614645861</v>
      </c>
      <c r="N261" s="31">
        <f t="shared" si="35"/>
        <v>21.478871548619448</v>
      </c>
      <c r="O261" s="55">
        <f t="shared" si="36"/>
        <v>0.29026026315893866</v>
      </c>
      <c r="P261" s="55">
        <f t="shared" si="37"/>
        <v>0.7097397368410614</v>
      </c>
      <c r="Q261" s="2" t="s">
        <v>27</v>
      </c>
    </row>
    <row r="262" spans="1:17" ht="13.5" thickBot="1" x14ac:dyDescent="0.25">
      <c r="A262" s="266"/>
      <c r="B262" s="266"/>
      <c r="C262" s="2" t="s">
        <v>28</v>
      </c>
      <c r="D262" s="29">
        <f t="shared" si="38"/>
        <v>4.7238895558223293</v>
      </c>
      <c r="E262" s="52">
        <f t="shared" si="38"/>
        <v>1.0764705882352941</v>
      </c>
      <c r="F262" s="29">
        <f t="shared" si="38"/>
        <v>5.142376950780311</v>
      </c>
      <c r="G262" s="29">
        <f t="shared" si="38"/>
        <v>4.081632653061224E-3</v>
      </c>
      <c r="H262" s="52">
        <f t="shared" si="38"/>
        <v>1.8723889555822331</v>
      </c>
      <c r="I262" s="52">
        <f t="shared" si="38"/>
        <v>2.1763505402160868</v>
      </c>
      <c r="J262" s="29">
        <f t="shared" si="38"/>
        <v>2.6513805522208886</v>
      </c>
      <c r="K262" s="54">
        <f t="shared" si="38"/>
        <v>17.646938775510204</v>
      </c>
      <c r="M262" s="30">
        <f t="shared" si="34"/>
        <v>5.1252100840336139</v>
      </c>
      <c r="N262" s="31">
        <f t="shared" si="35"/>
        <v>12.521728691476591</v>
      </c>
      <c r="O262" s="55">
        <f t="shared" si="36"/>
        <v>0.29043054714657923</v>
      </c>
      <c r="P262" s="55">
        <f t="shared" si="37"/>
        <v>0.70956945285342077</v>
      </c>
      <c r="Q262" s="2" t="s">
        <v>28</v>
      </c>
    </row>
    <row r="263" spans="1:17" ht="13.5" thickBot="1" x14ac:dyDescent="0.25">
      <c r="A263" s="266"/>
      <c r="B263" s="266"/>
      <c r="C263" s="2" t="s">
        <v>29</v>
      </c>
      <c r="D263" s="29">
        <f t="shared" si="38"/>
        <v>1.4025210084033615</v>
      </c>
      <c r="E263" s="52">
        <f t="shared" si="38"/>
        <v>0</v>
      </c>
      <c r="F263" s="29">
        <f t="shared" si="38"/>
        <v>1.2552220888355341</v>
      </c>
      <c r="G263" s="29">
        <f t="shared" si="38"/>
        <v>0</v>
      </c>
      <c r="H263" s="52">
        <f t="shared" si="38"/>
        <v>1.9412965186074431</v>
      </c>
      <c r="I263" s="52">
        <f t="shared" si="38"/>
        <v>1.6566626650660263E-2</v>
      </c>
      <c r="J263" s="29">
        <f t="shared" si="38"/>
        <v>0.94189675870348133</v>
      </c>
      <c r="K263" s="54">
        <f t="shared" si="38"/>
        <v>5.5575030012004802</v>
      </c>
      <c r="M263" s="30">
        <f t="shared" si="34"/>
        <v>1.9578631452581035</v>
      </c>
      <c r="N263" s="31">
        <f t="shared" si="35"/>
        <v>3.5996398559423768</v>
      </c>
      <c r="O263" s="55">
        <f t="shared" si="36"/>
        <v>0.35229187367693443</v>
      </c>
      <c r="P263" s="55">
        <f t="shared" si="37"/>
        <v>0.64770812632306562</v>
      </c>
      <c r="Q263" s="2" t="s">
        <v>29</v>
      </c>
    </row>
    <row r="264" spans="1:17" ht="13.5" thickBot="1" x14ac:dyDescent="0.25">
      <c r="A264" s="267"/>
      <c r="B264" s="267"/>
      <c r="C264" s="2" t="s">
        <v>10</v>
      </c>
      <c r="D264" s="50">
        <f t="shared" si="38"/>
        <v>111.96974789915966</v>
      </c>
      <c r="E264" s="53">
        <f t="shared" si="38"/>
        <v>39.769027611044415</v>
      </c>
      <c r="F264" s="50">
        <f t="shared" si="38"/>
        <v>287.40876350540213</v>
      </c>
      <c r="G264" s="50">
        <f t="shared" si="38"/>
        <v>2.1050420168067228</v>
      </c>
      <c r="H264" s="53">
        <f t="shared" si="38"/>
        <v>58.511524609843946</v>
      </c>
      <c r="I264" s="53">
        <f t="shared" si="38"/>
        <v>36.982833133253301</v>
      </c>
      <c r="J264" s="50">
        <f t="shared" si="38"/>
        <v>91.822929171668676</v>
      </c>
      <c r="K264" s="50">
        <f t="shared" si="38"/>
        <v>628.57406962785115</v>
      </c>
      <c r="M264" s="17">
        <f>SUM(M248:M263)</f>
        <v>135.23889555822333</v>
      </c>
      <c r="N264" s="5">
        <f t="shared" si="35"/>
        <v>493.30648259303723</v>
      </c>
      <c r="O264" s="57">
        <f t="shared" si="36"/>
        <v>0.21515188438856833</v>
      </c>
      <c r="P264" s="57">
        <f t="shared" si="37"/>
        <v>0.78480247027227923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A123:D123"/>
    <mergeCell ref="E123:H123"/>
    <mergeCell ref="I123:K123"/>
    <mergeCell ref="A124:C125"/>
    <mergeCell ref="D124:K124"/>
    <mergeCell ref="B194:B210"/>
    <mergeCell ref="B211:B227"/>
    <mergeCell ref="B228:B244"/>
    <mergeCell ref="A248:A264"/>
    <mergeCell ref="B248:B264"/>
    <mergeCell ref="A127:A244"/>
    <mergeCell ref="B127:B142"/>
    <mergeCell ref="B143:B159"/>
    <mergeCell ref="B160:B176"/>
    <mergeCell ref="B177:B19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82" workbookViewId="0">
      <selection activeCell="D248" sqref="D248:Q264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1" t="s">
        <v>66</v>
      </c>
      <c r="B2" s="272"/>
      <c r="C2" s="273"/>
      <c r="D2" s="260" t="s">
        <v>59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74"/>
      <c r="B3" s="275"/>
      <c r="C3" s="27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9" t="s">
        <v>66</v>
      </c>
      <c r="B4" s="248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29"/>
      <c r="B5" s="249"/>
      <c r="C5" s="2" t="s">
        <v>15</v>
      </c>
      <c r="D5" s="42">
        <f t="shared" ref="D5:K20" si="1">SUM(D127)/34</f>
        <v>0</v>
      </c>
      <c r="E5" s="43">
        <f t="shared" si="1"/>
        <v>0</v>
      </c>
      <c r="F5" s="42">
        <f t="shared" si="1"/>
        <v>0</v>
      </c>
      <c r="G5" s="42">
        <f t="shared" si="1"/>
        <v>0</v>
      </c>
      <c r="H5" s="43">
        <f t="shared" si="1"/>
        <v>0</v>
      </c>
      <c r="I5" s="41">
        <f t="shared" si="1"/>
        <v>0</v>
      </c>
      <c r="J5" s="42">
        <f t="shared" si="1"/>
        <v>0</v>
      </c>
      <c r="K5" s="44">
        <f t="shared" si="1"/>
        <v>0</v>
      </c>
      <c r="L5" s="48"/>
      <c r="M5" s="30">
        <f t="shared" si="0"/>
        <v>0</v>
      </c>
      <c r="N5" s="31">
        <f t="shared" ref="N5:N68" si="2">SUM(D5+F5+G5+J5)</f>
        <v>0</v>
      </c>
      <c r="O5" s="55">
        <v>0</v>
      </c>
      <c r="P5" s="55">
        <v>0</v>
      </c>
      <c r="Q5" s="2" t="s">
        <v>15</v>
      </c>
    </row>
    <row r="6" spans="1:17" ht="12.75" customHeight="1" thickBot="1" x14ac:dyDescent="0.25">
      <c r="A6" s="229"/>
      <c r="B6" s="249"/>
      <c r="C6" s="2" t="s">
        <v>16</v>
      </c>
      <c r="D6" s="42">
        <f t="shared" si="1"/>
        <v>0</v>
      </c>
      <c r="E6" s="43">
        <f t="shared" si="1"/>
        <v>0</v>
      </c>
      <c r="F6" s="42">
        <f t="shared" si="1"/>
        <v>0.17647058823529413</v>
      </c>
      <c r="G6" s="42">
        <f t="shared" si="1"/>
        <v>0</v>
      </c>
      <c r="H6" s="43">
        <f t="shared" si="1"/>
        <v>2.9411764705882353E-2</v>
      </c>
      <c r="I6" s="43">
        <f t="shared" si="1"/>
        <v>0</v>
      </c>
      <c r="J6" s="42">
        <f t="shared" si="1"/>
        <v>2.9411764705882353E-2</v>
      </c>
      <c r="K6" s="44">
        <f t="shared" si="1"/>
        <v>0.23529411764705882</v>
      </c>
      <c r="L6" s="48"/>
      <c r="M6" s="30">
        <f t="shared" si="0"/>
        <v>2.9411764705882353E-2</v>
      </c>
      <c r="N6" s="31">
        <f t="shared" si="2"/>
        <v>0.20588235294117649</v>
      </c>
      <c r="O6" s="55">
        <f t="shared" ref="O6:O20" si="3">SUM(M6/K6)</f>
        <v>0.125</v>
      </c>
      <c r="P6" s="55">
        <f t="shared" ref="P6:P20" si="4">SUM(N6/K6)</f>
        <v>0.87500000000000011</v>
      </c>
      <c r="Q6" s="2" t="s">
        <v>16</v>
      </c>
    </row>
    <row r="7" spans="1:17" ht="12.75" customHeight="1" thickBot="1" x14ac:dyDescent="0.25">
      <c r="A7" s="229"/>
      <c r="B7" s="249"/>
      <c r="C7" s="2" t="s">
        <v>17</v>
      </c>
      <c r="D7" s="42">
        <f t="shared" si="1"/>
        <v>3.7058823529411766</v>
      </c>
      <c r="E7" s="43">
        <f t="shared" si="1"/>
        <v>0</v>
      </c>
      <c r="F7" s="42">
        <f t="shared" si="1"/>
        <v>23.352941176470587</v>
      </c>
      <c r="G7" s="42">
        <f t="shared" si="1"/>
        <v>2.9411764705882353E-2</v>
      </c>
      <c r="H7" s="43">
        <f t="shared" si="1"/>
        <v>1.8235294117647058</v>
      </c>
      <c r="I7" s="43">
        <f t="shared" si="1"/>
        <v>2.9411764705882353E-2</v>
      </c>
      <c r="J7" s="42">
        <f t="shared" si="1"/>
        <v>4.4411764705882355</v>
      </c>
      <c r="K7" s="44">
        <f t="shared" si="1"/>
        <v>33.382352941176471</v>
      </c>
      <c r="L7" s="48"/>
      <c r="M7" s="30">
        <f t="shared" si="0"/>
        <v>1.8529411764705881</v>
      </c>
      <c r="N7" s="31">
        <f t="shared" si="2"/>
        <v>31.529411764705884</v>
      </c>
      <c r="O7" s="55">
        <f t="shared" si="3"/>
        <v>5.5506607929515416E-2</v>
      </c>
      <c r="P7" s="55">
        <f t="shared" si="4"/>
        <v>0.94449339207048466</v>
      </c>
      <c r="Q7" s="2" t="s">
        <v>17</v>
      </c>
    </row>
    <row r="8" spans="1:17" ht="12.75" customHeight="1" thickBot="1" x14ac:dyDescent="0.25">
      <c r="A8" s="229"/>
      <c r="B8" s="249"/>
      <c r="C8" s="2" t="s">
        <v>18</v>
      </c>
      <c r="D8" s="42">
        <f t="shared" si="1"/>
        <v>2.2058823529411766</v>
      </c>
      <c r="E8" s="43">
        <f t="shared" si="1"/>
        <v>0</v>
      </c>
      <c r="F8" s="42">
        <f t="shared" si="1"/>
        <v>11.352941176470589</v>
      </c>
      <c r="G8" s="42">
        <f t="shared" si="1"/>
        <v>8.8235294117647065E-2</v>
      </c>
      <c r="H8" s="43">
        <f t="shared" si="1"/>
        <v>1.2647058823529411</v>
      </c>
      <c r="I8" s="43">
        <f t="shared" si="1"/>
        <v>0</v>
      </c>
      <c r="J8" s="42">
        <f t="shared" si="1"/>
        <v>1.8823529411764706</v>
      </c>
      <c r="K8" s="44">
        <f t="shared" si="1"/>
        <v>16.794117647058822</v>
      </c>
      <c r="L8" s="48"/>
      <c r="M8" s="30">
        <f t="shared" si="0"/>
        <v>1.2647058823529411</v>
      </c>
      <c r="N8" s="31">
        <f t="shared" si="2"/>
        <v>15.529411764705882</v>
      </c>
      <c r="O8" s="55">
        <f t="shared" si="3"/>
        <v>7.5306479859894929E-2</v>
      </c>
      <c r="P8" s="55">
        <f t="shared" si="4"/>
        <v>0.92469352014010509</v>
      </c>
      <c r="Q8" s="2" t="s">
        <v>18</v>
      </c>
    </row>
    <row r="9" spans="1:17" ht="12.75" customHeight="1" thickBot="1" x14ac:dyDescent="0.25">
      <c r="A9" s="229"/>
      <c r="B9" s="249"/>
      <c r="C9" s="2" t="s">
        <v>19</v>
      </c>
      <c r="D9" s="42">
        <f t="shared" si="1"/>
        <v>2.2058823529411766</v>
      </c>
      <c r="E9" s="43">
        <f t="shared" si="1"/>
        <v>0</v>
      </c>
      <c r="F9" s="42">
        <f t="shared" si="1"/>
        <v>10.323529411764707</v>
      </c>
      <c r="G9" s="42">
        <f t="shared" si="1"/>
        <v>0.11764705882352941</v>
      </c>
      <c r="H9" s="43">
        <f t="shared" si="1"/>
        <v>1.411764705882353</v>
      </c>
      <c r="I9" s="43">
        <f t="shared" si="1"/>
        <v>0</v>
      </c>
      <c r="J9" s="42">
        <f t="shared" si="1"/>
        <v>1.911764705882353</v>
      </c>
      <c r="K9" s="44">
        <f t="shared" si="1"/>
        <v>15.970588235294118</v>
      </c>
      <c r="L9" s="48"/>
      <c r="M9" s="30">
        <f t="shared" si="0"/>
        <v>1.411764705882353</v>
      </c>
      <c r="N9" s="31">
        <f t="shared" si="2"/>
        <v>14.558823529411766</v>
      </c>
      <c r="O9" s="55">
        <f t="shared" si="3"/>
        <v>8.8397790055248629E-2</v>
      </c>
      <c r="P9" s="55">
        <f t="shared" si="4"/>
        <v>0.9116022099447515</v>
      </c>
      <c r="Q9" s="2" t="s">
        <v>19</v>
      </c>
    </row>
    <row r="10" spans="1:17" ht="12.75" customHeight="1" thickBot="1" x14ac:dyDescent="0.25">
      <c r="A10" s="229"/>
      <c r="B10" s="249"/>
      <c r="C10" s="2" t="s">
        <v>20</v>
      </c>
      <c r="D10" s="42">
        <f t="shared" si="1"/>
        <v>1.9411764705882353</v>
      </c>
      <c r="E10" s="43">
        <f t="shared" si="1"/>
        <v>0</v>
      </c>
      <c r="F10" s="42">
        <f t="shared" si="1"/>
        <v>11.294117647058824</v>
      </c>
      <c r="G10" s="42">
        <f t="shared" si="1"/>
        <v>8.8235294117647065E-2</v>
      </c>
      <c r="H10" s="43">
        <f t="shared" si="1"/>
        <v>2.0294117647058822</v>
      </c>
      <c r="I10" s="43">
        <f t="shared" si="1"/>
        <v>5.8823529411764705E-2</v>
      </c>
      <c r="J10" s="42">
        <f t="shared" si="1"/>
        <v>2.0882352941176472</v>
      </c>
      <c r="K10" s="44">
        <f t="shared" si="1"/>
        <v>17.5</v>
      </c>
      <c r="L10" s="48"/>
      <c r="M10" s="30">
        <f t="shared" si="0"/>
        <v>2.0882352941176467</v>
      </c>
      <c r="N10" s="31">
        <f t="shared" si="2"/>
        <v>15.411764705882353</v>
      </c>
      <c r="O10" s="55">
        <f t="shared" si="3"/>
        <v>0.11932773109243695</v>
      </c>
      <c r="P10" s="55">
        <f t="shared" si="4"/>
        <v>0.88067226890756301</v>
      </c>
      <c r="Q10" s="2" t="s">
        <v>20</v>
      </c>
    </row>
    <row r="11" spans="1:17" ht="12.75" customHeight="1" thickBot="1" x14ac:dyDescent="0.25">
      <c r="A11" s="229"/>
      <c r="B11" s="249"/>
      <c r="C11" s="2" t="s">
        <v>21</v>
      </c>
      <c r="D11" s="42">
        <f t="shared" si="1"/>
        <v>2.4411764705882355</v>
      </c>
      <c r="E11" s="43">
        <f t="shared" si="1"/>
        <v>0</v>
      </c>
      <c r="F11" s="42">
        <f t="shared" si="1"/>
        <v>12.470588235294118</v>
      </c>
      <c r="G11" s="42">
        <f t="shared" si="1"/>
        <v>0.26470588235294118</v>
      </c>
      <c r="H11" s="43">
        <f t="shared" si="1"/>
        <v>2.0294117647058822</v>
      </c>
      <c r="I11" s="43">
        <f t="shared" si="1"/>
        <v>0.47058823529411764</v>
      </c>
      <c r="J11" s="42">
        <f t="shared" si="1"/>
        <v>3.3235294117647061</v>
      </c>
      <c r="K11" s="44">
        <f t="shared" si="1"/>
        <v>21</v>
      </c>
      <c r="L11" s="48"/>
      <c r="M11" s="30">
        <f t="shared" si="0"/>
        <v>2.5</v>
      </c>
      <c r="N11" s="31">
        <f t="shared" si="2"/>
        <v>18.5</v>
      </c>
      <c r="O11" s="55">
        <f t="shared" si="3"/>
        <v>0.11904761904761904</v>
      </c>
      <c r="P11" s="55">
        <f t="shared" si="4"/>
        <v>0.88095238095238093</v>
      </c>
      <c r="Q11" s="2" t="s">
        <v>21</v>
      </c>
    </row>
    <row r="12" spans="1:17" ht="12.75" customHeight="1" thickBot="1" x14ac:dyDescent="0.25">
      <c r="A12" s="229"/>
      <c r="B12" s="249"/>
      <c r="C12" s="2" t="s">
        <v>22</v>
      </c>
      <c r="D12" s="42">
        <f t="shared" si="1"/>
        <v>5.1764705882352944</v>
      </c>
      <c r="E12" s="43">
        <f t="shared" si="1"/>
        <v>2.9411764705882353E-2</v>
      </c>
      <c r="F12" s="42">
        <f t="shared" si="1"/>
        <v>17.529411764705884</v>
      </c>
      <c r="G12" s="42">
        <f t="shared" si="1"/>
        <v>0.11764705882352941</v>
      </c>
      <c r="H12" s="43">
        <f t="shared" si="1"/>
        <v>2.9705882352941178</v>
      </c>
      <c r="I12" s="43">
        <f t="shared" si="1"/>
        <v>0.70588235294117652</v>
      </c>
      <c r="J12" s="42">
        <f t="shared" si="1"/>
        <v>4.8529411764705879</v>
      </c>
      <c r="K12" s="44">
        <f t="shared" si="1"/>
        <v>31.382352941176471</v>
      </c>
      <c r="L12" s="48"/>
      <c r="M12" s="30">
        <f t="shared" si="0"/>
        <v>3.7058823529411766</v>
      </c>
      <c r="N12" s="31">
        <f t="shared" si="2"/>
        <v>27.676470588235293</v>
      </c>
      <c r="O12" s="55">
        <f t="shared" si="3"/>
        <v>0.11808809746954077</v>
      </c>
      <c r="P12" s="55">
        <f t="shared" si="4"/>
        <v>0.88191190253045915</v>
      </c>
      <c r="Q12" s="2" t="s">
        <v>22</v>
      </c>
    </row>
    <row r="13" spans="1:17" ht="12.75" customHeight="1" thickBot="1" x14ac:dyDescent="0.25">
      <c r="A13" s="229"/>
      <c r="B13" s="249"/>
      <c r="C13" s="2" t="s">
        <v>23</v>
      </c>
      <c r="D13" s="42">
        <f t="shared" si="1"/>
        <v>7.2647058823529411</v>
      </c>
      <c r="E13" s="43">
        <f t="shared" si="1"/>
        <v>0</v>
      </c>
      <c r="F13" s="42">
        <f t="shared" si="1"/>
        <v>16.529411764705884</v>
      </c>
      <c r="G13" s="42">
        <f t="shared" si="1"/>
        <v>2.9411764705882353E-2</v>
      </c>
      <c r="H13" s="43">
        <f t="shared" si="1"/>
        <v>5.2058823529411766</v>
      </c>
      <c r="I13" s="43">
        <f t="shared" si="1"/>
        <v>1.1470588235294117</v>
      </c>
      <c r="J13" s="42">
        <f t="shared" si="1"/>
        <v>6.1764705882352944</v>
      </c>
      <c r="K13" s="44">
        <f t="shared" si="1"/>
        <v>36.352941176470587</v>
      </c>
      <c r="L13" s="48"/>
      <c r="M13" s="30">
        <f t="shared" si="0"/>
        <v>6.3529411764705888</v>
      </c>
      <c r="N13" s="31">
        <f t="shared" si="2"/>
        <v>30.000000000000004</v>
      </c>
      <c r="O13" s="55">
        <f t="shared" si="3"/>
        <v>0.17475728155339809</v>
      </c>
      <c r="P13" s="55">
        <f t="shared" si="4"/>
        <v>0.82524271844660202</v>
      </c>
      <c r="Q13" s="2" t="s">
        <v>23</v>
      </c>
    </row>
    <row r="14" spans="1:17" ht="12.75" customHeight="1" thickBot="1" x14ac:dyDescent="0.25">
      <c r="A14" s="229"/>
      <c r="B14" s="249"/>
      <c r="C14" s="2" t="s">
        <v>24</v>
      </c>
      <c r="D14" s="42">
        <f t="shared" si="1"/>
        <v>6.7352941176470589</v>
      </c>
      <c r="E14" s="43">
        <f t="shared" si="1"/>
        <v>2.9411764705882353E-2</v>
      </c>
      <c r="F14" s="42">
        <f t="shared" si="1"/>
        <v>12.147058823529411</v>
      </c>
      <c r="G14" s="42">
        <f t="shared" si="1"/>
        <v>2.9411764705882353E-2</v>
      </c>
      <c r="H14" s="43">
        <f t="shared" si="1"/>
        <v>4.4411764705882355</v>
      </c>
      <c r="I14" s="43">
        <f t="shared" si="1"/>
        <v>1.1764705882352942</v>
      </c>
      <c r="J14" s="42">
        <f t="shared" si="1"/>
        <v>4.617647058823529</v>
      </c>
      <c r="K14" s="44">
        <f t="shared" si="1"/>
        <v>29.176470588235293</v>
      </c>
      <c r="L14" s="48"/>
      <c r="M14" s="30">
        <f t="shared" si="0"/>
        <v>5.6470588235294121</v>
      </c>
      <c r="N14" s="31">
        <f t="shared" si="2"/>
        <v>23.529411764705884</v>
      </c>
      <c r="O14" s="55">
        <f t="shared" si="3"/>
        <v>0.19354838709677422</v>
      </c>
      <c r="P14" s="55">
        <f t="shared" si="4"/>
        <v>0.80645161290322587</v>
      </c>
      <c r="Q14" s="2" t="s">
        <v>24</v>
      </c>
    </row>
    <row r="15" spans="1:17" ht="12.75" customHeight="1" thickBot="1" x14ac:dyDescent="0.25">
      <c r="A15" s="229"/>
      <c r="B15" s="249"/>
      <c r="C15" s="2" t="s">
        <v>25</v>
      </c>
      <c r="D15" s="42">
        <f t="shared" si="1"/>
        <v>5.117647058823529</v>
      </c>
      <c r="E15" s="43">
        <f t="shared" si="1"/>
        <v>0</v>
      </c>
      <c r="F15" s="42">
        <f t="shared" si="1"/>
        <v>9</v>
      </c>
      <c r="G15" s="42">
        <f t="shared" si="1"/>
        <v>2.9411764705882353E-2</v>
      </c>
      <c r="H15" s="43">
        <f t="shared" si="1"/>
        <v>4.5294117647058822</v>
      </c>
      <c r="I15" s="43">
        <f t="shared" si="1"/>
        <v>1.1764705882352942</v>
      </c>
      <c r="J15" s="42">
        <f t="shared" si="1"/>
        <v>2.7352941176470589</v>
      </c>
      <c r="K15" s="44">
        <f t="shared" si="1"/>
        <v>22.588235294117649</v>
      </c>
      <c r="L15" s="48"/>
      <c r="M15" s="30">
        <f t="shared" si="0"/>
        <v>5.7058823529411766</v>
      </c>
      <c r="N15" s="31">
        <f t="shared" si="2"/>
        <v>16.882352941176471</v>
      </c>
      <c r="O15" s="55">
        <f t="shared" si="3"/>
        <v>0.25260416666666663</v>
      </c>
      <c r="P15" s="55">
        <f t="shared" si="4"/>
        <v>0.74739583333333326</v>
      </c>
      <c r="Q15" s="2" t="s">
        <v>25</v>
      </c>
    </row>
    <row r="16" spans="1:17" ht="12.75" customHeight="1" thickBot="1" x14ac:dyDescent="0.25">
      <c r="A16" s="229"/>
      <c r="B16" s="249"/>
      <c r="C16" s="2" t="s">
        <v>26</v>
      </c>
      <c r="D16" s="42">
        <f t="shared" si="1"/>
        <v>2.9411764705882355</v>
      </c>
      <c r="E16" s="43">
        <f t="shared" si="1"/>
        <v>0</v>
      </c>
      <c r="F16" s="42">
        <f t="shared" si="1"/>
        <v>4.7058823529411766</v>
      </c>
      <c r="G16" s="42">
        <f t="shared" si="1"/>
        <v>0</v>
      </c>
      <c r="H16" s="43">
        <f t="shared" si="1"/>
        <v>1.9705882352941178</v>
      </c>
      <c r="I16" s="43">
        <f t="shared" si="1"/>
        <v>0.5</v>
      </c>
      <c r="J16" s="42">
        <f t="shared" si="1"/>
        <v>1.588235294117647</v>
      </c>
      <c r="K16" s="44">
        <f t="shared" si="1"/>
        <v>11.705882352941176</v>
      </c>
      <c r="L16" s="48"/>
      <c r="M16" s="30">
        <f t="shared" si="0"/>
        <v>2.4705882352941178</v>
      </c>
      <c r="N16" s="31">
        <f t="shared" si="2"/>
        <v>9.2352941176470598</v>
      </c>
      <c r="O16" s="55">
        <f t="shared" si="3"/>
        <v>0.21105527638190957</v>
      </c>
      <c r="P16" s="55">
        <f t="shared" si="4"/>
        <v>0.78894472361809054</v>
      </c>
      <c r="Q16" s="2" t="s">
        <v>26</v>
      </c>
    </row>
    <row r="17" spans="1:17" ht="12.75" customHeight="1" thickBot="1" x14ac:dyDescent="0.25">
      <c r="A17" s="229"/>
      <c r="B17" s="249"/>
      <c r="C17" s="2" t="s">
        <v>27</v>
      </c>
      <c r="D17" s="42">
        <f t="shared" si="1"/>
        <v>0.94117647058823528</v>
      </c>
      <c r="E17" s="43">
        <f t="shared" si="1"/>
        <v>0</v>
      </c>
      <c r="F17" s="42">
        <f t="shared" si="1"/>
        <v>2.0588235294117645</v>
      </c>
      <c r="G17" s="42">
        <f t="shared" si="1"/>
        <v>0</v>
      </c>
      <c r="H17" s="43">
        <f t="shared" si="1"/>
        <v>1.3823529411764706</v>
      </c>
      <c r="I17" s="43">
        <f t="shared" si="1"/>
        <v>8.8235294117647065E-2</v>
      </c>
      <c r="J17" s="42">
        <f t="shared" si="1"/>
        <v>0.55882352941176472</v>
      </c>
      <c r="K17" s="44">
        <f t="shared" si="1"/>
        <v>5.0294117647058822</v>
      </c>
      <c r="L17" s="48"/>
      <c r="M17" s="30">
        <f t="shared" si="0"/>
        <v>1.4705882352941175</v>
      </c>
      <c r="N17" s="31">
        <f t="shared" si="2"/>
        <v>3.5588235294117645</v>
      </c>
      <c r="O17" s="55">
        <f t="shared" si="3"/>
        <v>0.29239766081871343</v>
      </c>
      <c r="P17" s="55">
        <f t="shared" si="4"/>
        <v>0.70760233918128657</v>
      </c>
      <c r="Q17" s="2" t="s">
        <v>27</v>
      </c>
    </row>
    <row r="18" spans="1:17" ht="12.75" customHeight="1" thickBot="1" x14ac:dyDescent="0.25">
      <c r="A18" s="229"/>
      <c r="B18" s="249"/>
      <c r="C18" s="2" t="s">
        <v>28</v>
      </c>
      <c r="D18" s="42">
        <f t="shared" si="1"/>
        <v>0.29411764705882354</v>
      </c>
      <c r="E18" s="43">
        <f t="shared" si="1"/>
        <v>0</v>
      </c>
      <c r="F18" s="42">
        <f t="shared" si="1"/>
        <v>0.8529411764705882</v>
      </c>
      <c r="G18" s="42">
        <f t="shared" si="1"/>
        <v>0</v>
      </c>
      <c r="H18" s="43">
        <f t="shared" si="1"/>
        <v>0.14705882352941177</v>
      </c>
      <c r="I18" s="43">
        <f t="shared" si="1"/>
        <v>2.9411764705882353E-2</v>
      </c>
      <c r="J18" s="42">
        <f t="shared" si="1"/>
        <v>0.26470588235294118</v>
      </c>
      <c r="K18" s="44">
        <f t="shared" si="1"/>
        <v>1.588235294117647</v>
      </c>
      <c r="L18" s="48"/>
      <c r="M18" s="30">
        <f t="shared" si="0"/>
        <v>0.17647058823529413</v>
      </c>
      <c r="N18" s="31">
        <f t="shared" si="2"/>
        <v>1.4117647058823528</v>
      </c>
      <c r="O18" s="55">
        <f t="shared" si="3"/>
        <v>0.11111111111111112</v>
      </c>
      <c r="P18" s="55">
        <f t="shared" si="4"/>
        <v>0.88888888888888884</v>
      </c>
      <c r="Q18" s="2" t="s">
        <v>28</v>
      </c>
    </row>
    <row r="19" spans="1:17" ht="12.75" customHeight="1" thickBot="1" x14ac:dyDescent="0.25">
      <c r="A19" s="229"/>
      <c r="B19" s="249"/>
      <c r="C19" s="2" t="s">
        <v>29</v>
      </c>
      <c r="D19" s="42">
        <f t="shared" si="1"/>
        <v>0</v>
      </c>
      <c r="E19" s="41">
        <f t="shared" si="1"/>
        <v>0</v>
      </c>
      <c r="F19" s="42">
        <f t="shared" si="1"/>
        <v>0</v>
      </c>
      <c r="G19" s="42">
        <f t="shared" si="1"/>
        <v>0</v>
      </c>
      <c r="H19" s="43">
        <f t="shared" si="1"/>
        <v>0</v>
      </c>
      <c r="I19" s="43">
        <f t="shared" si="1"/>
        <v>0</v>
      </c>
      <c r="J19" s="42">
        <f t="shared" si="1"/>
        <v>0</v>
      </c>
      <c r="K19" s="44">
        <f t="shared" si="1"/>
        <v>0</v>
      </c>
      <c r="L19" s="48"/>
      <c r="M19" s="30">
        <f t="shared" si="0"/>
        <v>0</v>
      </c>
      <c r="N19" s="31">
        <f t="shared" si="2"/>
        <v>0</v>
      </c>
      <c r="O19" s="55">
        <v>0</v>
      </c>
      <c r="P19" s="55">
        <v>0</v>
      </c>
      <c r="Q19" s="2" t="s">
        <v>29</v>
      </c>
    </row>
    <row r="20" spans="1:17" ht="12.75" customHeight="1" thickBot="1" x14ac:dyDescent="0.25">
      <c r="A20" s="229"/>
      <c r="B20" s="250"/>
      <c r="C20" s="2" t="s">
        <v>10</v>
      </c>
      <c r="D20" s="45">
        <f t="shared" si="1"/>
        <v>40.970588235294116</v>
      </c>
      <c r="E20" s="46">
        <f t="shared" si="1"/>
        <v>5.8823529411764705E-2</v>
      </c>
      <c r="F20" s="45">
        <f t="shared" si="1"/>
        <v>131.79411764705881</v>
      </c>
      <c r="G20" s="45">
        <f t="shared" si="1"/>
        <v>0.79411764705882348</v>
      </c>
      <c r="H20" s="46">
        <f t="shared" si="1"/>
        <v>29.235294117647058</v>
      </c>
      <c r="I20" s="46">
        <f t="shared" si="1"/>
        <v>5.382352941176471</v>
      </c>
      <c r="J20" s="45">
        <f t="shared" si="1"/>
        <v>34.470588235294116</v>
      </c>
      <c r="K20" s="47">
        <f t="shared" si="1"/>
        <v>242.70588235294119</v>
      </c>
      <c r="L20" s="48"/>
      <c r="M20" s="32">
        <f t="shared" si="0"/>
        <v>34.67647058823529</v>
      </c>
      <c r="N20" s="32">
        <f t="shared" si="2"/>
        <v>208.02941176470586</v>
      </c>
      <c r="O20" s="57">
        <f t="shared" si="3"/>
        <v>0.14287445467765389</v>
      </c>
      <c r="P20" s="57">
        <f t="shared" si="4"/>
        <v>0.85712554532234597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0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0</v>
      </c>
      <c r="K21" s="25">
        <f t="shared" si="5"/>
        <v>0</v>
      </c>
      <c r="L21" s="48"/>
      <c r="M21" s="30">
        <f t="shared" si="0"/>
        <v>0</v>
      </c>
      <c r="N21" s="31">
        <f t="shared" si="2"/>
        <v>0</v>
      </c>
      <c r="O21" s="59">
        <v>0</v>
      </c>
      <c r="P21" s="59">
        <v>0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37" si="6">SUM(D144)/34</f>
        <v>0</v>
      </c>
      <c r="E22" s="27">
        <f t="shared" si="6"/>
        <v>1.1249517107881213E-2</v>
      </c>
      <c r="F22" s="25">
        <f t="shared" si="6"/>
        <v>0.1527551851190303</v>
      </c>
      <c r="G22" s="25">
        <f t="shared" si="6"/>
        <v>5.2048501061324173E-4</v>
      </c>
      <c r="H22" s="27">
        <f t="shared" si="6"/>
        <v>4.0732936773325248E-2</v>
      </c>
      <c r="I22" s="27">
        <f t="shared" si="6"/>
        <v>1.2974740069037994E-2</v>
      </c>
      <c r="J22" s="25">
        <f t="shared" si="6"/>
        <v>4.7901444314750123E-2</v>
      </c>
      <c r="K22" s="25">
        <f t="shared" si="6"/>
        <v>0.33320386978320743</v>
      </c>
      <c r="L22" s="48"/>
      <c r="M22" s="30">
        <f t="shared" si="0"/>
        <v>6.4957193950244449E-2</v>
      </c>
      <c r="N22" s="31">
        <f t="shared" si="2"/>
        <v>0.20117711444439368</v>
      </c>
      <c r="O22" s="59">
        <v>0</v>
      </c>
      <c r="P22" s="59">
        <v>0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si="6"/>
        <v>2.9411764705882353E-2</v>
      </c>
      <c r="E23" s="27">
        <f t="shared" si="6"/>
        <v>0</v>
      </c>
      <c r="F23" s="25">
        <f t="shared" si="6"/>
        <v>0.17647058823529413</v>
      </c>
      <c r="G23" s="25">
        <f t="shared" si="6"/>
        <v>0</v>
      </c>
      <c r="H23" s="27">
        <f t="shared" si="6"/>
        <v>0</v>
      </c>
      <c r="I23" s="27">
        <f t="shared" si="6"/>
        <v>0</v>
      </c>
      <c r="J23" s="25">
        <f t="shared" si="6"/>
        <v>0</v>
      </c>
      <c r="K23" s="25">
        <f t="shared" si="6"/>
        <v>0.20588235294117646</v>
      </c>
      <c r="L23" s="48"/>
      <c r="M23" s="30">
        <f t="shared" si="0"/>
        <v>0</v>
      </c>
      <c r="N23" s="31">
        <f t="shared" si="2"/>
        <v>0.20588235294117649</v>
      </c>
      <c r="O23" s="59">
        <f t="shared" ref="O23:O37" si="7">SUM(M23/K23)</f>
        <v>0</v>
      </c>
      <c r="P23" s="59">
        <f t="shared" ref="P23:P37" si="8">SUM(N23/K23)</f>
        <v>1.0000000000000002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si="6"/>
        <v>3.0588235294117645</v>
      </c>
      <c r="E24" s="27">
        <f t="shared" si="6"/>
        <v>0</v>
      </c>
      <c r="F24" s="25">
        <f t="shared" si="6"/>
        <v>16.852941176470587</v>
      </c>
      <c r="G24" s="25">
        <f t="shared" si="6"/>
        <v>2.9411764705882353E-2</v>
      </c>
      <c r="H24" s="27">
        <f t="shared" si="6"/>
        <v>1.7647058823529411</v>
      </c>
      <c r="I24" s="27">
        <f t="shared" si="6"/>
        <v>2.9411764705882353E-2</v>
      </c>
      <c r="J24" s="25">
        <f t="shared" si="6"/>
        <v>3.7352941176470589</v>
      </c>
      <c r="K24" s="25">
        <f t="shared" si="6"/>
        <v>25.470588235294116</v>
      </c>
      <c r="L24" s="48"/>
      <c r="M24" s="30">
        <f t="shared" si="0"/>
        <v>1.7941176470588234</v>
      </c>
      <c r="N24" s="31">
        <f t="shared" si="2"/>
        <v>23.676470588235293</v>
      </c>
      <c r="O24" s="59">
        <f t="shared" si="7"/>
        <v>7.0438799076212463E-2</v>
      </c>
      <c r="P24" s="59">
        <f t="shared" si="8"/>
        <v>0.92956120092378758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si="6"/>
        <v>2</v>
      </c>
      <c r="E25" s="27">
        <f t="shared" si="6"/>
        <v>0</v>
      </c>
      <c r="F25" s="25">
        <f t="shared" si="6"/>
        <v>9.264705882352942</v>
      </c>
      <c r="G25" s="25">
        <f t="shared" si="6"/>
        <v>2.9411764705882353E-2</v>
      </c>
      <c r="H25" s="27">
        <f t="shared" si="6"/>
        <v>1.4411764705882353</v>
      </c>
      <c r="I25" s="27">
        <f t="shared" si="6"/>
        <v>2.9411764705882353E-2</v>
      </c>
      <c r="J25" s="25">
        <f t="shared" si="6"/>
        <v>1.7941176470588236</v>
      </c>
      <c r="K25" s="25">
        <f t="shared" si="6"/>
        <v>14.558823529411764</v>
      </c>
      <c r="L25" s="48"/>
      <c r="M25" s="30">
        <f t="shared" si="0"/>
        <v>1.4705882352941175</v>
      </c>
      <c r="N25" s="31">
        <f t="shared" si="2"/>
        <v>13.088235294117649</v>
      </c>
      <c r="O25" s="59">
        <f t="shared" si="7"/>
        <v>0.10101010101010101</v>
      </c>
      <c r="P25" s="59">
        <f t="shared" si="8"/>
        <v>0.89898989898989912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si="6"/>
        <v>1.1764705882352942</v>
      </c>
      <c r="E26" s="27">
        <f t="shared" si="6"/>
        <v>0</v>
      </c>
      <c r="F26" s="25">
        <f t="shared" si="6"/>
        <v>8</v>
      </c>
      <c r="G26" s="25">
        <f t="shared" si="6"/>
        <v>2.9411764705882353E-2</v>
      </c>
      <c r="H26" s="27">
        <f t="shared" si="6"/>
        <v>1.2058823529411764</v>
      </c>
      <c r="I26" s="27">
        <f t="shared" si="6"/>
        <v>2.9411764705882353E-2</v>
      </c>
      <c r="J26" s="25">
        <f t="shared" si="6"/>
        <v>1.9411764705882353</v>
      </c>
      <c r="K26" s="25">
        <f t="shared" si="6"/>
        <v>12.382352941176471</v>
      </c>
      <c r="L26" s="48"/>
      <c r="M26" s="30">
        <f t="shared" si="0"/>
        <v>1.2352941176470587</v>
      </c>
      <c r="N26" s="31">
        <f t="shared" si="2"/>
        <v>11.147058823529411</v>
      </c>
      <c r="O26" s="59">
        <f t="shared" si="7"/>
        <v>9.9762470308788584E-2</v>
      </c>
      <c r="P26" s="59">
        <f t="shared" si="8"/>
        <v>0.90023752969121129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si="6"/>
        <v>1.588235294117647</v>
      </c>
      <c r="E27" s="27">
        <f t="shared" si="6"/>
        <v>0</v>
      </c>
      <c r="F27" s="25">
        <f t="shared" si="6"/>
        <v>7.382352941176471</v>
      </c>
      <c r="G27" s="25">
        <f t="shared" si="6"/>
        <v>0.17647058823529413</v>
      </c>
      <c r="H27" s="27">
        <f t="shared" si="6"/>
        <v>1.1470588235294117</v>
      </c>
      <c r="I27" s="27">
        <f t="shared" si="6"/>
        <v>5.8823529411764705E-2</v>
      </c>
      <c r="J27" s="25">
        <f t="shared" si="6"/>
        <v>2.2058823529411766</v>
      </c>
      <c r="K27" s="25">
        <f t="shared" si="6"/>
        <v>12.558823529411764</v>
      </c>
      <c r="L27" s="48"/>
      <c r="M27" s="30">
        <f t="shared" si="0"/>
        <v>1.2058823529411764</v>
      </c>
      <c r="N27" s="31">
        <f t="shared" si="2"/>
        <v>11.352941176470587</v>
      </c>
      <c r="O27" s="59">
        <f t="shared" si="7"/>
        <v>9.6018735362997654E-2</v>
      </c>
      <c r="P27" s="59">
        <f t="shared" si="8"/>
        <v>0.90398126463700224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si="6"/>
        <v>2.0294117647058822</v>
      </c>
      <c r="E28" s="27">
        <f t="shared" si="6"/>
        <v>0</v>
      </c>
      <c r="F28" s="25">
        <f t="shared" si="6"/>
        <v>10.264705882352942</v>
      </c>
      <c r="G28" s="25">
        <f t="shared" si="6"/>
        <v>0.17647058823529413</v>
      </c>
      <c r="H28" s="27">
        <f t="shared" si="6"/>
        <v>1.9705882352941178</v>
      </c>
      <c r="I28" s="27">
        <f t="shared" si="6"/>
        <v>0.6470588235294118</v>
      </c>
      <c r="J28" s="25">
        <f t="shared" si="6"/>
        <v>2.8235294117647061</v>
      </c>
      <c r="K28" s="25">
        <f t="shared" si="6"/>
        <v>17.911764705882351</v>
      </c>
      <c r="L28" s="48"/>
      <c r="M28" s="30">
        <f t="shared" si="0"/>
        <v>2.6176470588235294</v>
      </c>
      <c r="N28" s="31">
        <f t="shared" si="2"/>
        <v>15.294117647058824</v>
      </c>
      <c r="O28" s="59">
        <f t="shared" si="7"/>
        <v>0.14614121510673236</v>
      </c>
      <c r="P28" s="59">
        <f t="shared" si="8"/>
        <v>0.85385878489326772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si="6"/>
        <v>4.7058823529411766</v>
      </c>
      <c r="E29" s="27">
        <f t="shared" si="6"/>
        <v>2.9411764705882353E-2</v>
      </c>
      <c r="F29" s="25">
        <f t="shared" si="6"/>
        <v>14.5</v>
      </c>
      <c r="G29" s="25">
        <f t="shared" si="6"/>
        <v>0.11764705882352941</v>
      </c>
      <c r="H29" s="27">
        <f t="shared" si="6"/>
        <v>3.6470588235294117</v>
      </c>
      <c r="I29" s="27">
        <f t="shared" si="6"/>
        <v>0.88235294117647056</v>
      </c>
      <c r="J29" s="25">
        <f t="shared" si="6"/>
        <v>3.9705882352941178</v>
      </c>
      <c r="K29" s="25">
        <f t="shared" si="6"/>
        <v>27.852941176470587</v>
      </c>
      <c r="L29" s="48"/>
      <c r="M29" s="30">
        <f t="shared" si="0"/>
        <v>4.5588235294117645</v>
      </c>
      <c r="N29" s="31">
        <f t="shared" si="2"/>
        <v>23.294117647058826</v>
      </c>
      <c r="O29" s="59">
        <f t="shared" si="7"/>
        <v>0.16367476240760295</v>
      </c>
      <c r="P29" s="59">
        <f t="shared" si="8"/>
        <v>0.83632523759239719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si="6"/>
        <v>5.4411764705882355</v>
      </c>
      <c r="E30" s="27">
        <f t="shared" si="6"/>
        <v>0</v>
      </c>
      <c r="F30" s="25">
        <f t="shared" si="6"/>
        <v>14.794117647058824</v>
      </c>
      <c r="G30" s="25">
        <f t="shared" si="6"/>
        <v>5.8823529411764705E-2</v>
      </c>
      <c r="H30" s="27">
        <f t="shared" si="6"/>
        <v>3.5588235294117645</v>
      </c>
      <c r="I30" s="27">
        <f t="shared" si="6"/>
        <v>1.1764705882352942</v>
      </c>
      <c r="J30" s="25">
        <f t="shared" si="6"/>
        <v>4.617647058823529</v>
      </c>
      <c r="K30" s="25">
        <f t="shared" si="6"/>
        <v>29.647058823529413</v>
      </c>
      <c r="L30" s="48"/>
      <c r="M30" s="30">
        <f t="shared" si="0"/>
        <v>4.7352941176470589</v>
      </c>
      <c r="N30" s="31">
        <f t="shared" si="2"/>
        <v>24.911764705882351</v>
      </c>
      <c r="O30" s="59">
        <f t="shared" si="7"/>
        <v>0.15972222222222221</v>
      </c>
      <c r="P30" s="59">
        <f t="shared" si="8"/>
        <v>0.84027777777777768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si="6"/>
        <v>5.0588235294117645</v>
      </c>
      <c r="E31" s="27">
        <f t="shared" si="6"/>
        <v>0</v>
      </c>
      <c r="F31" s="25">
        <f t="shared" si="6"/>
        <v>10.058823529411764</v>
      </c>
      <c r="G31" s="25">
        <f t="shared" si="6"/>
        <v>0</v>
      </c>
      <c r="H31" s="27">
        <f t="shared" si="6"/>
        <v>3.9411764705882355</v>
      </c>
      <c r="I31" s="27">
        <f t="shared" si="6"/>
        <v>0.67647058823529416</v>
      </c>
      <c r="J31" s="25">
        <f t="shared" si="6"/>
        <v>4.117647058823529</v>
      </c>
      <c r="K31" s="25">
        <f t="shared" si="6"/>
        <v>23.852941176470587</v>
      </c>
      <c r="L31" s="48"/>
      <c r="M31" s="30">
        <f t="shared" si="0"/>
        <v>4.6176470588235299</v>
      </c>
      <c r="N31" s="31">
        <f t="shared" si="2"/>
        <v>19.235294117647058</v>
      </c>
      <c r="O31" s="59">
        <f t="shared" si="7"/>
        <v>0.19358816276202223</v>
      </c>
      <c r="P31" s="59">
        <f t="shared" si="8"/>
        <v>0.80641183723797782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si="6"/>
        <v>4.0588235294117645</v>
      </c>
      <c r="E32" s="27">
        <f t="shared" si="6"/>
        <v>0</v>
      </c>
      <c r="F32" s="25">
        <f t="shared" si="6"/>
        <v>7.3235294117647056</v>
      </c>
      <c r="G32" s="25">
        <f t="shared" si="6"/>
        <v>0</v>
      </c>
      <c r="H32" s="27">
        <f t="shared" si="6"/>
        <v>2.7941176470588234</v>
      </c>
      <c r="I32" s="27">
        <f t="shared" si="6"/>
        <v>0.88235294117647056</v>
      </c>
      <c r="J32" s="25">
        <f t="shared" si="6"/>
        <v>3.0882352941176472</v>
      </c>
      <c r="K32" s="25">
        <f t="shared" si="6"/>
        <v>18.147058823529413</v>
      </c>
      <c r="L32" s="48"/>
      <c r="M32" s="30">
        <f t="shared" si="0"/>
        <v>3.6764705882352939</v>
      </c>
      <c r="N32" s="31">
        <f t="shared" si="2"/>
        <v>14.470588235294118</v>
      </c>
      <c r="O32" s="59">
        <f t="shared" si="7"/>
        <v>0.20259319286871957</v>
      </c>
      <c r="P32" s="59">
        <f t="shared" si="8"/>
        <v>0.79740680713128032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si="6"/>
        <v>2.9411764705882355</v>
      </c>
      <c r="E33" s="27">
        <f t="shared" si="6"/>
        <v>0</v>
      </c>
      <c r="F33" s="25">
        <f t="shared" si="6"/>
        <v>4.3529411764705879</v>
      </c>
      <c r="G33" s="25">
        <f t="shared" si="6"/>
        <v>0</v>
      </c>
      <c r="H33" s="27">
        <f t="shared" si="6"/>
        <v>2.1764705882352939</v>
      </c>
      <c r="I33" s="27">
        <f t="shared" si="6"/>
        <v>0.73529411764705888</v>
      </c>
      <c r="J33" s="25">
        <f t="shared" si="6"/>
        <v>2</v>
      </c>
      <c r="K33" s="25">
        <f t="shared" si="6"/>
        <v>12.205882352941176</v>
      </c>
      <c r="L33" s="48"/>
      <c r="M33" s="30">
        <f t="shared" si="0"/>
        <v>2.9117647058823528</v>
      </c>
      <c r="N33" s="31">
        <f t="shared" si="2"/>
        <v>9.2941176470588225</v>
      </c>
      <c r="O33" s="59">
        <f t="shared" si="7"/>
        <v>0.23855421686746989</v>
      </c>
      <c r="P33" s="59">
        <f t="shared" si="8"/>
        <v>0.76144578313253009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si="6"/>
        <v>0.97058823529411764</v>
      </c>
      <c r="E34" s="27">
        <f t="shared" si="6"/>
        <v>0</v>
      </c>
      <c r="F34" s="25">
        <f t="shared" si="6"/>
        <v>1.5588235294117647</v>
      </c>
      <c r="G34" s="25">
        <f t="shared" si="6"/>
        <v>0</v>
      </c>
      <c r="H34" s="27">
        <f t="shared" si="6"/>
        <v>1.0294117647058822</v>
      </c>
      <c r="I34" s="27">
        <f t="shared" si="6"/>
        <v>0.17647058823529413</v>
      </c>
      <c r="J34" s="25">
        <f t="shared" si="6"/>
        <v>0.73529411764705888</v>
      </c>
      <c r="K34" s="25">
        <f t="shared" si="6"/>
        <v>4.4705882352941178</v>
      </c>
      <c r="L34" s="48"/>
      <c r="M34" s="30">
        <f t="shared" si="0"/>
        <v>1.2058823529411764</v>
      </c>
      <c r="N34" s="31">
        <f t="shared" si="2"/>
        <v>3.2647058823529411</v>
      </c>
      <c r="O34" s="59">
        <f t="shared" si="7"/>
        <v>0.26973684210526316</v>
      </c>
      <c r="P34" s="59">
        <f t="shared" si="8"/>
        <v>0.73026315789473684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si="6"/>
        <v>0.41176470588235292</v>
      </c>
      <c r="E35" s="27">
        <f t="shared" si="6"/>
        <v>0</v>
      </c>
      <c r="F35" s="25">
        <f t="shared" si="6"/>
        <v>0.97058823529411764</v>
      </c>
      <c r="G35" s="25">
        <f t="shared" si="6"/>
        <v>0</v>
      </c>
      <c r="H35" s="27">
        <f t="shared" si="6"/>
        <v>0.47058823529411764</v>
      </c>
      <c r="I35" s="27">
        <f t="shared" si="6"/>
        <v>0</v>
      </c>
      <c r="J35" s="25">
        <f t="shared" si="6"/>
        <v>0.14705882352941177</v>
      </c>
      <c r="K35" s="25">
        <f t="shared" si="6"/>
        <v>2</v>
      </c>
      <c r="L35" s="48"/>
      <c r="M35" s="30">
        <f t="shared" si="0"/>
        <v>0.47058823529411764</v>
      </c>
      <c r="N35" s="31">
        <f t="shared" si="2"/>
        <v>1.5294117647058822</v>
      </c>
      <c r="O35" s="59">
        <f t="shared" si="7"/>
        <v>0.23529411764705882</v>
      </c>
      <c r="P35" s="59">
        <f t="shared" si="8"/>
        <v>0.76470588235294112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si="6"/>
        <v>0</v>
      </c>
      <c r="E36" s="27">
        <f t="shared" si="6"/>
        <v>0</v>
      </c>
      <c r="F36" s="25">
        <f t="shared" si="6"/>
        <v>2.9411764705882353E-2</v>
      </c>
      <c r="G36" s="25">
        <f t="shared" si="6"/>
        <v>0</v>
      </c>
      <c r="H36" s="27">
        <f t="shared" si="6"/>
        <v>0</v>
      </c>
      <c r="I36" s="27">
        <f t="shared" si="6"/>
        <v>0</v>
      </c>
      <c r="J36" s="25">
        <f t="shared" si="6"/>
        <v>0</v>
      </c>
      <c r="K36" s="25">
        <f t="shared" si="6"/>
        <v>2.9411764705882353E-2</v>
      </c>
      <c r="L36" s="48"/>
      <c r="M36" s="30">
        <f t="shared" si="0"/>
        <v>0</v>
      </c>
      <c r="N36" s="31">
        <f t="shared" si="2"/>
        <v>2.9411764705882353E-2</v>
      </c>
      <c r="O36" s="59">
        <f t="shared" si="7"/>
        <v>0</v>
      </c>
      <c r="P36" s="59">
        <f t="shared" si="8"/>
        <v>1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si="6"/>
        <v>33.470588235294116</v>
      </c>
      <c r="E37" s="28">
        <f t="shared" si="6"/>
        <v>2.9411764705882353E-2</v>
      </c>
      <c r="F37" s="26">
        <f t="shared" si="6"/>
        <v>105.52941176470588</v>
      </c>
      <c r="G37" s="26">
        <f t="shared" si="6"/>
        <v>0.61764705882352944</v>
      </c>
      <c r="H37" s="28">
        <f t="shared" si="6"/>
        <v>25.147058823529413</v>
      </c>
      <c r="I37" s="28">
        <f t="shared" si="6"/>
        <v>5.3235294117647056</v>
      </c>
      <c r="J37" s="26">
        <f t="shared" si="6"/>
        <v>31.176470588235293</v>
      </c>
      <c r="K37" s="26">
        <f t="shared" si="6"/>
        <v>201.29411764705881</v>
      </c>
      <c r="L37" s="48"/>
      <c r="M37" s="28">
        <f>SUM(M21:M36)</f>
        <v>30.564957193950242</v>
      </c>
      <c r="N37" s="26">
        <f t="shared" si="2"/>
        <v>170.79411764705884</v>
      </c>
      <c r="O37" s="59">
        <f t="shared" si="7"/>
        <v>0.15184227711781242</v>
      </c>
      <c r="P37" s="59">
        <f t="shared" si="8"/>
        <v>0.84848042080654607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31">
        <f>SUM(D160)/35</f>
        <v>0</v>
      </c>
      <c r="E38" s="30">
        <f t="shared" ref="E38:K38" si="9">SUM(E160)/35</f>
        <v>0</v>
      </c>
      <c r="F38" s="45">
        <f t="shared" si="9"/>
        <v>0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</v>
      </c>
      <c r="K38" s="47">
        <f t="shared" si="9"/>
        <v>0</v>
      </c>
      <c r="L38" s="48"/>
      <c r="M38" s="30">
        <f t="shared" ref="M38:M53" si="10">SUM(E38+H38+I38)</f>
        <v>0</v>
      </c>
      <c r="N38" s="31">
        <f t="shared" si="2"/>
        <v>0</v>
      </c>
      <c r="O38" s="55">
        <v>0</v>
      </c>
      <c r="P38" s="55">
        <v>0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45">
        <f t="shared" ref="D39:K54" si="11">SUM(D161)/35</f>
        <v>0</v>
      </c>
      <c r="E39" s="30">
        <f t="shared" si="11"/>
        <v>0</v>
      </c>
      <c r="F39" s="45">
        <f t="shared" si="11"/>
        <v>0</v>
      </c>
      <c r="G39" s="45">
        <f t="shared" si="11"/>
        <v>0</v>
      </c>
      <c r="H39" s="46">
        <f t="shared" si="11"/>
        <v>0</v>
      </c>
      <c r="I39" s="30">
        <f t="shared" si="11"/>
        <v>0</v>
      </c>
      <c r="J39" s="45">
        <f t="shared" si="11"/>
        <v>0</v>
      </c>
      <c r="K39" s="47">
        <f t="shared" si="11"/>
        <v>0</v>
      </c>
      <c r="L39" s="48"/>
      <c r="M39" s="30">
        <f t="shared" si="10"/>
        <v>0</v>
      </c>
      <c r="N39" s="31">
        <f t="shared" si="2"/>
        <v>0</v>
      </c>
      <c r="O39" s="55">
        <v>0</v>
      </c>
      <c r="P39" s="55">
        <v>0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45">
        <f t="shared" si="11"/>
        <v>2.8571428571428571E-2</v>
      </c>
      <c r="E40" s="46">
        <f t="shared" si="11"/>
        <v>0</v>
      </c>
      <c r="F40" s="45">
        <f t="shared" si="11"/>
        <v>0.2</v>
      </c>
      <c r="G40" s="45">
        <f t="shared" si="11"/>
        <v>0</v>
      </c>
      <c r="H40" s="46">
        <f t="shared" si="11"/>
        <v>0</v>
      </c>
      <c r="I40" s="46">
        <f t="shared" si="11"/>
        <v>0</v>
      </c>
      <c r="J40" s="45">
        <f t="shared" si="11"/>
        <v>0</v>
      </c>
      <c r="K40" s="47">
        <f t="shared" si="11"/>
        <v>0.22857142857142856</v>
      </c>
      <c r="L40" s="48"/>
      <c r="M40" s="30">
        <f t="shared" si="10"/>
        <v>0</v>
      </c>
      <c r="N40" s="31">
        <f t="shared" si="2"/>
        <v>0.22857142857142859</v>
      </c>
      <c r="O40" s="55">
        <f t="shared" ref="O40:O54" si="12">SUM(M40/K40)</f>
        <v>0</v>
      </c>
      <c r="P40" s="55">
        <f t="shared" ref="P40:P54" si="13">SUM(N40/K40)</f>
        <v>1.0000000000000002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45">
        <f t="shared" si="11"/>
        <v>3.4571428571428573</v>
      </c>
      <c r="E41" s="46">
        <f t="shared" si="11"/>
        <v>0</v>
      </c>
      <c r="F41" s="45">
        <f t="shared" si="11"/>
        <v>18.828571428571429</v>
      </c>
      <c r="G41" s="45">
        <f t="shared" si="11"/>
        <v>2.8571428571428571E-2</v>
      </c>
      <c r="H41" s="46">
        <f t="shared" si="11"/>
        <v>1.9428571428571428</v>
      </c>
      <c r="I41" s="46">
        <f t="shared" si="11"/>
        <v>0.2</v>
      </c>
      <c r="J41" s="45">
        <f t="shared" si="11"/>
        <v>3.0285714285714285</v>
      </c>
      <c r="K41" s="47">
        <f t="shared" si="11"/>
        <v>27.485714285714284</v>
      </c>
      <c r="L41" s="48"/>
      <c r="M41" s="30">
        <f t="shared" si="10"/>
        <v>2.1428571428571428</v>
      </c>
      <c r="N41" s="31">
        <f t="shared" si="2"/>
        <v>25.342857142857142</v>
      </c>
      <c r="O41" s="55">
        <f t="shared" si="12"/>
        <v>7.7962577962577967E-2</v>
      </c>
      <c r="P41" s="55">
        <f t="shared" si="13"/>
        <v>0.92203742203742201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45">
        <f t="shared" si="11"/>
        <v>2</v>
      </c>
      <c r="E42" s="46">
        <f t="shared" si="11"/>
        <v>0</v>
      </c>
      <c r="F42" s="45">
        <f t="shared" si="11"/>
        <v>10.942857142857143</v>
      </c>
      <c r="G42" s="45">
        <f t="shared" si="11"/>
        <v>0.11428571428571428</v>
      </c>
      <c r="H42" s="46">
        <f t="shared" si="11"/>
        <v>1.2</v>
      </c>
      <c r="I42" s="46">
        <f t="shared" si="11"/>
        <v>0</v>
      </c>
      <c r="J42" s="45">
        <f t="shared" si="11"/>
        <v>2.0285714285714285</v>
      </c>
      <c r="K42" s="47">
        <f t="shared" si="11"/>
        <v>16.285714285714285</v>
      </c>
      <c r="L42" s="48"/>
      <c r="M42" s="30">
        <f t="shared" si="10"/>
        <v>1.2</v>
      </c>
      <c r="N42" s="31">
        <f t="shared" si="2"/>
        <v>15.085714285714285</v>
      </c>
      <c r="O42" s="55">
        <f t="shared" si="12"/>
        <v>7.3684210526315796E-2</v>
      </c>
      <c r="P42" s="55">
        <f t="shared" si="13"/>
        <v>0.9263157894736842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45">
        <f t="shared" si="11"/>
        <v>1.8571428571428572</v>
      </c>
      <c r="E43" s="46">
        <f t="shared" si="11"/>
        <v>0</v>
      </c>
      <c r="F43" s="45">
        <f t="shared" si="11"/>
        <v>10.342857142857143</v>
      </c>
      <c r="G43" s="45">
        <f t="shared" si="11"/>
        <v>5.7142857142857141E-2</v>
      </c>
      <c r="H43" s="46">
        <f t="shared" si="11"/>
        <v>1.2</v>
      </c>
      <c r="I43" s="46">
        <f t="shared" si="11"/>
        <v>2.8571428571428571E-2</v>
      </c>
      <c r="J43" s="45">
        <f t="shared" si="11"/>
        <v>1.6857142857142857</v>
      </c>
      <c r="K43" s="47">
        <f t="shared" si="11"/>
        <v>15.171428571428571</v>
      </c>
      <c r="L43" s="48"/>
      <c r="M43" s="30">
        <f t="shared" si="10"/>
        <v>1.2285714285714284</v>
      </c>
      <c r="N43" s="31">
        <f t="shared" si="2"/>
        <v>13.942857142857143</v>
      </c>
      <c r="O43" s="55">
        <f t="shared" si="12"/>
        <v>8.0979284369114876E-2</v>
      </c>
      <c r="P43" s="55">
        <f t="shared" si="13"/>
        <v>0.91902071563088517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45">
        <f t="shared" si="11"/>
        <v>2.1714285714285713</v>
      </c>
      <c r="E44" s="46">
        <f t="shared" si="11"/>
        <v>0</v>
      </c>
      <c r="F44" s="45">
        <f t="shared" si="11"/>
        <v>17.542857142857144</v>
      </c>
      <c r="G44" s="45">
        <f t="shared" si="11"/>
        <v>0.17142857142857143</v>
      </c>
      <c r="H44" s="46">
        <f t="shared" si="11"/>
        <v>2.1142857142857143</v>
      </c>
      <c r="I44" s="46">
        <f t="shared" si="11"/>
        <v>8.5714285714285715E-2</v>
      </c>
      <c r="J44" s="45">
        <f t="shared" si="11"/>
        <v>2.4</v>
      </c>
      <c r="K44" s="47">
        <f t="shared" si="11"/>
        <v>24.485714285714284</v>
      </c>
      <c r="L44" s="48"/>
      <c r="M44" s="30">
        <f t="shared" si="10"/>
        <v>2.2000000000000002</v>
      </c>
      <c r="N44" s="31">
        <f t="shared" si="2"/>
        <v>22.285714285714285</v>
      </c>
      <c r="O44" s="55">
        <f t="shared" si="12"/>
        <v>8.9848308051341905E-2</v>
      </c>
      <c r="P44" s="55">
        <f t="shared" si="13"/>
        <v>0.91015169194865808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45">
        <f t="shared" si="11"/>
        <v>4.1142857142857139</v>
      </c>
      <c r="E45" s="46">
        <f t="shared" si="11"/>
        <v>2.8571428571428571E-2</v>
      </c>
      <c r="F45" s="45">
        <f t="shared" si="11"/>
        <v>17.228571428571428</v>
      </c>
      <c r="G45" s="45">
        <f t="shared" si="11"/>
        <v>0.11428571428571428</v>
      </c>
      <c r="H45" s="46">
        <f t="shared" si="11"/>
        <v>2.1428571428571428</v>
      </c>
      <c r="I45" s="46">
        <f t="shared" si="11"/>
        <v>0.6</v>
      </c>
      <c r="J45" s="45">
        <f t="shared" si="11"/>
        <v>3.8285714285714287</v>
      </c>
      <c r="K45" s="47">
        <f t="shared" si="11"/>
        <v>28.057142857142857</v>
      </c>
      <c r="L45" s="48"/>
      <c r="M45" s="30">
        <f t="shared" si="10"/>
        <v>2.7714285714285714</v>
      </c>
      <c r="N45" s="31">
        <f t="shared" si="2"/>
        <v>25.285714285714285</v>
      </c>
      <c r="O45" s="55">
        <f t="shared" si="12"/>
        <v>9.8778004073319756E-2</v>
      </c>
      <c r="P45" s="55">
        <f t="shared" si="13"/>
        <v>0.90122199592668017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45">
        <f t="shared" si="11"/>
        <v>8.257142857142858</v>
      </c>
      <c r="E46" s="46">
        <f t="shared" si="11"/>
        <v>2.8571428571428571E-2</v>
      </c>
      <c r="F46" s="45">
        <f t="shared" si="11"/>
        <v>29.6</v>
      </c>
      <c r="G46" s="45">
        <f t="shared" si="11"/>
        <v>0.17142857142857143</v>
      </c>
      <c r="H46" s="46">
        <f t="shared" si="11"/>
        <v>2.8</v>
      </c>
      <c r="I46" s="46">
        <f t="shared" si="11"/>
        <v>1.3142857142857143</v>
      </c>
      <c r="J46" s="45">
        <f t="shared" si="11"/>
        <v>7.4571428571428573</v>
      </c>
      <c r="K46" s="47">
        <f t="shared" si="11"/>
        <v>49.628571428571426</v>
      </c>
      <c r="L46" s="48"/>
      <c r="M46" s="30">
        <f t="shared" si="10"/>
        <v>4.1428571428571423</v>
      </c>
      <c r="N46" s="31">
        <f t="shared" si="2"/>
        <v>45.485714285714288</v>
      </c>
      <c r="O46" s="55">
        <f t="shared" si="12"/>
        <v>8.347725964306274E-2</v>
      </c>
      <c r="P46" s="55">
        <f t="shared" si="13"/>
        <v>0.91652274035693737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45">
        <f t="shared" si="11"/>
        <v>11</v>
      </c>
      <c r="E47" s="46">
        <f t="shared" si="11"/>
        <v>0.17142857142857143</v>
      </c>
      <c r="F47" s="45">
        <f t="shared" si="11"/>
        <v>26.142857142857142</v>
      </c>
      <c r="G47" s="45">
        <f t="shared" si="11"/>
        <v>2.8571428571428571E-2</v>
      </c>
      <c r="H47" s="46">
        <f t="shared" si="11"/>
        <v>7.2571428571428571</v>
      </c>
      <c r="I47" s="46">
        <f t="shared" si="11"/>
        <v>1.1714285714285715</v>
      </c>
      <c r="J47" s="45">
        <f t="shared" si="11"/>
        <v>7.7428571428571429</v>
      </c>
      <c r="K47" s="47">
        <f t="shared" si="11"/>
        <v>53.514285714285712</v>
      </c>
      <c r="L47" s="48"/>
      <c r="M47" s="30">
        <f t="shared" si="10"/>
        <v>8.6</v>
      </c>
      <c r="N47" s="31">
        <f t="shared" si="2"/>
        <v>44.914285714285711</v>
      </c>
      <c r="O47" s="55">
        <f t="shared" si="12"/>
        <v>0.1607047517351842</v>
      </c>
      <c r="P47" s="55">
        <f t="shared" si="13"/>
        <v>0.83929524826481572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45">
        <f t="shared" si="11"/>
        <v>7.9142857142857146</v>
      </c>
      <c r="E48" s="46">
        <f t="shared" si="11"/>
        <v>8.5714285714285715E-2</v>
      </c>
      <c r="F48" s="45">
        <f t="shared" si="11"/>
        <v>15.4</v>
      </c>
      <c r="G48" s="45">
        <f t="shared" si="11"/>
        <v>0</v>
      </c>
      <c r="H48" s="46">
        <f t="shared" si="11"/>
        <v>6.4857142857142858</v>
      </c>
      <c r="I48" s="46">
        <f t="shared" si="11"/>
        <v>1.4285714285714286</v>
      </c>
      <c r="J48" s="45">
        <f t="shared" si="11"/>
        <v>5.3428571428571425</v>
      </c>
      <c r="K48" s="47">
        <f t="shared" si="11"/>
        <v>36.657142857142858</v>
      </c>
      <c r="L48" s="48"/>
      <c r="M48" s="30">
        <f t="shared" si="10"/>
        <v>8</v>
      </c>
      <c r="N48" s="31">
        <f t="shared" si="2"/>
        <v>28.657142857142858</v>
      </c>
      <c r="O48" s="55">
        <f t="shared" si="12"/>
        <v>0.21823850350740451</v>
      </c>
      <c r="P48" s="55">
        <f t="shared" si="13"/>
        <v>0.78176149649259552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45">
        <f t="shared" si="11"/>
        <v>5.0857142857142854</v>
      </c>
      <c r="E49" s="46">
        <f t="shared" si="11"/>
        <v>0</v>
      </c>
      <c r="F49" s="45">
        <f t="shared" si="11"/>
        <v>11.6</v>
      </c>
      <c r="G49" s="45">
        <f t="shared" si="11"/>
        <v>0</v>
      </c>
      <c r="H49" s="46">
        <f t="shared" si="11"/>
        <v>3.5142857142857142</v>
      </c>
      <c r="I49" s="46">
        <f t="shared" si="11"/>
        <v>0.48571428571428571</v>
      </c>
      <c r="J49" s="45">
        <f t="shared" si="11"/>
        <v>4</v>
      </c>
      <c r="K49" s="47">
        <f t="shared" si="11"/>
        <v>24.685714285714287</v>
      </c>
      <c r="L49" s="48"/>
      <c r="M49" s="30">
        <f t="shared" si="10"/>
        <v>4</v>
      </c>
      <c r="N49" s="31">
        <f t="shared" si="2"/>
        <v>20.685714285714283</v>
      </c>
      <c r="O49" s="55">
        <f t="shared" si="12"/>
        <v>0.16203703703703703</v>
      </c>
      <c r="P49" s="55">
        <f t="shared" si="13"/>
        <v>0.8379629629629628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45">
        <f t="shared" si="11"/>
        <v>3.5428571428571427</v>
      </c>
      <c r="E50" s="46">
        <f t="shared" si="11"/>
        <v>0</v>
      </c>
      <c r="F50" s="45">
        <f t="shared" si="11"/>
        <v>5.371428571428571</v>
      </c>
      <c r="G50" s="45">
        <f t="shared" si="11"/>
        <v>0</v>
      </c>
      <c r="H50" s="46">
        <f t="shared" si="11"/>
        <v>3.1428571428571428</v>
      </c>
      <c r="I50" s="46">
        <f t="shared" si="11"/>
        <v>0.34285714285714286</v>
      </c>
      <c r="J50" s="45">
        <f t="shared" si="11"/>
        <v>2.5142857142857142</v>
      </c>
      <c r="K50" s="47">
        <f t="shared" si="11"/>
        <v>14.914285714285715</v>
      </c>
      <c r="L50" s="48"/>
      <c r="M50" s="30">
        <f t="shared" si="10"/>
        <v>3.4857142857142858</v>
      </c>
      <c r="N50" s="31">
        <f t="shared" si="2"/>
        <v>11.428571428571429</v>
      </c>
      <c r="O50" s="55">
        <f t="shared" si="12"/>
        <v>0.23371647509578544</v>
      </c>
      <c r="P50" s="55">
        <f t="shared" si="13"/>
        <v>0.76628352490421459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45">
        <f t="shared" si="11"/>
        <v>1.2857142857142858</v>
      </c>
      <c r="E51" s="46">
        <f t="shared" si="11"/>
        <v>0</v>
      </c>
      <c r="F51" s="45">
        <f t="shared" si="11"/>
        <v>1.8285714285714285</v>
      </c>
      <c r="G51" s="45">
        <f t="shared" si="11"/>
        <v>0</v>
      </c>
      <c r="H51" s="46">
        <f t="shared" si="11"/>
        <v>1.4</v>
      </c>
      <c r="I51" s="46">
        <f t="shared" si="11"/>
        <v>0.14285714285714285</v>
      </c>
      <c r="J51" s="45">
        <f t="shared" si="11"/>
        <v>0.97142857142857142</v>
      </c>
      <c r="K51" s="47">
        <f t="shared" si="11"/>
        <v>5.628571428571429</v>
      </c>
      <c r="L51" s="48"/>
      <c r="M51" s="30">
        <f t="shared" si="10"/>
        <v>1.5428571428571427</v>
      </c>
      <c r="N51" s="31">
        <f t="shared" si="2"/>
        <v>4.0857142857142854</v>
      </c>
      <c r="O51" s="55">
        <f t="shared" si="12"/>
        <v>0.27411167512690349</v>
      </c>
      <c r="P51" s="55">
        <f t="shared" si="13"/>
        <v>0.72588832487309629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45">
        <f t="shared" si="11"/>
        <v>0.14285714285714285</v>
      </c>
      <c r="E52" s="46">
        <f t="shared" si="11"/>
        <v>0</v>
      </c>
      <c r="F52" s="45">
        <f t="shared" si="11"/>
        <v>0.77142857142857146</v>
      </c>
      <c r="G52" s="45">
        <f t="shared" si="11"/>
        <v>0</v>
      </c>
      <c r="H52" s="46">
        <f t="shared" si="11"/>
        <v>0.4</v>
      </c>
      <c r="I52" s="46">
        <f t="shared" si="11"/>
        <v>2.8571428571428571E-2</v>
      </c>
      <c r="J52" s="45">
        <f t="shared" si="11"/>
        <v>5.7142857142857141E-2</v>
      </c>
      <c r="K52" s="47">
        <f t="shared" si="11"/>
        <v>1.4</v>
      </c>
      <c r="L52" s="48"/>
      <c r="M52" s="30">
        <f t="shared" si="10"/>
        <v>0.4285714285714286</v>
      </c>
      <c r="N52" s="31">
        <f t="shared" si="2"/>
        <v>0.97142857142857153</v>
      </c>
      <c r="O52" s="55">
        <f t="shared" si="12"/>
        <v>0.3061224489795919</v>
      </c>
      <c r="P52" s="55">
        <f t="shared" si="13"/>
        <v>0.69387755102040827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45">
        <f t="shared" si="11"/>
        <v>0</v>
      </c>
      <c r="E53" s="46">
        <f t="shared" si="11"/>
        <v>0</v>
      </c>
      <c r="F53" s="45">
        <f t="shared" si="11"/>
        <v>0</v>
      </c>
      <c r="G53" s="45">
        <f t="shared" si="11"/>
        <v>0</v>
      </c>
      <c r="H53" s="46">
        <f t="shared" si="11"/>
        <v>0</v>
      </c>
      <c r="I53" s="46">
        <f t="shared" si="11"/>
        <v>0</v>
      </c>
      <c r="J53" s="45">
        <f t="shared" si="11"/>
        <v>0</v>
      </c>
      <c r="K53" s="47">
        <f t="shared" si="11"/>
        <v>0</v>
      </c>
      <c r="L53" s="48"/>
      <c r="M53" s="30">
        <f t="shared" si="10"/>
        <v>0</v>
      </c>
      <c r="N53" s="31">
        <f t="shared" si="2"/>
        <v>0</v>
      </c>
      <c r="O53" s="55">
        <v>0</v>
      </c>
      <c r="P53" s="55">
        <v>0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45">
        <f t="shared" si="11"/>
        <v>50.857142857142854</v>
      </c>
      <c r="E54" s="46">
        <f t="shared" si="11"/>
        <v>0.31428571428571428</v>
      </c>
      <c r="F54" s="45">
        <f t="shared" si="11"/>
        <v>165.8</v>
      </c>
      <c r="G54" s="45">
        <f t="shared" si="11"/>
        <v>0.68571428571428572</v>
      </c>
      <c r="H54" s="46">
        <f t="shared" si="11"/>
        <v>33.6</v>
      </c>
      <c r="I54" s="46">
        <f t="shared" si="11"/>
        <v>5.8285714285714283</v>
      </c>
      <c r="J54" s="45">
        <f t="shared" si="11"/>
        <v>41.057142857142857</v>
      </c>
      <c r="K54" s="47">
        <f t="shared" si="11"/>
        <v>298.14285714285717</v>
      </c>
      <c r="L54" s="48"/>
      <c r="M54" s="46">
        <f>SUM(M38:M53)</f>
        <v>39.742857142857147</v>
      </c>
      <c r="N54" s="45">
        <f t="shared" si="2"/>
        <v>258.40000000000003</v>
      </c>
      <c r="O54" s="57">
        <f t="shared" si="12"/>
        <v>0.13330138955438428</v>
      </c>
      <c r="P54" s="57">
        <f t="shared" si="13"/>
        <v>0.8666986104456158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5">
        <f t="shared" ref="D55:K70" si="14">SUM(D177)/35</f>
        <v>0</v>
      </c>
      <c r="E55" s="27">
        <f t="shared" si="14"/>
        <v>0</v>
      </c>
      <c r="F55" s="39">
        <f t="shared" si="14"/>
        <v>0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0</v>
      </c>
      <c r="K55" s="39">
        <f t="shared" si="14"/>
        <v>0</v>
      </c>
      <c r="L55" s="48"/>
      <c r="M55" s="30">
        <f t="shared" ref="M55:M70" si="15">SUM(E55+H55+I55)</f>
        <v>0</v>
      </c>
      <c r="N55" s="31">
        <f t="shared" si="2"/>
        <v>0</v>
      </c>
      <c r="O55" s="59">
        <v>0</v>
      </c>
      <c r="P55" s="59">
        <v>0</v>
      </c>
      <c r="Q55" s="18" t="s">
        <v>14</v>
      </c>
    </row>
    <row r="56" spans="1:17" ht="13.5" thickBot="1" x14ac:dyDescent="0.25">
      <c r="A56" s="229"/>
      <c r="B56" s="235"/>
      <c r="C56" s="22" t="s">
        <v>15</v>
      </c>
      <c r="D56" s="39">
        <f t="shared" si="14"/>
        <v>0</v>
      </c>
      <c r="E56" s="27">
        <f t="shared" si="14"/>
        <v>0</v>
      </c>
      <c r="F56" s="39">
        <f t="shared" si="14"/>
        <v>0</v>
      </c>
      <c r="G56" s="39">
        <f t="shared" si="14"/>
        <v>0</v>
      </c>
      <c r="H56" s="49">
        <f t="shared" si="14"/>
        <v>0</v>
      </c>
      <c r="I56" s="27">
        <f t="shared" si="14"/>
        <v>0</v>
      </c>
      <c r="J56" s="39">
        <f t="shared" si="14"/>
        <v>0</v>
      </c>
      <c r="K56" s="39">
        <f t="shared" si="14"/>
        <v>0</v>
      </c>
      <c r="L56" s="48"/>
      <c r="M56" s="30">
        <f t="shared" si="15"/>
        <v>0</v>
      </c>
      <c r="N56" s="31">
        <f t="shared" si="2"/>
        <v>0</v>
      </c>
      <c r="O56" s="59">
        <v>0</v>
      </c>
      <c r="P56" s="59">
        <v>0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39">
        <f t="shared" si="14"/>
        <v>0</v>
      </c>
      <c r="E57" s="49">
        <f t="shared" si="14"/>
        <v>0</v>
      </c>
      <c r="F57" s="39">
        <f t="shared" si="14"/>
        <v>0.25714285714285712</v>
      </c>
      <c r="G57" s="39">
        <f t="shared" si="14"/>
        <v>0</v>
      </c>
      <c r="H57" s="49">
        <f t="shared" si="14"/>
        <v>0</v>
      </c>
      <c r="I57" s="49">
        <f t="shared" si="14"/>
        <v>0</v>
      </c>
      <c r="J57" s="39">
        <f t="shared" si="14"/>
        <v>5.7142857142857141E-2</v>
      </c>
      <c r="K57" s="39">
        <f t="shared" si="14"/>
        <v>0.31428571428571428</v>
      </c>
      <c r="L57" s="48"/>
      <c r="M57" s="30">
        <f t="shared" si="15"/>
        <v>0</v>
      </c>
      <c r="N57" s="31">
        <f t="shared" si="2"/>
        <v>0.31428571428571428</v>
      </c>
      <c r="O57" s="59">
        <f t="shared" ref="O57:O71" si="16">SUM(M57/K57)</f>
        <v>0</v>
      </c>
      <c r="P57" s="59">
        <f t="shared" ref="P57:P71" si="17">SUM(N57/K57)</f>
        <v>1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39">
        <f t="shared" si="14"/>
        <v>3.7428571428571429</v>
      </c>
      <c r="E58" s="49">
        <f t="shared" si="14"/>
        <v>0</v>
      </c>
      <c r="F58" s="39">
        <f t="shared" si="14"/>
        <v>18.171428571428571</v>
      </c>
      <c r="G58" s="39">
        <f t="shared" si="14"/>
        <v>0</v>
      </c>
      <c r="H58" s="49">
        <f t="shared" si="14"/>
        <v>2.0571428571428569</v>
      </c>
      <c r="I58" s="49">
        <f t="shared" si="14"/>
        <v>0.11428571428571428</v>
      </c>
      <c r="J58" s="39">
        <f t="shared" si="14"/>
        <v>4.1714285714285717</v>
      </c>
      <c r="K58" s="39">
        <f t="shared" si="14"/>
        <v>28.257142857142856</v>
      </c>
      <c r="L58" s="48"/>
      <c r="M58" s="30">
        <f t="shared" si="15"/>
        <v>2.1714285714285713</v>
      </c>
      <c r="N58" s="31">
        <f t="shared" si="2"/>
        <v>26.085714285714285</v>
      </c>
      <c r="O58" s="59">
        <f t="shared" si="16"/>
        <v>7.6845298281092003E-2</v>
      </c>
      <c r="P58" s="59">
        <f t="shared" si="17"/>
        <v>0.92315470171890801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39">
        <f t="shared" si="14"/>
        <v>2.3142857142857145</v>
      </c>
      <c r="E59" s="49">
        <f t="shared" si="14"/>
        <v>0</v>
      </c>
      <c r="F59" s="39">
        <f t="shared" si="14"/>
        <v>11.571428571428571</v>
      </c>
      <c r="G59" s="39">
        <f t="shared" si="14"/>
        <v>0</v>
      </c>
      <c r="H59" s="49">
        <f t="shared" si="14"/>
        <v>1.1142857142857143</v>
      </c>
      <c r="I59" s="49">
        <f t="shared" si="14"/>
        <v>0</v>
      </c>
      <c r="J59" s="39">
        <f t="shared" si="14"/>
        <v>2.4571428571428573</v>
      </c>
      <c r="K59" s="39">
        <f t="shared" si="14"/>
        <v>17.457142857142856</v>
      </c>
      <c r="L59" s="48"/>
      <c r="M59" s="30">
        <f t="shared" si="15"/>
        <v>1.1142857142857143</v>
      </c>
      <c r="N59" s="31">
        <f t="shared" si="2"/>
        <v>16.342857142857142</v>
      </c>
      <c r="O59" s="59">
        <f t="shared" si="16"/>
        <v>6.3829787234042562E-2</v>
      </c>
      <c r="P59" s="59">
        <f t="shared" si="17"/>
        <v>0.93617021276595747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39">
        <f t="shared" si="14"/>
        <v>2.2000000000000002</v>
      </c>
      <c r="E60" s="49">
        <f t="shared" si="14"/>
        <v>0</v>
      </c>
      <c r="F60" s="39">
        <f t="shared" si="14"/>
        <v>10.542857142857143</v>
      </c>
      <c r="G60" s="39">
        <f t="shared" si="14"/>
        <v>0</v>
      </c>
      <c r="H60" s="49">
        <f t="shared" si="14"/>
        <v>1.3714285714285714</v>
      </c>
      <c r="I60" s="49">
        <f t="shared" si="14"/>
        <v>2.8571428571428571E-2</v>
      </c>
      <c r="J60" s="39">
        <f t="shared" si="14"/>
        <v>2.2285714285714286</v>
      </c>
      <c r="K60" s="39">
        <f t="shared" si="14"/>
        <v>16.37142857142857</v>
      </c>
      <c r="L60" s="48"/>
      <c r="M60" s="30">
        <f t="shared" si="15"/>
        <v>1.4</v>
      </c>
      <c r="N60" s="31">
        <f t="shared" si="2"/>
        <v>14.971428571428572</v>
      </c>
      <c r="O60" s="59">
        <f t="shared" si="16"/>
        <v>8.5514834205933685E-2</v>
      </c>
      <c r="P60" s="59">
        <f t="shared" si="17"/>
        <v>0.91448516579406636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39">
        <f t="shared" si="14"/>
        <v>2.9714285714285715</v>
      </c>
      <c r="E61" s="49">
        <f t="shared" si="14"/>
        <v>0.2857142857142857</v>
      </c>
      <c r="F61" s="39">
        <f t="shared" si="14"/>
        <v>12.657142857142857</v>
      </c>
      <c r="G61" s="39">
        <f t="shared" si="14"/>
        <v>8.5714285714285715E-2</v>
      </c>
      <c r="H61" s="49">
        <f t="shared" si="14"/>
        <v>3.4</v>
      </c>
      <c r="I61" s="49">
        <f t="shared" si="14"/>
        <v>0</v>
      </c>
      <c r="J61" s="39">
        <f t="shared" si="14"/>
        <v>2.6857142857142855</v>
      </c>
      <c r="K61" s="39">
        <f t="shared" si="14"/>
        <v>22.085714285714285</v>
      </c>
      <c r="L61" s="48"/>
      <c r="M61" s="30">
        <f t="shared" si="15"/>
        <v>3.6857142857142855</v>
      </c>
      <c r="N61" s="31">
        <f t="shared" si="2"/>
        <v>18.399999999999999</v>
      </c>
      <c r="O61" s="59">
        <f t="shared" si="16"/>
        <v>0.16688227684346701</v>
      </c>
      <c r="P61" s="59">
        <f t="shared" si="17"/>
        <v>0.83311772315653299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39">
        <f t="shared" si="14"/>
        <v>6.8</v>
      </c>
      <c r="E62" s="49">
        <f t="shared" si="14"/>
        <v>0</v>
      </c>
      <c r="F62" s="39">
        <f t="shared" si="14"/>
        <v>26.4</v>
      </c>
      <c r="G62" s="39">
        <f t="shared" si="14"/>
        <v>0.14285714285714285</v>
      </c>
      <c r="H62" s="49">
        <f t="shared" si="14"/>
        <v>4.2571428571428571</v>
      </c>
      <c r="I62" s="49">
        <f t="shared" si="14"/>
        <v>0.77142857142857146</v>
      </c>
      <c r="J62" s="39">
        <f t="shared" si="14"/>
        <v>5.6571428571428575</v>
      </c>
      <c r="K62" s="39">
        <f t="shared" si="14"/>
        <v>44.028571428571432</v>
      </c>
      <c r="L62" s="48"/>
      <c r="M62" s="30">
        <f t="shared" si="15"/>
        <v>5.0285714285714285</v>
      </c>
      <c r="N62" s="31">
        <f t="shared" si="2"/>
        <v>39</v>
      </c>
      <c r="O62" s="59">
        <f t="shared" si="16"/>
        <v>0.11421155094094743</v>
      </c>
      <c r="P62" s="59">
        <f t="shared" si="17"/>
        <v>0.88578844905905252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39">
        <f t="shared" si="14"/>
        <v>8.3142857142857149</v>
      </c>
      <c r="E63" s="49">
        <f t="shared" si="14"/>
        <v>0</v>
      </c>
      <c r="F63" s="39">
        <f t="shared" si="14"/>
        <v>24.485714285714284</v>
      </c>
      <c r="G63" s="39">
        <f t="shared" si="14"/>
        <v>0.17142857142857143</v>
      </c>
      <c r="H63" s="49">
        <f t="shared" si="14"/>
        <v>5.9428571428571431</v>
      </c>
      <c r="I63" s="49">
        <f t="shared" si="14"/>
        <v>1.0857142857142856</v>
      </c>
      <c r="J63" s="39">
        <f t="shared" si="14"/>
        <v>8</v>
      </c>
      <c r="K63" s="39">
        <f t="shared" si="14"/>
        <v>48</v>
      </c>
      <c r="L63" s="48"/>
      <c r="M63" s="30">
        <f t="shared" si="15"/>
        <v>7.0285714285714285</v>
      </c>
      <c r="N63" s="31">
        <f t="shared" si="2"/>
        <v>40.971428571428568</v>
      </c>
      <c r="O63" s="59">
        <f t="shared" si="16"/>
        <v>0.14642857142857144</v>
      </c>
      <c r="P63" s="59">
        <f t="shared" si="17"/>
        <v>0.85357142857142854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39">
        <f t="shared" si="14"/>
        <v>10.142857142857142</v>
      </c>
      <c r="E64" s="49">
        <f t="shared" si="14"/>
        <v>2.8571428571428571E-2</v>
      </c>
      <c r="F64" s="39">
        <f t="shared" si="14"/>
        <v>19.857142857142858</v>
      </c>
      <c r="G64" s="39">
        <f t="shared" si="14"/>
        <v>5.7142857142857141E-2</v>
      </c>
      <c r="H64" s="49">
        <f t="shared" si="14"/>
        <v>7.3142857142857141</v>
      </c>
      <c r="I64" s="49">
        <f t="shared" si="14"/>
        <v>1.2857142857142858</v>
      </c>
      <c r="J64" s="39">
        <f t="shared" si="14"/>
        <v>7.628571428571429</v>
      </c>
      <c r="K64" s="39">
        <f t="shared" si="14"/>
        <v>46.314285714285717</v>
      </c>
      <c r="L64" s="48"/>
      <c r="M64" s="30">
        <f t="shared" si="15"/>
        <v>8.6285714285714281</v>
      </c>
      <c r="N64" s="31">
        <f t="shared" si="2"/>
        <v>37.685714285714283</v>
      </c>
      <c r="O64" s="59">
        <f t="shared" si="16"/>
        <v>0.18630475015422576</v>
      </c>
      <c r="P64" s="59">
        <f t="shared" si="17"/>
        <v>0.81369524984577413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39">
        <f t="shared" si="14"/>
        <v>8.1999999999999993</v>
      </c>
      <c r="E65" s="49">
        <f t="shared" si="14"/>
        <v>0</v>
      </c>
      <c r="F65" s="39">
        <f t="shared" si="14"/>
        <v>16.171428571428571</v>
      </c>
      <c r="G65" s="39">
        <f t="shared" si="14"/>
        <v>0</v>
      </c>
      <c r="H65" s="49">
        <f t="shared" si="14"/>
        <v>7.0285714285714285</v>
      </c>
      <c r="I65" s="49">
        <f t="shared" si="14"/>
        <v>1.2285714285714286</v>
      </c>
      <c r="J65" s="39">
        <f t="shared" si="14"/>
        <v>6.4285714285714288</v>
      </c>
      <c r="K65" s="39">
        <f t="shared" si="14"/>
        <v>39.057142857142857</v>
      </c>
      <c r="L65" s="48"/>
      <c r="M65" s="30">
        <f t="shared" si="15"/>
        <v>8.2571428571428562</v>
      </c>
      <c r="N65" s="31">
        <f t="shared" si="2"/>
        <v>30.799999999999997</v>
      </c>
      <c r="O65" s="59">
        <f t="shared" si="16"/>
        <v>0.21141185076810531</v>
      </c>
      <c r="P65" s="59">
        <f t="shared" si="17"/>
        <v>0.78858814923189458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39">
        <f t="shared" si="14"/>
        <v>6.3428571428571425</v>
      </c>
      <c r="E66" s="49">
        <f t="shared" si="14"/>
        <v>0</v>
      </c>
      <c r="F66" s="39">
        <f t="shared" si="14"/>
        <v>11.028571428571428</v>
      </c>
      <c r="G66" s="39">
        <f t="shared" si="14"/>
        <v>0</v>
      </c>
      <c r="H66" s="49">
        <f t="shared" si="14"/>
        <v>5.7428571428571429</v>
      </c>
      <c r="I66" s="49">
        <f t="shared" si="14"/>
        <v>0.68571428571428572</v>
      </c>
      <c r="J66" s="39">
        <f t="shared" si="14"/>
        <v>3.6285714285714286</v>
      </c>
      <c r="K66" s="39">
        <f t="shared" si="14"/>
        <v>27.428571428571427</v>
      </c>
      <c r="L66" s="48"/>
      <c r="M66" s="30">
        <f t="shared" si="15"/>
        <v>6.4285714285714288</v>
      </c>
      <c r="N66" s="31">
        <f t="shared" si="2"/>
        <v>21</v>
      </c>
      <c r="O66" s="59">
        <f t="shared" si="16"/>
        <v>0.23437500000000003</v>
      </c>
      <c r="P66" s="59">
        <f t="shared" si="17"/>
        <v>0.765625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39">
        <f t="shared" si="14"/>
        <v>4.0857142857142854</v>
      </c>
      <c r="E67" s="49">
        <f t="shared" si="14"/>
        <v>0</v>
      </c>
      <c r="F67" s="39">
        <f t="shared" si="14"/>
        <v>6.5142857142857142</v>
      </c>
      <c r="G67" s="39">
        <f t="shared" si="14"/>
        <v>0</v>
      </c>
      <c r="H67" s="49">
        <f t="shared" si="14"/>
        <v>3.7428571428571429</v>
      </c>
      <c r="I67" s="49">
        <f t="shared" si="14"/>
        <v>0.65714285714285714</v>
      </c>
      <c r="J67" s="39">
        <f t="shared" si="14"/>
        <v>2.657142857142857</v>
      </c>
      <c r="K67" s="39">
        <f t="shared" si="14"/>
        <v>17.657142857142858</v>
      </c>
      <c r="L67" s="48"/>
      <c r="M67" s="30">
        <f t="shared" si="15"/>
        <v>4.4000000000000004</v>
      </c>
      <c r="N67" s="31">
        <f t="shared" si="2"/>
        <v>13.257142857142856</v>
      </c>
      <c r="O67" s="59">
        <f t="shared" si="16"/>
        <v>0.24919093851132687</v>
      </c>
      <c r="P67" s="59">
        <f t="shared" si="17"/>
        <v>0.75080906148867299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39">
        <f t="shared" si="14"/>
        <v>1.8571428571428572</v>
      </c>
      <c r="E68" s="49">
        <f t="shared" si="14"/>
        <v>0</v>
      </c>
      <c r="F68" s="39">
        <f t="shared" si="14"/>
        <v>1.9142857142857144</v>
      </c>
      <c r="G68" s="39">
        <f t="shared" si="14"/>
        <v>2.8571428571428571E-2</v>
      </c>
      <c r="H68" s="49">
        <f t="shared" si="14"/>
        <v>1.2571428571428571</v>
      </c>
      <c r="I68" s="49">
        <f t="shared" si="14"/>
        <v>0.54285714285714282</v>
      </c>
      <c r="J68" s="39">
        <f t="shared" si="14"/>
        <v>0.94285714285714284</v>
      </c>
      <c r="K68" s="39">
        <f t="shared" si="14"/>
        <v>6.5428571428571427</v>
      </c>
      <c r="L68" s="48"/>
      <c r="M68" s="30">
        <f t="shared" si="15"/>
        <v>1.7999999999999998</v>
      </c>
      <c r="N68" s="31">
        <f t="shared" si="2"/>
        <v>4.7428571428571429</v>
      </c>
      <c r="O68" s="59">
        <f t="shared" si="16"/>
        <v>0.27510917030567683</v>
      </c>
      <c r="P68" s="59">
        <f t="shared" si="17"/>
        <v>0.72489082969432317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39">
        <f t="shared" si="14"/>
        <v>0.4</v>
      </c>
      <c r="E69" s="49">
        <f t="shared" si="14"/>
        <v>0</v>
      </c>
      <c r="F69" s="39">
        <f t="shared" si="14"/>
        <v>1.0857142857142856</v>
      </c>
      <c r="G69" s="39">
        <f t="shared" si="14"/>
        <v>0</v>
      </c>
      <c r="H69" s="49">
        <f t="shared" si="14"/>
        <v>0.54285714285714282</v>
      </c>
      <c r="I69" s="49">
        <f t="shared" si="14"/>
        <v>8.5714285714285715E-2</v>
      </c>
      <c r="J69" s="39">
        <f t="shared" si="14"/>
        <v>0.14285714285714285</v>
      </c>
      <c r="K69" s="39">
        <f t="shared" si="14"/>
        <v>2.2571428571428571</v>
      </c>
      <c r="L69" s="48"/>
      <c r="M69" s="30">
        <f t="shared" si="15"/>
        <v>0.62857142857142856</v>
      </c>
      <c r="N69" s="31">
        <f t="shared" ref="N69:N122" si="18">SUM(D69+F69+G69+J69)</f>
        <v>1.6285714285714286</v>
      </c>
      <c r="O69" s="59">
        <f t="shared" si="16"/>
        <v>0.27848101265822783</v>
      </c>
      <c r="P69" s="59">
        <f t="shared" si="17"/>
        <v>0.72151898734177211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39">
        <f t="shared" si="14"/>
        <v>0</v>
      </c>
      <c r="E70" s="27">
        <f t="shared" si="14"/>
        <v>0</v>
      </c>
      <c r="F70" s="39">
        <f t="shared" si="14"/>
        <v>0</v>
      </c>
      <c r="G70" s="39">
        <f t="shared" si="14"/>
        <v>0</v>
      </c>
      <c r="H70" s="49">
        <f t="shared" si="14"/>
        <v>0</v>
      </c>
      <c r="I70" s="27">
        <f t="shared" si="14"/>
        <v>0</v>
      </c>
      <c r="J70" s="39">
        <f t="shared" si="14"/>
        <v>0</v>
      </c>
      <c r="K70" s="39">
        <f t="shared" si="14"/>
        <v>0</v>
      </c>
      <c r="L70" s="48"/>
      <c r="M70" s="30">
        <f t="shared" si="15"/>
        <v>0</v>
      </c>
      <c r="N70" s="31">
        <f t="shared" si="18"/>
        <v>0</v>
      </c>
      <c r="O70" s="59">
        <v>0</v>
      </c>
      <c r="P70" s="59">
        <v>0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39">
        <f t="shared" ref="D71:K86" si="19">SUM(D193)/35</f>
        <v>57.371428571428574</v>
      </c>
      <c r="E71" s="49">
        <f t="shared" si="19"/>
        <v>0.31428571428571428</v>
      </c>
      <c r="F71" s="39">
        <f t="shared" si="19"/>
        <v>160.65714285714284</v>
      </c>
      <c r="G71" s="39">
        <f t="shared" si="19"/>
        <v>0.48571428571428571</v>
      </c>
      <c r="H71" s="49">
        <f t="shared" si="19"/>
        <v>43.771428571428572</v>
      </c>
      <c r="I71" s="49">
        <f t="shared" si="19"/>
        <v>6.4857142857142858</v>
      </c>
      <c r="J71" s="39">
        <f t="shared" si="19"/>
        <v>46.685714285714283</v>
      </c>
      <c r="K71" s="39">
        <f t="shared" si="19"/>
        <v>315.77142857142854</v>
      </c>
      <c r="L71" s="48"/>
      <c r="M71" s="39">
        <f>SUM(M55:M70)</f>
        <v>50.571428571428569</v>
      </c>
      <c r="N71" s="39">
        <f t="shared" si="18"/>
        <v>265.2</v>
      </c>
      <c r="O71" s="59">
        <f t="shared" si="16"/>
        <v>0.16015200868621066</v>
      </c>
      <c r="P71" s="59">
        <f t="shared" si="17"/>
        <v>0.8398479913137894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31">
        <f t="shared" si="19"/>
        <v>0</v>
      </c>
      <c r="E72" s="30">
        <f t="shared" si="19"/>
        <v>0</v>
      </c>
      <c r="F72" s="45">
        <f t="shared" si="19"/>
        <v>0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0</v>
      </c>
      <c r="L72" s="48"/>
      <c r="M72" s="30">
        <f t="shared" ref="M72:M87" si="20">SUM(E72+H72+I72)</f>
        <v>0</v>
      </c>
      <c r="N72" s="31">
        <f t="shared" si="18"/>
        <v>0</v>
      </c>
      <c r="O72" s="55">
        <v>0</v>
      </c>
      <c r="P72" s="55">
        <v>0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45">
        <f t="shared" si="19"/>
        <v>0</v>
      </c>
      <c r="E73" s="30">
        <f t="shared" si="19"/>
        <v>0</v>
      </c>
      <c r="F73" s="45">
        <f t="shared" si="19"/>
        <v>0</v>
      </c>
      <c r="G73" s="45">
        <f t="shared" si="19"/>
        <v>0</v>
      </c>
      <c r="H73" s="46">
        <f t="shared" si="19"/>
        <v>0</v>
      </c>
      <c r="I73" s="30">
        <f t="shared" si="19"/>
        <v>0</v>
      </c>
      <c r="J73" s="45">
        <f t="shared" si="19"/>
        <v>0</v>
      </c>
      <c r="K73" s="47">
        <f t="shared" si="19"/>
        <v>0</v>
      </c>
      <c r="L73" s="48"/>
      <c r="M73" s="30">
        <f t="shared" si="20"/>
        <v>0</v>
      </c>
      <c r="N73" s="31">
        <f t="shared" si="18"/>
        <v>0</v>
      </c>
      <c r="O73" s="55">
        <v>0</v>
      </c>
      <c r="P73" s="55">
        <v>0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45">
        <f t="shared" si="19"/>
        <v>0</v>
      </c>
      <c r="E74" s="46">
        <f t="shared" si="19"/>
        <v>0</v>
      </c>
      <c r="F74" s="45">
        <f t="shared" si="19"/>
        <v>0.25714285714285712</v>
      </c>
      <c r="G74" s="45">
        <f t="shared" si="19"/>
        <v>0</v>
      </c>
      <c r="H74" s="46">
        <f t="shared" si="19"/>
        <v>2.8571428571428571E-2</v>
      </c>
      <c r="I74" s="46">
        <f t="shared" si="19"/>
        <v>0</v>
      </c>
      <c r="J74" s="45">
        <f t="shared" si="19"/>
        <v>5.7142857142857141E-2</v>
      </c>
      <c r="K74" s="47">
        <f t="shared" si="19"/>
        <v>0.34285714285714286</v>
      </c>
      <c r="L74" s="48"/>
      <c r="M74" s="30">
        <f t="shared" si="20"/>
        <v>2.8571428571428571E-2</v>
      </c>
      <c r="N74" s="31">
        <f t="shared" si="18"/>
        <v>0.31428571428571428</v>
      </c>
      <c r="O74" s="55">
        <f t="shared" ref="O74:O88" si="21">SUM(M74/K74)</f>
        <v>8.3333333333333329E-2</v>
      </c>
      <c r="P74" s="55">
        <f t="shared" ref="P74:P88" si="22">SUM(N74/K74)</f>
        <v>0.91666666666666663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45">
        <f t="shared" si="19"/>
        <v>3.1142857142857143</v>
      </c>
      <c r="E75" s="46">
        <f t="shared" si="19"/>
        <v>0</v>
      </c>
      <c r="F75" s="45">
        <f t="shared" si="19"/>
        <v>17.228571428571428</v>
      </c>
      <c r="G75" s="45">
        <f t="shared" si="19"/>
        <v>2.8571428571428571E-2</v>
      </c>
      <c r="H75" s="46">
        <f t="shared" si="19"/>
        <v>2.2000000000000002</v>
      </c>
      <c r="I75" s="46">
        <f t="shared" si="19"/>
        <v>2.8571428571428571E-2</v>
      </c>
      <c r="J75" s="45">
        <f t="shared" si="19"/>
        <v>3.2</v>
      </c>
      <c r="K75" s="47">
        <f t="shared" si="19"/>
        <v>25.8</v>
      </c>
      <c r="L75" s="48"/>
      <c r="M75" s="30">
        <f t="shared" si="20"/>
        <v>2.2285714285714286</v>
      </c>
      <c r="N75" s="31">
        <f t="shared" si="18"/>
        <v>23.571428571428569</v>
      </c>
      <c r="O75" s="55">
        <f t="shared" si="21"/>
        <v>8.6378737541528236E-2</v>
      </c>
      <c r="P75" s="55">
        <f t="shared" si="22"/>
        <v>0.91362126245847164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45">
        <f t="shared" si="19"/>
        <v>2.2285714285714286</v>
      </c>
      <c r="E76" s="46">
        <f t="shared" si="19"/>
        <v>0</v>
      </c>
      <c r="F76" s="45">
        <f t="shared" si="19"/>
        <v>11.057142857142857</v>
      </c>
      <c r="G76" s="45">
        <f t="shared" si="19"/>
        <v>0</v>
      </c>
      <c r="H76" s="46">
        <f t="shared" si="19"/>
        <v>1.8</v>
      </c>
      <c r="I76" s="46">
        <f t="shared" si="19"/>
        <v>0</v>
      </c>
      <c r="J76" s="45">
        <f t="shared" si="19"/>
        <v>2.7428571428571429</v>
      </c>
      <c r="K76" s="47">
        <f t="shared" si="19"/>
        <v>17.828571428571429</v>
      </c>
      <c r="L76" s="48"/>
      <c r="M76" s="30">
        <f t="shared" si="20"/>
        <v>1.8</v>
      </c>
      <c r="N76" s="31">
        <f t="shared" si="18"/>
        <v>16.028571428571428</v>
      </c>
      <c r="O76" s="55">
        <f t="shared" si="21"/>
        <v>0.10096153846153846</v>
      </c>
      <c r="P76" s="55">
        <f t="shared" si="22"/>
        <v>0.89903846153846145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45">
        <f t="shared" si="19"/>
        <v>2.4</v>
      </c>
      <c r="E77" s="46">
        <f t="shared" si="19"/>
        <v>0</v>
      </c>
      <c r="F77" s="45">
        <f t="shared" si="19"/>
        <v>9.9142857142857146</v>
      </c>
      <c r="G77" s="45">
        <f t="shared" si="19"/>
        <v>2.8571428571428571E-2</v>
      </c>
      <c r="H77" s="46">
        <f t="shared" si="19"/>
        <v>2.2285714285714286</v>
      </c>
      <c r="I77" s="46">
        <f t="shared" si="19"/>
        <v>2.8571428571428571E-2</v>
      </c>
      <c r="J77" s="45">
        <f t="shared" si="19"/>
        <v>2.5428571428571427</v>
      </c>
      <c r="K77" s="47">
        <f t="shared" si="19"/>
        <v>17.142857142857142</v>
      </c>
      <c r="L77" s="48"/>
      <c r="M77" s="30">
        <f t="shared" si="20"/>
        <v>2.2571428571428571</v>
      </c>
      <c r="N77" s="31">
        <f t="shared" si="18"/>
        <v>14.885714285714286</v>
      </c>
      <c r="O77" s="55">
        <f t="shared" si="21"/>
        <v>0.13166666666666668</v>
      </c>
      <c r="P77" s="55">
        <f t="shared" si="22"/>
        <v>0.8683333333333334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45">
        <f t="shared" si="19"/>
        <v>2.8857142857142857</v>
      </c>
      <c r="E78" s="46">
        <f t="shared" si="19"/>
        <v>0</v>
      </c>
      <c r="F78" s="45">
        <f t="shared" si="19"/>
        <v>11.6</v>
      </c>
      <c r="G78" s="45">
        <f t="shared" si="19"/>
        <v>0.14285714285714285</v>
      </c>
      <c r="H78" s="46">
        <f t="shared" si="19"/>
        <v>4.2</v>
      </c>
      <c r="I78" s="46">
        <f t="shared" si="19"/>
        <v>0</v>
      </c>
      <c r="J78" s="45">
        <f t="shared" si="19"/>
        <v>3.0857142857142859</v>
      </c>
      <c r="K78" s="47">
        <f t="shared" si="19"/>
        <v>21.914285714285715</v>
      </c>
      <c r="L78" s="48"/>
      <c r="M78" s="30">
        <f t="shared" si="20"/>
        <v>4.2</v>
      </c>
      <c r="N78" s="31">
        <f t="shared" si="18"/>
        <v>17.714285714285715</v>
      </c>
      <c r="O78" s="55">
        <f t="shared" si="21"/>
        <v>0.19165580182529335</v>
      </c>
      <c r="P78" s="55">
        <f t="shared" si="22"/>
        <v>0.80834419817470671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45">
        <f t="shared" si="19"/>
        <v>5.0571428571428569</v>
      </c>
      <c r="E79" s="46">
        <f t="shared" si="19"/>
        <v>0</v>
      </c>
      <c r="F79" s="45">
        <f t="shared" si="19"/>
        <v>16.457142857142856</v>
      </c>
      <c r="G79" s="45">
        <f t="shared" si="19"/>
        <v>8.5714285714285715E-2</v>
      </c>
      <c r="H79" s="46">
        <f t="shared" si="19"/>
        <v>7.9142857142857146</v>
      </c>
      <c r="I79" s="46">
        <f t="shared" si="19"/>
        <v>0.6</v>
      </c>
      <c r="J79" s="45">
        <f t="shared" si="19"/>
        <v>5.2</v>
      </c>
      <c r="K79" s="47">
        <f t="shared" si="19"/>
        <v>35.314285714285717</v>
      </c>
      <c r="L79" s="48"/>
      <c r="M79" s="30">
        <f t="shared" si="20"/>
        <v>8.5142857142857142</v>
      </c>
      <c r="N79" s="31">
        <f t="shared" si="18"/>
        <v>26.799999999999997</v>
      </c>
      <c r="O79" s="55">
        <f t="shared" si="21"/>
        <v>0.24110032362459546</v>
      </c>
      <c r="P79" s="55">
        <f t="shared" si="22"/>
        <v>0.75889967637540445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45">
        <f t="shared" si="19"/>
        <v>12.885714285714286</v>
      </c>
      <c r="E80" s="46">
        <f t="shared" si="19"/>
        <v>0.34285714285714286</v>
      </c>
      <c r="F80" s="45">
        <f t="shared" si="19"/>
        <v>27.885714285714286</v>
      </c>
      <c r="G80" s="45">
        <f t="shared" si="19"/>
        <v>8.5714285714285715E-2</v>
      </c>
      <c r="H80" s="46">
        <f t="shared" si="19"/>
        <v>11.2</v>
      </c>
      <c r="I80" s="46">
        <f t="shared" si="19"/>
        <v>2.2857142857142856</v>
      </c>
      <c r="J80" s="45">
        <f t="shared" si="19"/>
        <v>8.2285714285714278</v>
      </c>
      <c r="K80" s="47">
        <f t="shared" si="19"/>
        <v>62.914285714285711</v>
      </c>
      <c r="L80" s="48"/>
      <c r="M80" s="30">
        <f t="shared" si="20"/>
        <v>13.828571428571429</v>
      </c>
      <c r="N80" s="31">
        <f t="shared" si="18"/>
        <v>49.085714285714289</v>
      </c>
      <c r="O80" s="55">
        <f t="shared" si="21"/>
        <v>0.21980018165304271</v>
      </c>
      <c r="P80" s="55">
        <f t="shared" si="22"/>
        <v>0.7801998183469574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45">
        <f t="shared" si="19"/>
        <v>20.571428571428573</v>
      </c>
      <c r="E81" s="46">
        <f t="shared" si="19"/>
        <v>5.7142857142857144</v>
      </c>
      <c r="F81" s="45">
        <f t="shared" si="19"/>
        <v>34.142857142857146</v>
      </c>
      <c r="G81" s="45">
        <f t="shared" si="19"/>
        <v>8.5714285714285715E-2</v>
      </c>
      <c r="H81" s="46">
        <f t="shared" si="19"/>
        <v>8.7142857142857135</v>
      </c>
      <c r="I81" s="46">
        <f t="shared" si="19"/>
        <v>5.7428571428571429</v>
      </c>
      <c r="J81" s="45">
        <f t="shared" si="19"/>
        <v>14.2</v>
      </c>
      <c r="K81" s="47">
        <f t="shared" si="19"/>
        <v>89.171428571428578</v>
      </c>
      <c r="L81" s="48"/>
      <c r="M81" s="30">
        <f t="shared" si="20"/>
        <v>20.171428571428571</v>
      </c>
      <c r="N81" s="31">
        <f t="shared" si="18"/>
        <v>69.000000000000014</v>
      </c>
      <c r="O81" s="55">
        <f t="shared" si="21"/>
        <v>0.22620954822172379</v>
      </c>
      <c r="P81" s="55">
        <f t="shared" si="22"/>
        <v>0.77379045177827632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45">
        <f t="shared" si="19"/>
        <v>26.2</v>
      </c>
      <c r="E82" s="46">
        <f t="shared" si="19"/>
        <v>8.6</v>
      </c>
      <c r="F82" s="45">
        <f t="shared" si="19"/>
        <v>33.085714285714289</v>
      </c>
      <c r="G82" s="45">
        <f t="shared" si="19"/>
        <v>0</v>
      </c>
      <c r="H82" s="46">
        <f t="shared" si="19"/>
        <v>8.742857142857142</v>
      </c>
      <c r="I82" s="46">
        <f t="shared" si="19"/>
        <v>8</v>
      </c>
      <c r="J82" s="45">
        <f t="shared" si="19"/>
        <v>14.457142857142857</v>
      </c>
      <c r="K82" s="47">
        <f t="shared" si="19"/>
        <v>99.085714285714289</v>
      </c>
      <c r="L82" s="48"/>
      <c r="M82" s="30">
        <f t="shared" si="20"/>
        <v>25.342857142857142</v>
      </c>
      <c r="N82" s="31">
        <f t="shared" si="18"/>
        <v>73.742857142857147</v>
      </c>
      <c r="O82" s="55">
        <f t="shared" si="21"/>
        <v>0.25576701268742791</v>
      </c>
      <c r="P82" s="55">
        <f t="shared" si="22"/>
        <v>0.74423298731257215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45">
        <f t="shared" si="19"/>
        <v>23.485714285714284</v>
      </c>
      <c r="E83" s="46">
        <f t="shared" si="19"/>
        <v>8.0571428571428569</v>
      </c>
      <c r="F83" s="45">
        <f t="shared" si="19"/>
        <v>22.085714285714285</v>
      </c>
      <c r="G83" s="45">
        <f t="shared" si="19"/>
        <v>2.8571428571428571E-2</v>
      </c>
      <c r="H83" s="46">
        <f t="shared" si="19"/>
        <v>9.0285714285714285</v>
      </c>
      <c r="I83" s="46">
        <f t="shared" si="19"/>
        <v>7.628571428571429</v>
      </c>
      <c r="J83" s="45">
        <f t="shared" si="19"/>
        <v>11.828571428571429</v>
      </c>
      <c r="K83" s="47">
        <f t="shared" si="19"/>
        <v>82.142857142857139</v>
      </c>
      <c r="L83" s="48"/>
      <c r="M83" s="30">
        <f t="shared" si="20"/>
        <v>24.714285714285715</v>
      </c>
      <c r="N83" s="31">
        <f t="shared" si="18"/>
        <v>57.428571428571431</v>
      </c>
      <c r="O83" s="55">
        <f t="shared" si="21"/>
        <v>0.30086956521739133</v>
      </c>
      <c r="P83" s="55">
        <f t="shared" si="22"/>
        <v>0.69913043478260872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45">
        <f t="shared" si="19"/>
        <v>12.057142857142857</v>
      </c>
      <c r="E84" s="46">
        <f t="shared" si="19"/>
        <v>2.8</v>
      </c>
      <c r="F84" s="45">
        <f t="shared" si="19"/>
        <v>12.857142857142858</v>
      </c>
      <c r="G84" s="45">
        <f t="shared" si="19"/>
        <v>8.5714285714285715E-2</v>
      </c>
      <c r="H84" s="46">
        <f t="shared" si="19"/>
        <v>4.5714285714285712</v>
      </c>
      <c r="I84" s="46">
        <f t="shared" si="19"/>
        <v>4.4000000000000004</v>
      </c>
      <c r="J84" s="45">
        <f t="shared" si="19"/>
        <v>6.7428571428571429</v>
      </c>
      <c r="K84" s="47">
        <f t="shared" si="19"/>
        <v>43.514285714285712</v>
      </c>
      <c r="L84" s="48"/>
      <c r="M84" s="30">
        <f t="shared" si="20"/>
        <v>11.771428571428572</v>
      </c>
      <c r="N84" s="31">
        <f t="shared" si="18"/>
        <v>31.742857142857144</v>
      </c>
      <c r="O84" s="55">
        <f t="shared" si="21"/>
        <v>0.27051871306631653</v>
      </c>
      <c r="P84" s="55">
        <f t="shared" si="22"/>
        <v>0.72948128693368353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45">
        <f t="shared" si="19"/>
        <v>5.8857142857142861</v>
      </c>
      <c r="E85" s="46">
        <f t="shared" si="19"/>
        <v>1.3714285714285714</v>
      </c>
      <c r="F85" s="45">
        <f t="shared" si="19"/>
        <v>6.371428571428571</v>
      </c>
      <c r="G85" s="45">
        <f t="shared" si="19"/>
        <v>0</v>
      </c>
      <c r="H85" s="46">
        <f t="shared" si="19"/>
        <v>1.9714285714285715</v>
      </c>
      <c r="I85" s="46">
        <f t="shared" si="19"/>
        <v>1.9714285714285715</v>
      </c>
      <c r="J85" s="45">
        <f t="shared" si="19"/>
        <v>3.6</v>
      </c>
      <c r="K85" s="47">
        <f t="shared" si="19"/>
        <v>21.171428571428571</v>
      </c>
      <c r="L85" s="48"/>
      <c r="M85" s="30">
        <f t="shared" si="20"/>
        <v>5.3142857142857149</v>
      </c>
      <c r="N85" s="31">
        <f t="shared" si="18"/>
        <v>15.857142857142856</v>
      </c>
      <c r="O85" s="55">
        <f t="shared" si="21"/>
        <v>0.25101214574898789</v>
      </c>
      <c r="P85" s="55">
        <f t="shared" si="22"/>
        <v>0.74898785425101211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45">
        <f t="shared" si="19"/>
        <v>2.1428571428571428</v>
      </c>
      <c r="E86" s="46">
        <f t="shared" si="19"/>
        <v>0.17142857142857143</v>
      </c>
      <c r="F86" s="45">
        <f t="shared" si="19"/>
        <v>2.3714285714285714</v>
      </c>
      <c r="G86" s="45">
        <f t="shared" si="19"/>
        <v>5.7142857142857141E-2</v>
      </c>
      <c r="H86" s="46">
        <f t="shared" si="19"/>
        <v>1.1714285714285715</v>
      </c>
      <c r="I86" s="46">
        <f t="shared" si="19"/>
        <v>0.8</v>
      </c>
      <c r="J86" s="45">
        <f t="shared" si="19"/>
        <v>1.6857142857142857</v>
      </c>
      <c r="K86" s="47">
        <f t="shared" si="19"/>
        <v>8.4</v>
      </c>
      <c r="L86" s="48"/>
      <c r="M86" s="30">
        <f t="shared" si="20"/>
        <v>2.1428571428571432</v>
      </c>
      <c r="N86" s="31">
        <f t="shared" si="18"/>
        <v>6.2571428571428571</v>
      </c>
      <c r="O86" s="55">
        <f t="shared" si="21"/>
        <v>0.25510204081632659</v>
      </c>
      <c r="P86" s="55">
        <f t="shared" si="22"/>
        <v>0.74489795918367341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45">
        <f t="shared" ref="D87:K102" si="23">SUM(D209)/35</f>
        <v>0.22857142857142856</v>
      </c>
      <c r="E87" s="46">
        <f t="shared" si="23"/>
        <v>0</v>
      </c>
      <c r="F87" s="45">
        <f t="shared" si="23"/>
        <v>0.7142857142857143</v>
      </c>
      <c r="G87" s="45">
        <f t="shared" si="23"/>
        <v>0</v>
      </c>
      <c r="H87" s="46">
        <f t="shared" si="23"/>
        <v>0.45714285714285713</v>
      </c>
      <c r="I87" s="46">
        <f t="shared" si="23"/>
        <v>0</v>
      </c>
      <c r="J87" s="45">
        <f t="shared" si="23"/>
        <v>0.14285714285714285</v>
      </c>
      <c r="K87" s="47">
        <f t="shared" si="23"/>
        <v>1.5428571428571429</v>
      </c>
      <c r="L87" s="48"/>
      <c r="M87" s="30">
        <f t="shared" si="20"/>
        <v>0.45714285714285713</v>
      </c>
      <c r="N87" s="31">
        <f t="shared" si="18"/>
        <v>1.0857142857142856</v>
      </c>
      <c r="O87" s="55">
        <f t="shared" si="21"/>
        <v>0.29629629629629628</v>
      </c>
      <c r="P87" s="55">
        <f t="shared" si="22"/>
        <v>0.70370370370370361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45">
        <f t="shared" si="23"/>
        <v>119.14285714285714</v>
      </c>
      <c r="E88" s="46">
        <f t="shared" si="23"/>
        <v>27.057142857142857</v>
      </c>
      <c r="F88" s="45">
        <f t="shared" si="23"/>
        <v>206.02857142857144</v>
      </c>
      <c r="G88" s="45">
        <f t="shared" si="23"/>
        <v>0.62857142857142856</v>
      </c>
      <c r="H88" s="46">
        <f t="shared" si="23"/>
        <v>64.228571428571428</v>
      </c>
      <c r="I88" s="46">
        <f t="shared" si="23"/>
        <v>31.485714285714284</v>
      </c>
      <c r="J88" s="45">
        <f t="shared" si="23"/>
        <v>77.714285714285708</v>
      </c>
      <c r="K88" s="47">
        <f t="shared" si="23"/>
        <v>526.28571428571433</v>
      </c>
      <c r="L88" s="48"/>
      <c r="M88" s="46">
        <f>SUM(M72:M87)</f>
        <v>122.77142857142857</v>
      </c>
      <c r="N88" s="45">
        <f t="shared" si="18"/>
        <v>403.51428571428573</v>
      </c>
      <c r="O88" s="57">
        <f t="shared" si="21"/>
        <v>0.23327904451682951</v>
      </c>
      <c r="P88" s="57">
        <f t="shared" si="22"/>
        <v>0.76672095548317043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5">
        <f t="shared" si="23"/>
        <v>0</v>
      </c>
      <c r="E89" s="25">
        <f t="shared" si="23"/>
        <v>0</v>
      </c>
      <c r="F89" s="39">
        <f t="shared" si="23"/>
        <v>0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0</v>
      </c>
      <c r="K89" s="39">
        <f t="shared" si="23"/>
        <v>0</v>
      </c>
      <c r="L89" s="48"/>
      <c r="M89" s="30">
        <f t="shared" ref="M89:M104" si="24">SUM(E89+H89+I89)</f>
        <v>0</v>
      </c>
      <c r="N89" s="31">
        <f t="shared" si="18"/>
        <v>0</v>
      </c>
      <c r="O89" s="59">
        <v>0</v>
      </c>
      <c r="P89" s="59">
        <v>0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39">
        <f t="shared" si="23"/>
        <v>0</v>
      </c>
      <c r="E90" s="25">
        <f t="shared" si="23"/>
        <v>0</v>
      </c>
      <c r="F90" s="39">
        <f t="shared" si="23"/>
        <v>0</v>
      </c>
      <c r="G90" s="39">
        <f t="shared" si="23"/>
        <v>0</v>
      </c>
      <c r="H90" s="39">
        <f t="shared" si="23"/>
        <v>0</v>
      </c>
      <c r="I90" s="39">
        <f t="shared" si="23"/>
        <v>0</v>
      </c>
      <c r="J90" s="39">
        <f t="shared" si="23"/>
        <v>0</v>
      </c>
      <c r="K90" s="39">
        <f t="shared" si="23"/>
        <v>0</v>
      </c>
      <c r="L90" s="48"/>
      <c r="M90" s="30">
        <f t="shared" si="24"/>
        <v>0</v>
      </c>
      <c r="N90" s="31">
        <f t="shared" si="18"/>
        <v>0</v>
      </c>
      <c r="O90" s="59">
        <v>0</v>
      </c>
      <c r="P90" s="59">
        <v>0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39">
        <f t="shared" si="23"/>
        <v>0</v>
      </c>
      <c r="E91" s="39">
        <f t="shared" si="23"/>
        <v>0</v>
      </c>
      <c r="F91" s="39">
        <f t="shared" si="23"/>
        <v>0.5714285714285714</v>
      </c>
      <c r="G91" s="39">
        <f t="shared" si="23"/>
        <v>0</v>
      </c>
      <c r="H91" s="39">
        <f t="shared" si="23"/>
        <v>0</v>
      </c>
      <c r="I91" s="39">
        <f t="shared" si="23"/>
        <v>0</v>
      </c>
      <c r="J91" s="39">
        <f t="shared" si="23"/>
        <v>0</v>
      </c>
      <c r="K91" s="39">
        <f t="shared" si="23"/>
        <v>0.5714285714285714</v>
      </c>
      <c r="L91" s="48"/>
      <c r="M91" s="30">
        <f t="shared" si="24"/>
        <v>0</v>
      </c>
      <c r="N91" s="31">
        <f t="shared" si="18"/>
        <v>0.5714285714285714</v>
      </c>
      <c r="O91" s="59">
        <f t="shared" ref="O91:O105" si="25">SUM(M91/K91)</f>
        <v>0</v>
      </c>
      <c r="P91" s="59">
        <f t="shared" ref="P91:P105" si="26">SUM(N91/K91)</f>
        <v>1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39">
        <f t="shared" si="23"/>
        <v>3.5142857142857142</v>
      </c>
      <c r="E92" s="39">
        <f t="shared" si="23"/>
        <v>0</v>
      </c>
      <c r="F92" s="39">
        <f t="shared" si="23"/>
        <v>26.2</v>
      </c>
      <c r="G92" s="39">
        <f t="shared" si="23"/>
        <v>2.8571428571428571E-2</v>
      </c>
      <c r="H92" s="39">
        <f t="shared" si="23"/>
        <v>3.5142857142857142</v>
      </c>
      <c r="I92" s="39">
        <f t="shared" si="23"/>
        <v>8.5714285714285715E-2</v>
      </c>
      <c r="J92" s="39">
        <f t="shared" si="23"/>
        <v>5.1714285714285717</v>
      </c>
      <c r="K92" s="39">
        <f t="shared" si="23"/>
        <v>38.514285714285712</v>
      </c>
      <c r="L92" s="48"/>
      <c r="M92" s="30">
        <f t="shared" si="24"/>
        <v>3.6</v>
      </c>
      <c r="N92" s="31">
        <f t="shared" si="18"/>
        <v>34.914285714285718</v>
      </c>
      <c r="O92" s="59">
        <f t="shared" si="25"/>
        <v>9.3471810089020779E-2</v>
      </c>
      <c r="P92" s="59">
        <f t="shared" si="26"/>
        <v>0.90652818991097939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39">
        <f t="shared" si="23"/>
        <v>2.6857142857142855</v>
      </c>
      <c r="E93" s="39">
        <f t="shared" si="23"/>
        <v>0</v>
      </c>
      <c r="F93" s="39">
        <f t="shared" si="23"/>
        <v>14</v>
      </c>
      <c r="G93" s="39">
        <f t="shared" si="23"/>
        <v>0</v>
      </c>
      <c r="H93" s="39">
        <f t="shared" si="23"/>
        <v>2.2571428571428571</v>
      </c>
      <c r="I93" s="39">
        <f t="shared" si="23"/>
        <v>0.14285714285714285</v>
      </c>
      <c r="J93" s="39">
        <f t="shared" si="23"/>
        <v>3.4</v>
      </c>
      <c r="K93" s="39">
        <f t="shared" si="23"/>
        <v>22.485714285714284</v>
      </c>
      <c r="L93" s="48"/>
      <c r="M93" s="30">
        <f t="shared" si="24"/>
        <v>2.4</v>
      </c>
      <c r="N93" s="31">
        <f t="shared" si="18"/>
        <v>20.085714285714285</v>
      </c>
      <c r="O93" s="59">
        <f t="shared" si="25"/>
        <v>0.10673443456162643</v>
      </c>
      <c r="P93" s="59">
        <f t="shared" si="26"/>
        <v>0.89326556543837365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39">
        <f t="shared" si="23"/>
        <v>3.5714285714285716</v>
      </c>
      <c r="E94" s="39">
        <f t="shared" si="23"/>
        <v>0</v>
      </c>
      <c r="F94" s="39">
        <f t="shared" si="23"/>
        <v>13.457142857142857</v>
      </c>
      <c r="G94" s="39">
        <f t="shared" si="23"/>
        <v>2.8571428571428571E-2</v>
      </c>
      <c r="H94" s="39">
        <f t="shared" si="23"/>
        <v>3</v>
      </c>
      <c r="I94" s="39">
        <f t="shared" si="23"/>
        <v>0.2</v>
      </c>
      <c r="J94" s="39">
        <f t="shared" si="23"/>
        <v>3.4571428571428573</v>
      </c>
      <c r="K94" s="39">
        <f t="shared" si="23"/>
        <v>23.714285714285715</v>
      </c>
      <c r="L94" s="48"/>
      <c r="M94" s="30">
        <f t="shared" si="24"/>
        <v>3.2</v>
      </c>
      <c r="N94" s="31">
        <f t="shared" si="18"/>
        <v>20.514285714285712</v>
      </c>
      <c r="O94" s="59">
        <f t="shared" si="25"/>
        <v>0.13493975903614458</v>
      </c>
      <c r="P94" s="59">
        <f t="shared" si="26"/>
        <v>0.86506024096385525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39">
        <f t="shared" si="23"/>
        <v>4.5428571428571427</v>
      </c>
      <c r="E95" s="39">
        <f t="shared" si="23"/>
        <v>0</v>
      </c>
      <c r="F95" s="39">
        <f t="shared" si="23"/>
        <v>14.971428571428572</v>
      </c>
      <c r="G95" s="39">
        <f t="shared" si="23"/>
        <v>0.14285714285714285</v>
      </c>
      <c r="H95" s="39">
        <f t="shared" si="23"/>
        <v>4.2</v>
      </c>
      <c r="I95" s="39">
        <f t="shared" si="23"/>
        <v>0.11428571428571428</v>
      </c>
      <c r="J95" s="39">
        <f t="shared" si="23"/>
        <v>3.0857142857142859</v>
      </c>
      <c r="K95" s="39">
        <f t="shared" si="23"/>
        <v>27.057142857142857</v>
      </c>
      <c r="L95" s="48"/>
      <c r="M95" s="30">
        <f t="shared" si="24"/>
        <v>4.3142857142857141</v>
      </c>
      <c r="N95" s="31">
        <f t="shared" si="18"/>
        <v>22.74285714285714</v>
      </c>
      <c r="O95" s="59">
        <f t="shared" si="25"/>
        <v>0.1594508975712777</v>
      </c>
      <c r="P95" s="59">
        <f t="shared" si="26"/>
        <v>0.84054910242872216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39">
        <f t="shared" si="23"/>
        <v>6.9714285714285715</v>
      </c>
      <c r="E96" s="39">
        <f t="shared" si="23"/>
        <v>5.7142857142857141E-2</v>
      </c>
      <c r="F96" s="39">
        <f t="shared" si="23"/>
        <v>18.857142857142858</v>
      </c>
      <c r="G96" s="39">
        <f t="shared" si="23"/>
        <v>2.8571428571428571E-2</v>
      </c>
      <c r="H96" s="39">
        <f t="shared" si="23"/>
        <v>6.628571428571429</v>
      </c>
      <c r="I96" s="39">
        <f t="shared" si="23"/>
        <v>1.1714285714285715</v>
      </c>
      <c r="J96" s="39">
        <f t="shared" si="23"/>
        <v>5.8571428571428568</v>
      </c>
      <c r="K96" s="39">
        <f t="shared" si="23"/>
        <v>39.571428571428569</v>
      </c>
      <c r="L96" s="48"/>
      <c r="M96" s="30">
        <f t="shared" si="24"/>
        <v>7.8571428571428577</v>
      </c>
      <c r="N96" s="31">
        <f t="shared" si="18"/>
        <v>31.714285714285715</v>
      </c>
      <c r="O96" s="59">
        <f t="shared" si="25"/>
        <v>0.19855595667870038</v>
      </c>
      <c r="P96" s="59">
        <f t="shared" si="26"/>
        <v>0.8014440433212997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39">
        <f t="shared" si="23"/>
        <v>13.457142857142857</v>
      </c>
      <c r="E97" s="39">
        <f t="shared" si="23"/>
        <v>0.2857142857142857</v>
      </c>
      <c r="F97" s="39">
        <f t="shared" si="23"/>
        <v>26.485714285714284</v>
      </c>
      <c r="G97" s="39">
        <f t="shared" si="23"/>
        <v>2.8571428571428571E-2</v>
      </c>
      <c r="H97" s="39">
        <f t="shared" si="23"/>
        <v>10.857142857142858</v>
      </c>
      <c r="I97" s="39">
        <f t="shared" si="23"/>
        <v>2.1142857142857143</v>
      </c>
      <c r="J97" s="39">
        <f t="shared" si="23"/>
        <v>10.314285714285715</v>
      </c>
      <c r="K97" s="39">
        <f t="shared" si="23"/>
        <v>63.542857142857144</v>
      </c>
      <c r="L97" s="48"/>
      <c r="M97" s="30">
        <f t="shared" si="24"/>
        <v>13.257142857142858</v>
      </c>
      <c r="N97" s="31">
        <f t="shared" si="18"/>
        <v>50.285714285714292</v>
      </c>
      <c r="O97" s="59">
        <f t="shared" si="25"/>
        <v>0.20863309352517986</v>
      </c>
      <c r="P97" s="59">
        <f t="shared" si="26"/>
        <v>0.79136690647482022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39">
        <f t="shared" si="23"/>
        <v>28.428571428571427</v>
      </c>
      <c r="E98" s="39">
        <f t="shared" si="23"/>
        <v>12.371428571428572</v>
      </c>
      <c r="F98" s="39">
        <f t="shared" si="23"/>
        <v>34.685714285714283</v>
      </c>
      <c r="G98" s="39">
        <f t="shared" si="23"/>
        <v>0.14285714285714285</v>
      </c>
      <c r="H98" s="39">
        <f t="shared" si="23"/>
        <v>13.885714285714286</v>
      </c>
      <c r="I98" s="39">
        <f t="shared" si="23"/>
        <v>7.2857142857142856</v>
      </c>
      <c r="J98" s="39">
        <f t="shared" si="23"/>
        <v>15.171428571428571</v>
      </c>
      <c r="K98" s="39">
        <f t="shared" si="23"/>
        <v>111.97142857142858</v>
      </c>
      <c r="L98" s="48"/>
      <c r="M98" s="30">
        <f t="shared" si="24"/>
        <v>33.542857142857144</v>
      </c>
      <c r="N98" s="31">
        <f t="shared" si="18"/>
        <v>78.428571428571431</v>
      </c>
      <c r="O98" s="59">
        <f t="shared" si="25"/>
        <v>0.29956621587139576</v>
      </c>
      <c r="P98" s="59">
        <f t="shared" si="26"/>
        <v>0.70043378412860424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39">
        <f t="shared" si="23"/>
        <v>34.74285714285714</v>
      </c>
      <c r="E99" s="39">
        <f t="shared" si="23"/>
        <v>21.285714285714285</v>
      </c>
      <c r="F99" s="39">
        <f t="shared" si="23"/>
        <v>28.657142857142858</v>
      </c>
      <c r="G99" s="39">
        <f t="shared" si="23"/>
        <v>0</v>
      </c>
      <c r="H99" s="39">
        <f t="shared" si="23"/>
        <v>17.685714285714287</v>
      </c>
      <c r="I99" s="39">
        <f t="shared" si="23"/>
        <v>8.8571428571428577</v>
      </c>
      <c r="J99" s="39">
        <f t="shared" si="23"/>
        <v>13.714285714285714</v>
      </c>
      <c r="K99" s="39">
        <f t="shared" si="23"/>
        <v>124.94285714285714</v>
      </c>
      <c r="L99" s="48"/>
      <c r="M99" s="30">
        <f t="shared" si="24"/>
        <v>47.828571428571436</v>
      </c>
      <c r="N99" s="31">
        <f t="shared" si="18"/>
        <v>77.114285714285714</v>
      </c>
      <c r="O99" s="59">
        <f t="shared" si="25"/>
        <v>0.38280356734507209</v>
      </c>
      <c r="P99" s="59">
        <f t="shared" si="26"/>
        <v>0.61719643265492796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39">
        <f t="shared" si="23"/>
        <v>32</v>
      </c>
      <c r="E100" s="39">
        <f t="shared" si="23"/>
        <v>17.428571428571427</v>
      </c>
      <c r="F100" s="39">
        <f t="shared" si="23"/>
        <v>22.857142857142858</v>
      </c>
      <c r="G100" s="39">
        <f t="shared" si="23"/>
        <v>0</v>
      </c>
      <c r="H100" s="39">
        <f t="shared" si="23"/>
        <v>14.085714285714285</v>
      </c>
      <c r="I100" s="39">
        <f t="shared" si="23"/>
        <v>9.742857142857142</v>
      </c>
      <c r="J100" s="39">
        <f t="shared" si="23"/>
        <v>11.771428571428572</v>
      </c>
      <c r="K100" s="39">
        <f t="shared" si="23"/>
        <v>107.88571428571429</v>
      </c>
      <c r="L100" s="48"/>
      <c r="M100" s="30">
        <f t="shared" si="24"/>
        <v>41.257142857142853</v>
      </c>
      <c r="N100" s="31">
        <f t="shared" si="18"/>
        <v>66.628571428571433</v>
      </c>
      <c r="O100" s="59">
        <f t="shared" si="25"/>
        <v>0.38241525423728812</v>
      </c>
      <c r="P100" s="59">
        <f t="shared" si="26"/>
        <v>0.61758474576271194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39">
        <f t="shared" si="23"/>
        <v>20.314285714285713</v>
      </c>
      <c r="E101" s="39">
        <f t="shared" si="23"/>
        <v>8.6857142857142851</v>
      </c>
      <c r="F101" s="39">
        <f t="shared" si="23"/>
        <v>15.485714285714286</v>
      </c>
      <c r="G101" s="39">
        <f t="shared" si="23"/>
        <v>0</v>
      </c>
      <c r="H101" s="39">
        <f t="shared" si="23"/>
        <v>8.6857142857142851</v>
      </c>
      <c r="I101" s="39">
        <f t="shared" si="23"/>
        <v>6.3428571428571425</v>
      </c>
      <c r="J101" s="39">
        <f t="shared" si="23"/>
        <v>7.9714285714285715</v>
      </c>
      <c r="K101" s="39">
        <f t="shared" si="23"/>
        <v>67.48571428571428</v>
      </c>
      <c r="L101" s="48"/>
      <c r="M101" s="30">
        <f t="shared" si="24"/>
        <v>23.714285714285712</v>
      </c>
      <c r="N101" s="31">
        <f t="shared" si="18"/>
        <v>43.771428571428572</v>
      </c>
      <c r="O101" s="59">
        <f t="shared" si="25"/>
        <v>0.35139712108382726</v>
      </c>
      <c r="P101" s="59">
        <f t="shared" si="26"/>
        <v>0.64860287891617274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39">
        <f t="shared" si="23"/>
        <v>9.742857142857142</v>
      </c>
      <c r="E102" s="39">
        <f t="shared" si="23"/>
        <v>2.3142857142857145</v>
      </c>
      <c r="F102" s="39">
        <f t="shared" si="23"/>
        <v>8.8571428571428577</v>
      </c>
      <c r="G102" s="39">
        <f t="shared" si="23"/>
        <v>0</v>
      </c>
      <c r="H102" s="39">
        <f t="shared" si="23"/>
        <v>4.5428571428571427</v>
      </c>
      <c r="I102" s="39">
        <f t="shared" si="23"/>
        <v>3.6</v>
      </c>
      <c r="J102" s="39">
        <f t="shared" si="23"/>
        <v>4.8571428571428568</v>
      </c>
      <c r="K102" s="39">
        <f t="shared" si="23"/>
        <v>33.914285714285711</v>
      </c>
      <c r="L102" s="48"/>
      <c r="M102" s="30">
        <f t="shared" si="24"/>
        <v>10.457142857142857</v>
      </c>
      <c r="N102" s="31">
        <f t="shared" si="18"/>
        <v>23.457142857142859</v>
      </c>
      <c r="O102" s="59">
        <f t="shared" si="25"/>
        <v>0.30834035383319297</v>
      </c>
      <c r="P102" s="59">
        <f t="shared" si="26"/>
        <v>0.6916596461668072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39">
        <f t="shared" ref="D103:K118" si="27">SUM(D225)/35</f>
        <v>3.657142857142857</v>
      </c>
      <c r="E103" s="39">
        <f t="shared" si="27"/>
        <v>0.6</v>
      </c>
      <c r="F103" s="39">
        <f t="shared" si="27"/>
        <v>2.7714285714285714</v>
      </c>
      <c r="G103" s="39">
        <f t="shared" si="27"/>
        <v>0</v>
      </c>
      <c r="H103" s="39">
        <f t="shared" si="27"/>
        <v>1.5142857142857142</v>
      </c>
      <c r="I103" s="39">
        <f t="shared" si="27"/>
        <v>1.1142857142857143</v>
      </c>
      <c r="J103" s="39">
        <f t="shared" si="27"/>
        <v>1.0285714285714285</v>
      </c>
      <c r="K103" s="39">
        <f t="shared" si="27"/>
        <v>10.685714285714285</v>
      </c>
      <c r="L103" s="48"/>
      <c r="M103" s="30">
        <f t="shared" si="24"/>
        <v>3.2285714285714286</v>
      </c>
      <c r="N103" s="31">
        <f t="shared" si="18"/>
        <v>7.4571428571428573</v>
      </c>
      <c r="O103" s="59">
        <f t="shared" si="25"/>
        <v>0.30213903743315512</v>
      </c>
      <c r="P103" s="59">
        <f t="shared" si="26"/>
        <v>0.69786096256684493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39">
        <f t="shared" si="27"/>
        <v>0.42857142857142855</v>
      </c>
      <c r="E104" s="25">
        <f t="shared" si="27"/>
        <v>0</v>
      </c>
      <c r="F104" s="39">
        <f t="shared" si="27"/>
        <v>1.1142857142857143</v>
      </c>
      <c r="G104" s="25">
        <f t="shared" si="27"/>
        <v>0</v>
      </c>
      <c r="H104" s="39">
        <f t="shared" si="27"/>
        <v>0.22857142857142856</v>
      </c>
      <c r="I104" s="39">
        <f t="shared" si="27"/>
        <v>0</v>
      </c>
      <c r="J104" s="39">
        <f t="shared" si="27"/>
        <v>0.2857142857142857</v>
      </c>
      <c r="K104" s="39">
        <f t="shared" si="27"/>
        <v>2.0571428571428569</v>
      </c>
      <c r="L104" s="48"/>
      <c r="M104" s="30">
        <f t="shared" si="24"/>
        <v>0.22857142857142856</v>
      </c>
      <c r="N104" s="31">
        <f t="shared" si="18"/>
        <v>1.8285714285714287</v>
      </c>
      <c r="O104" s="59">
        <f t="shared" si="25"/>
        <v>0.11111111111111112</v>
      </c>
      <c r="P104" s="59">
        <f t="shared" si="26"/>
        <v>0.88888888888888906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39">
        <f t="shared" si="27"/>
        <v>164.05714285714285</v>
      </c>
      <c r="E105" s="39">
        <f t="shared" si="27"/>
        <v>63.028571428571432</v>
      </c>
      <c r="F105" s="39">
        <f t="shared" si="27"/>
        <v>228.97142857142856</v>
      </c>
      <c r="G105" s="39">
        <f t="shared" si="27"/>
        <v>0.4</v>
      </c>
      <c r="H105" s="39">
        <f t="shared" si="27"/>
        <v>91.085714285714289</v>
      </c>
      <c r="I105" s="39">
        <f t="shared" si="27"/>
        <v>40.771428571428572</v>
      </c>
      <c r="J105" s="39">
        <f t="shared" si="27"/>
        <v>86.085714285714289</v>
      </c>
      <c r="K105" s="39">
        <f t="shared" si="27"/>
        <v>674.4</v>
      </c>
      <c r="L105" s="48"/>
      <c r="M105" s="32">
        <f>SUM(M89:M104)</f>
        <v>194.8857142857143</v>
      </c>
      <c r="N105" s="32">
        <f t="shared" si="18"/>
        <v>479.51428571428568</v>
      </c>
      <c r="O105" s="59">
        <f t="shared" si="25"/>
        <v>0.28897644467039491</v>
      </c>
      <c r="P105" s="59">
        <f t="shared" si="26"/>
        <v>0.71102355532960515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31">
        <f t="shared" si="27"/>
        <v>0</v>
      </c>
      <c r="E106" s="30">
        <f t="shared" si="27"/>
        <v>0</v>
      </c>
      <c r="F106" s="45">
        <f t="shared" si="27"/>
        <v>0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0</v>
      </c>
      <c r="L106" s="48"/>
      <c r="M106" s="30">
        <f t="shared" ref="M106:M121" si="28">SUM(E106+H106+I106)</f>
        <v>0</v>
      </c>
      <c r="N106" s="31">
        <f t="shared" si="18"/>
        <v>0</v>
      </c>
      <c r="O106" s="55">
        <v>0</v>
      </c>
      <c r="P106" s="55">
        <v>0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45">
        <f t="shared" si="27"/>
        <v>0</v>
      </c>
      <c r="E107" s="30">
        <f t="shared" si="27"/>
        <v>0</v>
      </c>
      <c r="F107" s="45">
        <f t="shared" si="27"/>
        <v>0</v>
      </c>
      <c r="G107" s="45">
        <f t="shared" si="27"/>
        <v>0</v>
      </c>
      <c r="H107" s="46">
        <f t="shared" si="27"/>
        <v>0</v>
      </c>
      <c r="I107" s="46">
        <f t="shared" si="27"/>
        <v>0</v>
      </c>
      <c r="J107" s="45">
        <f t="shared" si="27"/>
        <v>0</v>
      </c>
      <c r="K107" s="47">
        <f t="shared" si="27"/>
        <v>0</v>
      </c>
      <c r="L107" s="48"/>
      <c r="M107" s="30">
        <f t="shared" si="28"/>
        <v>0</v>
      </c>
      <c r="N107" s="31">
        <f t="shared" si="18"/>
        <v>0</v>
      </c>
      <c r="O107" s="55">
        <v>0</v>
      </c>
      <c r="P107" s="55">
        <v>0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45">
        <f t="shared" si="27"/>
        <v>5.7142857142857141E-2</v>
      </c>
      <c r="E108" s="46">
        <f t="shared" si="27"/>
        <v>0</v>
      </c>
      <c r="F108" s="45">
        <f t="shared" si="27"/>
        <v>0.51428571428571423</v>
      </c>
      <c r="G108" s="45">
        <f t="shared" si="27"/>
        <v>0</v>
      </c>
      <c r="H108" s="46">
        <f t="shared" si="27"/>
        <v>0</v>
      </c>
      <c r="I108" s="46">
        <f t="shared" si="27"/>
        <v>0</v>
      </c>
      <c r="J108" s="45">
        <f t="shared" si="27"/>
        <v>0</v>
      </c>
      <c r="K108" s="47">
        <f t="shared" si="27"/>
        <v>0.5714285714285714</v>
      </c>
      <c r="L108" s="48"/>
      <c r="M108" s="30">
        <f t="shared" si="28"/>
        <v>0</v>
      </c>
      <c r="N108" s="31">
        <f t="shared" si="18"/>
        <v>0.5714285714285714</v>
      </c>
      <c r="O108" s="55">
        <f t="shared" ref="O108:O122" si="29">SUM(M108/K108)</f>
        <v>0</v>
      </c>
      <c r="P108" s="55">
        <f t="shared" ref="P108:P122" si="30">SUM(N108/K108)</f>
        <v>1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45">
        <f t="shared" si="27"/>
        <v>7.1428571428571432</v>
      </c>
      <c r="E109" s="46">
        <f t="shared" si="27"/>
        <v>0</v>
      </c>
      <c r="F109" s="45">
        <f t="shared" si="27"/>
        <v>41.4</v>
      </c>
      <c r="G109" s="45">
        <f t="shared" si="27"/>
        <v>0.22857142857142856</v>
      </c>
      <c r="H109" s="46">
        <f t="shared" si="27"/>
        <v>4.4857142857142858</v>
      </c>
      <c r="I109" s="46">
        <f t="shared" si="27"/>
        <v>8.5714285714285715E-2</v>
      </c>
      <c r="J109" s="45">
        <f t="shared" si="27"/>
        <v>9.1428571428571423</v>
      </c>
      <c r="K109" s="47">
        <f t="shared" si="27"/>
        <v>62.485714285714288</v>
      </c>
      <c r="L109" s="48"/>
      <c r="M109" s="30">
        <f t="shared" si="28"/>
        <v>4.5714285714285712</v>
      </c>
      <c r="N109" s="31">
        <f t="shared" si="18"/>
        <v>57.914285714285711</v>
      </c>
      <c r="O109" s="55">
        <f t="shared" si="29"/>
        <v>7.3159579332418831E-2</v>
      </c>
      <c r="P109" s="55">
        <f t="shared" si="30"/>
        <v>0.9268404206675811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45">
        <f t="shared" si="27"/>
        <v>8.2285714285714278</v>
      </c>
      <c r="E110" s="46">
        <f t="shared" si="27"/>
        <v>0</v>
      </c>
      <c r="F110" s="45">
        <f t="shared" si="27"/>
        <v>31.514285714285716</v>
      </c>
      <c r="G110" s="45">
        <f t="shared" si="27"/>
        <v>5.7142857142857141E-2</v>
      </c>
      <c r="H110" s="46">
        <f t="shared" si="27"/>
        <v>4.371428571428571</v>
      </c>
      <c r="I110" s="46">
        <f t="shared" si="27"/>
        <v>0.17142857142857143</v>
      </c>
      <c r="J110" s="45">
        <f t="shared" si="27"/>
        <v>8.6857142857142851</v>
      </c>
      <c r="K110" s="47">
        <f t="shared" si="27"/>
        <v>53.028571428571432</v>
      </c>
      <c r="L110" s="48"/>
      <c r="M110" s="30">
        <f t="shared" si="28"/>
        <v>4.5428571428571427</v>
      </c>
      <c r="N110" s="31">
        <f t="shared" si="18"/>
        <v>48.485714285714288</v>
      </c>
      <c r="O110" s="55">
        <f t="shared" si="29"/>
        <v>8.5668103448275856E-2</v>
      </c>
      <c r="P110" s="55">
        <f t="shared" si="30"/>
        <v>0.91433189655172409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45">
        <f t="shared" si="27"/>
        <v>6.8</v>
      </c>
      <c r="E111" s="46">
        <f t="shared" si="27"/>
        <v>0</v>
      </c>
      <c r="F111" s="45">
        <f t="shared" si="27"/>
        <v>32.285714285714285</v>
      </c>
      <c r="G111" s="45">
        <f t="shared" si="27"/>
        <v>0.14285714285714285</v>
      </c>
      <c r="H111" s="46">
        <f t="shared" si="27"/>
        <v>4.9714285714285715</v>
      </c>
      <c r="I111" s="46">
        <f t="shared" si="27"/>
        <v>0.22857142857142856</v>
      </c>
      <c r="J111" s="45">
        <f t="shared" si="27"/>
        <v>9.0857142857142854</v>
      </c>
      <c r="K111" s="47">
        <f t="shared" si="27"/>
        <v>53.514285714285712</v>
      </c>
      <c r="L111" s="48"/>
      <c r="M111" s="30">
        <f t="shared" si="28"/>
        <v>5.2</v>
      </c>
      <c r="N111" s="31">
        <f t="shared" si="18"/>
        <v>48.314285714285717</v>
      </c>
      <c r="O111" s="55">
        <f t="shared" si="29"/>
        <v>9.7170315002669524E-2</v>
      </c>
      <c r="P111" s="55">
        <f t="shared" si="30"/>
        <v>0.90282968499733052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45">
        <f t="shared" si="27"/>
        <v>7</v>
      </c>
      <c r="E112" s="46">
        <f t="shared" si="27"/>
        <v>0</v>
      </c>
      <c r="F112" s="45">
        <f t="shared" si="27"/>
        <v>26.62857142857143</v>
      </c>
      <c r="G112" s="45">
        <f t="shared" si="27"/>
        <v>0</v>
      </c>
      <c r="H112" s="46">
        <f t="shared" si="27"/>
        <v>3.657142857142857</v>
      </c>
      <c r="I112" s="46">
        <f t="shared" si="27"/>
        <v>0.31428571428571428</v>
      </c>
      <c r="J112" s="45">
        <f t="shared" si="27"/>
        <v>7.1142857142857139</v>
      </c>
      <c r="K112" s="47">
        <f t="shared" si="27"/>
        <v>44.714285714285715</v>
      </c>
      <c r="L112" s="48"/>
      <c r="M112" s="30">
        <f t="shared" si="28"/>
        <v>3.9714285714285715</v>
      </c>
      <c r="N112" s="31">
        <f t="shared" si="18"/>
        <v>40.742857142857147</v>
      </c>
      <c r="O112" s="55">
        <f t="shared" si="29"/>
        <v>8.8817891373801916E-2</v>
      </c>
      <c r="P112" s="55">
        <f t="shared" si="30"/>
        <v>0.9111821086261982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45">
        <f t="shared" si="27"/>
        <v>6.5428571428571427</v>
      </c>
      <c r="E113" s="46">
        <f t="shared" si="27"/>
        <v>5.7142857142857141E-2</v>
      </c>
      <c r="F113" s="45">
        <f t="shared" si="27"/>
        <v>22.6</v>
      </c>
      <c r="G113" s="45">
        <f t="shared" si="27"/>
        <v>8.5714285714285715E-2</v>
      </c>
      <c r="H113" s="46">
        <f t="shared" si="27"/>
        <v>2.2285714285714286</v>
      </c>
      <c r="I113" s="46">
        <f t="shared" si="27"/>
        <v>1.2571428571428571</v>
      </c>
      <c r="J113" s="45">
        <f t="shared" si="27"/>
        <v>7.3142857142857141</v>
      </c>
      <c r="K113" s="47">
        <f t="shared" si="27"/>
        <v>40.085714285714289</v>
      </c>
      <c r="L113" s="48"/>
      <c r="M113" s="30">
        <f t="shared" si="28"/>
        <v>3.5428571428571427</v>
      </c>
      <c r="N113" s="31">
        <f t="shared" si="18"/>
        <v>36.542857142857144</v>
      </c>
      <c r="O113" s="55">
        <f t="shared" si="29"/>
        <v>8.8382038488952236E-2</v>
      </c>
      <c r="P113" s="55">
        <f t="shared" si="30"/>
        <v>0.91161796151104768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45">
        <f t="shared" si="27"/>
        <v>8.9428571428571431</v>
      </c>
      <c r="E114" s="46">
        <f t="shared" si="27"/>
        <v>2.8571428571428571E-2</v>
      </c>
      <c r="F114" s="45">
        <f t="shared" si="27"/>
        <v>24.285714285714285</v>
      </c>
      <c r="G114" s="45">
        <f t="shared" si="27"/>
        <v>2.8571428571428571E-2</v>
      </c>
      <c r="H114" s="46">
        <f t="shared" si="27"/>
        <v>4.628571428571429</v>
      </c>
      <c r="I114" s="46">
        <f t="shared" si="27"/>
        <v>1.0857142857142856</v>
      </c>
      <c r="J114" s="45">
        <f t="shared" si="27"/>
        <v>8.257142857142858</v>
      </c>
      <c r="K114" s="47">
        <f t="shared" si="27"/>
        <v>47.25714285714286</v>
      </c>
      <c r="L114" s="48"/>
      <c r="M114" s="30">
        <f t="shared" si="28"/>
        <v>5.7428571428571429</v>
      </c>
      <c r="N114" s="31">
        <f t="shared" si="18"/>
        <v>41.51428571428572</v>
      </c>
      <c r="O114" s="55">
        <f t="shared" si="29"/>
        <v>0.1215235792019347</v>
      </c>
      <c r="P114" s="55">
        <f t="shared" si="30"/>
        <v>0.87847642079806532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45">
        <f t="shared" si="27"/>
        <v>12.942857142857143</v>
      </c>
      <c r="E115" s="46">
        <f t="shared" si="27"/>
        <v>5.7142857142857141E-2</v>
      </c>
      <c r="F115" s="45">
        <f t="shared" si="27"/>
        <v>24.142857142857142</v>
      </c>
      <c r="G115" s="45">
        <f t="shared" si="27"/>
        <v>5.7142857142857141E-2</v>
      </c>
      <c r="H115" s="46">
        <f t="shared" si="27"/>
        <v>5.8571428571428568</v>
      </c>
      <c r="I115" s="46">
        <f t="shared" si="27"/>
        <v>2.5142857142857142</v>
      </c>
      <c r="J115" s="45">
        <f t="shared" si="27"/>
        <v>7.4571428571428573</v>
      </c>
      <c r="K115" s="47">
        <f t="shared" si="27"/>
        <v>53.028571428571432</v>
      </c>
      <c r="L115" s="48"/>
      <c r="M115" s="30">
        <f t="shared" si="28"/>
        <v>8.428571428571427</v>
      </c>
      <c r="N115" s="31">
        <f t="shared" si="18"/>
        <v>44.6</v>
      </c>
      <c r="O115" s="55">
        <f t="shared" si="29"/>
        <v>0.15894396551724135</v>
      </c>
      <c r="P115" s="55">
        <f t="shared" si="30"/>
        <v>0.84105603448275856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45">
        <f t="shared" si="27"/>
        <v>9.1714285714285708</v>
      </c>
      <c r="E116" s="46">
        <f t="shared" si="27"/>
        <v>0</v>
      </c>
      <c r="F116" s="45">
        <f t="shared" si="27"/>
        <v>16.600000000000001</v>
      </c>
      <c r="G116" s="45">
        <f t="shared" si="27"/>
        <v>0</v>
      </c>
      <c r="H116" s="46">
        <f t="shared" si="27"/>
        <v>5.0857142857142854</v>
      </c>
      <c r="I116" s="46">
        <f t="shared" si="27"/>
        <v>2.1428571428571428</v>
      </c>
      <c r="J116" s="45">
        <f t="shared" si="27"/>
        <v>6.0857142857142854</v>
      </c>
      <c r="K116" s="47">
        <f t="shared" si="27"/>
        <v>39.085714285714289</v>
      </c>
      <c r="L116" s="48"/>
      <c r="M116" s="30">
        <f t="shared" si="28"/>
        <v>7.2285714285714278</v>
      </c>
      <c r="N116" s="31">
        <f t="shared" si="18"/>
        <v>31.857142857142858</v>
      </c>
      <c r="O116" s="55">
        <f t="shared" si="29"/>
        <v>0.18494152046783621</v>
      </c>
      <c r="P116" s="55">
        <f t="shared" si="30"/>
        <v>0.8150584795321637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45">
        <f t="shared" si="27"/>
        <v>5.2857142857142856</v>
      </c>
      <c r="E117" s="46">
        <f t="shared" si="27"/>
        <v>2.8571428571428571E-2</v>
      </c>
      <c r="F117" s="45">
        <f t="shared" si="27"/>
        <v>9.8000000000000007</v>
      </c>
      <c r="G117" s="45">
        <f t="shared" si="27"/>
        <v>0</v>
      </c>
      <c r="H117" s="46">
        <f t="shared" si="27"/>
        <v>3.9428571428571431</v>
      </c>
      <c r="I117" s="46">
        <f t="shared" si="27"/>
        <v>0.82857142857142863</v>
      </c>
      <c r="J117" s="45">
        <f t="shared" si="27"/>
        <v>3.4571428571428573</v>
      </c>
      <c r="K117" s="47">
        <f t="shared" si="27"/>
        <v>23.342857142857142</v>
      </c>
      <c r="L117" s="48"/>
      <c r="M117" s="30">
        <f t="shared" si="28"/>
        <v>4.8</v>
      </c>
      <c r="N117" s="31">
        <f t="shared" si="18"/>
        <v>18.542857142857144</v>
      </c>
      <c r="O117" s="55">
        <f t="shared" si="29"/>
        <v>0.20563035495716034</v>
      </c>
      <c r="P117" s="55">
        <f t="shared" si="30"/>
        <v>0.7943696450428398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45">
        <f t="shared" si="27"/>
        <v>3</v>
      </c>
      <c r="E118" s="46">
        <f t="shared" si="27"/>
        <v>5.7142857142857141E-2</v>
      </c>
      <c r="F118" s="45">
        <f t="shared" si="27"/>
        <v>4.8285714285714283</v>
      </c>
      <c r="G118" s="45">
        <f t="shared" si="27"/>
        <v>0</v>
      </c>
      <c r="H118" s="46">
        <f t="shared" si="27"/>
        <v>1.8285714285714285</v>
      </c>
      <c r="I118" s="46">
        <f t="shared" si="27"/>
        <v>0.68571428571428572</v>
      </c>
      <c r="J118" s="45">
        <f t="shared" si="27"/>
        <v>1.9714285714285715</v>
      </c>
      <c r="K118" s="47">
        <f t="shared" si="27"/>
        <v>12.371428571428572</v>
      </c>
      <c r="L118" s="48"/>
      <c r="M118" s="30">
        <f t="shared" si="28"/>
        <v>2.5714285714285712</v>
      </c>
      <c r="N118" s="31">
        <f t="shared" si="18"/>
        <v>9.8000000000000007</v>
      </c>
      <c r="O118" s="55">
        <f t="shared" si="29"/>
        <v>0.20785219399538105</v>
      </c>
      <c r="P118" s="55">
        <f t="shared" si="30"/>
        <v>0.79214780600461898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45">
        <f t="shared" ref="D119:K121" si="31">SUM(D241)/35</f>
        <v>1.4285714285714286</v>
      </c>
      <c r="E119" s="46">
        <f t="shared" si="31"/>
        <v>0</v>
      </c>
      <c r="F119" s="45">
        <f t="shared" si="31"/>
        <v>1.5714285714285714</v>
      </c>
      <c r="G119" s="45">
        <f t="shared" si="31"/>
        <v>0</v>
      </c>
      <c r="H119" s="46">
        <f t="shared" si="31"/>
        <v>1.2</v>
      </c>
      <c r="I119" s="46">
        <f t="shared" si="31"/>
        <v>0.34285714285714286</v>
      </c>
      <c r="J119" s="45">
        <f t="shared" si="31"/>
        <v>1.4571428571428571</v>
      </c>
      <c r="K119" s="47">
        <f t="shared" si="31"/>
        <v>6</v>
      </c>
      <c r="L119" s="48"/>
      <c r="M119" s="30">
        <f t="shared" si="28"/>
        <v>1.5428571428571427</v>
      </c>
      <c r="N119" s="31">
        <f t="shared" si="18"/>
        <v>4.4571428571428573</v>
      </c>
      <c r="O119" s="55">
        <f t="shared" si="29"/>
        <v>0.25714285714285712</v>
      </c>
      <c r="P119" s="55">
        <f t="shared" si="30"/>
        <v>0.74285714285714288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45">
        <f t="shared" si="31"/>
        <v>0.31428571428571428</v>
      </c>
      <c r="E120" s="46">
        <f t="shared" si="31"/>
        <v>0</v>
      </c>
      <c r="F120" s="45">
        <f t="shared" si="31"/>
        <v>1.1428571428571428</v>
      </c>
      <c r="G120" s="45">
        <f t="shared" si="31"/>
        <v>0</v>
      </c>
      <c r="H120" s="46">
        <f t="shared" si="31"/>
        <v>0.2857142857142857</v>
      </c>
      <c r="I120" s="46">
        <f t="shared" si="31"/>
        <v>5.7142857142857141E-2</v>
      </c>
      <c r="J120" s="45">
        <f t="shared" si="31"/>
        <v>0.4</v>
      </c>
      <c r="K120" s="47">
        <f t="shared" si="31"/>
        <v>2.2000000000000002</v>
      </c>
      <c r="L120" s="48"/>
      <c r="M120" s="30">
        <f t="shared" si="28"/>
        <v>0.34285714285714286</v>
      </c>
      <c r="N120" s="31">
        <f t="shared" si="18"/>
        <v>1.8571428571428572</v>
      </c>
      <c r="O120" s="55">
        <f t="shared" si="29"/>
        <v>0.15584415584415584</v>
      </c>
      <c r="P120" s="55">
        <f t="shared" si="30"/>
        <v>0.8441558441558441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45">
        <f t="shared" si="31"/>
        <v>0</v>
      </c>
      <c r="E121" s="46">
        <f t="shared" si="31"/>
        <v>0</v>
      </c>
      <c r="F121" s="45">
        <f t="shared" si="31"/>
        <v>0</v>
      </c>
      <c r="G121" s="31">
        <f t="shared" si="31"/>
        <v>0</v>
      </c>
      <c r="H121" s="46">
        <f t="shared" si="31"/>
        <v>0</v>
      </c>
      <c r="I121" s="46">
        <f t="shared" si="31"/>
        <v>0</v>
      </c>
      <c r="J121" s="45">
        <f t="shared" si="31"/>
        <v>0</v>
      </c>
      <c r="K121" s="47">
        <f t="shared" si="31"/>
        <v>0</v>
      </c>
      <c r="L121" s="48"/>
      <c r="M121" s="30">
        <f t="shared" si="28"/>
        <v>0</v>
      </c>
      <c r="N121" s="31">
        <f t="shared" si="18"/>
        <v>0</v>
      </c>
      <c r="O121" s="55">
        <v>0</v>
      </c>
      <c r="P121" s="55">
        <v>0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45">
        <f>SUM(D106:D121)</f>
        <v>76.857142857142861</v>
      </c>
      <c r="E122" s="46">
        <f t="shared" ref="E122:K122" si="32">SUM(E106:E121)</f>
        <v>0.22857142857142856</v>
      </c>
      <c r="F122" s="45">
        <f t="shared" si="32"/>
        <v>237.31428571428572</v>
      </c>
      <c r="G122" s="45">
        <f t="shared" si="32"/>
        <v>0.6</v>
      </c>
      <c r="H122" s="46">
        <f t="shared" si="32"/>
        <v>42.542857142857152</v>
      </c>
      <c r="I122" s="46">
        <f t="shared" si="32"/>
        <v>9.7142857142857135</v>
      </c>
      <c r="J122" s="45">
        <f t="shared" si="32"/>
        <v>70.428571428571431</v>
      </c>
      <c r="K122" s="47">
        <f t="shared" si="32"/>
        <v>437.68571428571425</v>
      </c>
      <c r="L122" s="48"/>
      <c r="M122" s="46">
        <f>SUM(M106:M121)</f>
        <v>52.48571428571428</v>
      </c>
      <c r="N122" s="45">
        <f t="shared" si="18"/>
        <v>385.20000000000005</v>
      </c>
      <c r="O122" s="57">
        <f t="shared" si="29"/>
        <v>0.11991644363209086</v>
      </c>
      <c r="P122" s="57">
        <f t="shared" si="30"/>
        <v>0.88008355636790925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hidden="1" customHeight="1" thickBot="1" x14ac:dyDescent="0.25">
      <c r="A124" s="240" t="s">
        <v>1</v>
      </c>
      <c r="B124" s="241"/>
      <c r="C124" s="242"/>
      <c r="D124" s="228" t="s">
        <v>2</v>
      </c>
      <c r="E124" s="246"/>
      <c r="F124" s="246"/>
      <c r="G124" s="246"/>
      <c r="H124" s="246"/>
      <c r="I124" s="246"/>
      <c r="J124" s="246"/>
      <c r="K124" s="247"/>
      <c r="M124"/>
    </row>
    <row r="125" spans="1:17" ht="12.75" hidden="1" customHeight="1" thickBot="1" x14ac:dyDescent="0.25">
      <c r="A125" s="243"/>
      <c r="B125" s="244"/>
      <c r="C125" s="245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60"/>
      <c r="B126" s="2" t="s">
        <v>12</v>
      </c>
      <c r="C126" s="2" t="s">
        <v>14</v>
      </c>
      <c r="D126" s="40">
        <v>0</v>
      </c>
      <c r="E126" s="41">
        <v>0</v>
      </c>
      <c r="F126" s="42">
        <v>0</v>
      </c>
      <c r="G126" s="40">
        <v>0</v>
      </c>
      <c r="H126" s="43">
        <v>0</v>
      </c>
      <c r="I126" s="41">
        <v>0</v>
      </c>
      <c r="J126" s="40">
        <v>0</v>
      </c>
      <c r="K126" s="44">
        <f>SUM(D126:J126)</f>
        <v>0</v>
      </c>
      <c r="M126"/>
    </row>
    <row r="127" spans="1:17" ht="12.75" hidden="1" customHeight="1" thickBot="1" x14ac:dyDescent="0.25">
      <c r="A127" s="60"/>
      <c r="B127" s="2"/>
      <c r="C127" s="2" t="s">
        <v>15</v>
      </c>
      <c r="D127" s="42">
        <v>0</v>
      </c>
      <c r="E127" s="43">
        <v>0</v>
      </c>
      <c r="F127" s="42">
        <v>0</v>
      </c>
      <c r="G127" s="42">
        <v>0</v>
      </c>
      <c r="H127" s="43">
        <v>0</v>
      </c>
      <c r="I127" s="41">
        <v>0</v>
      </c>
      <c r="J127" s="42">
        <v>0</v>
      </c>
      <c r="K127" s="44">
        <f t="shared" ref="K127" si="33">SUM(K248)/34</f>
        <v>0</v>
      </c>
      <c r="M127"/>
    </row>
    <row r="128" spans="1:17" ht="12.75" hidden="1" customHeight="1" thickBot="1" x14ac:dyDescent="0.25">
      <c r="A128" s="228" t="s">
        <v>67</v>
      </c>
      <c r="B128" s="228" t="s">
        <v>12</v>
      </c>
      <c r="C128" s="2" t="s">
        <v>16</v>
      </c>
      <c r="D128" s="4"/>
      <c r="E128" s="4"/>
      <c r="F128" s="5">
        <v>6</v>
      </c>
      <c r="G128" s="4"/>
      <c r="H128" s="5">
        <v>1</v>
      </c>
      <c r="I128" s="4"/>
      <c r="J128" s="5">
        <v>1</v>
      </c>
      <c r="K128" s="5">
        <v>8</v>
      </c>
      <c r="M128"/>
    </row>
    <row r="129" spans="1:13" ht="12.75" hidden="1" customHeight="1" thickBot="1" x14ac:dyDescent="0.25">
      <c r="A129" s="229"/>
      <c r="B129" s="229"/>
      <c r="C129" s="2" t="s">
        <v>17</v>
      </c>
      <c r="D129" s="5">
        <v>126</v>
      </c>
      <c r="E129" s="4"/>
      <c r="F129" s="5">
        <v>794</v>
      </c>
      <c r="G129" s="5">
        <v>1</v>
      </c>
      <c r="H129" s="5">
        <v>62</v>
      </c>
      <c r="I129" s="5">
        <v>1</v>
      </c>
      <c r="J129" s="5">
        <v>151</v>
      </c>
      <c r="K129" s="5">
        <v>1135</v>
      </c>
      <c r="M129"/>
    </row>
    <row r="130" spans="1:13" ht="12.75" hidden="1" customHeight="1" thickBot="1" x14ac:dyDescent="0.25">
      <c r="A130" s="229"/>
      <c r="B130" s="229"/>
      <c r="C130" s="2" t="s">
        <v>18</v>
      </c>
      <c r="D130" s="5">
        <v>75</v>
      </c>
      <c r="E130" s="4"/>
      <c r="F130" s="5">
        <v>386</v>
      </c>
      <c r="G130" s="5">
        <v>3</v>
      </c>
      <c r="H130" s="5">
        <v>43</v>
      </c>
      <c r="I130" s="4"/>
      <c r="J130" s="5">
        <v>64</v>
      </c>
      <c r="K130" s="5">
        <v>571</v>
      </c>
      <c r="M130"/>
    </row>
    <row r="131" spans="1:13" ht="12.75" hidden="1" customHeight="1" thickBot="1" x14ac:dyDescent="0.25">
      <c r="A131" s="229"/>
      <c r="B131" s="229"/>
      <c r="C131" s="2" t="s">
        <v>19</v>
      </c>
      <c r="D131" s="5">
        <v>75</v>
      </c>
      <c r="E131" s="4"/>
      <c r="F131" s="5">
        <v>351</v>
      </c>
      <c r="G131" s="5">
        <v>4</v>
      </c>
      <c r="H131" s="5">
        <v>48</v>
      </c>
      <c r="I131" s="4"/>
      <c r="J131" s="5">
        <v>65</v>
      </c>
      <c r="K131" s="5">
        <v>543</v>
      </c>
      <c r="M131"/>
    </row>
    <row r="132" spans="1:13" ht="12.75" hidden="1" customHeight="1" thickBot="1" x14ac:dyDescent="0.25">
      <c r="A132" s="229"/>
      <c r="B132" s="229"/>
      <c r="C132" s="2" t="s">
        <v>20</v>
      </c>
      <c r="D132" s="5">
        <v>66</v>
      </c>
      <c r="E132" s="4"/>
      <c r="F132" s="5">
        <v>384</v>
      </c>
      <c r="G132" s="5">
        <v>3</v>
      </c>
      <c r="H132" s="5">
        <v>69</v>
      </c>
      <c r="I132" s="5">
        <v>2</v>
      </c>
      <c r="J132" s="5">
        <v>71</v>
      </c>
      <c r="K132" s="5">
        <v>595</v>
      </c>
      <c r="M132"/>
    </row>
    <row r="133" spans="1:13" ht="12.75" hidden="1" customHeight="1" thickBot="1" x14ac:dyDescent="0.25">
      <c r="A133" s="229"/>
      <c r="B133" s="229"/>
      <c r="C133" s="2" t="s">
        <v>21</v>
      </c>
      <c r="D133" s="5">
        <v>83</v>
      </c>
      <c r="E133" s="4"/>
      <c r="F133" s="5">
        <v>424</v>
      </c>
      <c r="G133" s="5">
        <v>9</v>
      </c>
      <c r="H133" s="5">
        <v>69</v>
      </c>
      <c r="I133" s="5">
        <v>16</v>
      </c>
      <c r="J133" s="5">
        <v>113</v>
      </c>
      <c r="K133" s="5">
        <v>714</v>
      </c>
      <c r="M133"/>
    </row>
    <row r="134" spans="1:13" ht="12.75" hidden="1" customHeight="1" thickBot="1" x14ac:dyDescent="0.25">
      <c r="A134" s="229"/>
      <c r="B134" s="229"/>
      <c r="C134" s="2" t="s">
        <v>22</v>
      </c>
      <c r="D134" s="5">
        <v>176</v>
      </c>
      <c r="E134" s="5">
        <v>1</v>
      </c>
      <c r="F134" s="5">
        <v>596</v>
      </c>
      <c r="G134" s="5">
        <v>4</v>
      </c>
      <c r="H134" s="5">
        <v>101</v>
      </c>
      <c r="I134" s="5">
        <v>24</v>
      </c>
      <c r="J134" s="5">
        <v>165</v>
      </c>
      <c r="K134" s="5">
        <v>1067</v>
      </c>
      <c r="M134"/>
    </row>
    <row r="135" spans="1:13" ht="12.75" hidden="1" customHeight="1" thickBot="1" x14ac:dyDescent="0.25">
      <c r="A135" s="229"/>
      <c r="B135" s="229"/>
      <c r="C135" s="2" t="s">
        <v>23</v>
      </c>
      <c r="D135" s="5">
        <v>247</v>
      </c>
      <c r="E135" s="4"/>
      <c r="F135" s="5">
        <v>562</v>
      </c>
      <c r="G135" s="5">
        <v>1</v>
      </c>
      <c r="H135" s="5">
        <v>177</v>
      </c>
      <c r="I135" s="5">
        <v>39</v>
      </c>
      <c r="J135" s="5">
        <v>210</v>
      </c>
      <c r="K135" s="5">
        <v>1236</v>
      </c>
      <c r="M135"/>
    </row>
    <row r="136" spans="1:13" ht="12.75" hidden="1" customHeight="1" thickBot="1" x14ac:dyDescent="0.25">
      <c r="A136" s="229"/>
      <c r="B136" s="229"/>
      <c r="C136" s="2" t="s">
        <v>24</v>
      </c>
      <c r="D136" s="5">
        <v>229</v>
      </c>
      <c r="E136" s="5">
        <v>1</v>
      </c>
      <c r="F136" s="5">
        <v>413</v>
      </c>
      <c r="G136" s="5">
        <v>1</v>
      </c>
      <c r="H136" s="5">
        <v>151</v>
      </c>
      <c r="I136" s="5">
        <v>40</v>
      </c>
      <c r="J136" s="5">
        <v>157</v>
      </c>
      <c r="K136" s="5">
        <v>992</v>
      </c>
      <c r="M136"/>
    </row>
    <row r="137" spans="1:13" ht="12.75" hidden="1" customHeight="1" thickBot="1" x14ac:dyDescent="0.25">
      <c r="A137" s="229"/>
      <c r="B137" s="229"/>
      <c r="C137" s="2" t="s">
        <v>25</v>
      </c>
      <c r="D137" s="5">
        <v>174</v>
      </c>
      <c r="E137" s="4"/>
      <c r="F137" s="5">
        <v>306</v>
      </c>
      <c r="G137" s="5">
        <v>1</v>
      </c>
      <c r="H137" s="5">
        <v>154</v>
      </c>
      <c r="I137" s="5">
        <v>40</v>
      </c>
      <c r="J137" s="5">
        <v>93</v>
      </c>
      <c r="K137" s="5">
        <v>768</v>
      </c>
      <c r="M137"/>
    </row>
    <row r="138" spans="1:13" ht="12.75" hidden="1" customHeight="1" thickBot="1" x14ac:dyDescent="0.25">
      <c r="A138" s="229"/>
      <c r="B138" s="229"/>
      <c r="C138" s="2" t="s">
        <v>26</v>
      </c>
      <c r="D138" s="5">
        <v>100</v>
      </c>
      <c r="E138" s="4"/>
      <c r="F138" s="5">
        <v>160</v>
      </c>
      <c r="G138" s="4"/>
      <c r="H138" s="5">
        <v>67</v>
      </c>
      <c r="I138" s="5">
        <v>17</v>
      </c>
      <c r="J138" s="5">
        <v>54</v>
      </c>
      <c r="K138" s="5">
        <v>398</v>
      </c>
      <c r="M138"/>
    </row>
    <row r="139" spans="1:13" ht="12.75" hidden="1" customHeight="1" thickBot="1" x14ac:dyDescent="0.25">
      <c r="A139" s="229"/>
      <c r="B139" s="229"/>
      <c r="C139" s="2" t="s">
        <v>27</v>
      </c>
      <c r="D139" s="5">
        <v>32</v>
      </c>
      <c r="E139" s="4"/>
      <c r="F139" s="5">
        <v>70</v>
      </c>
      <c r="G139" s="4"/>
      <c r="H139" s="5">
        <v>47</v>
      </c>
      <c r="I139" s="5">
        <v>3</v>
      </c>
      <c r="J139" s="5">
        <v>19</v>
      </c>
      <c r="K139" s="5">
        <v>171</v>
      </c>
      <c r="M139"/>
    </row>
    <row r="140" spans="1:13" ht="12.75" hidden="1" customHeight="1" thickBot="1" x14ac:dyDescent="0.25">
      <c r="A140" s="229"/>
      <c r="B140" s="229"/>
      <c r="C140" s="2" t="s">
        <v>28</v>
      </c>
      <c r="D140" s="5">
        <v>10</v>
      </c>
      <c r="E140" s="4"/>
      <c r="F140" s="5">
        <v>29</v>
      </c>
      <c r="G140" s="4"/>
      <c r="H140" s="5">
        <v>5</v>
      </c>
      <c r="I140" s="5">
        <v>1</v>
      </c>
      <c r="J140" s="5">
        <v>9</v>
      </c>
      <c r="K140" s="5">
        <v>54</v>
      </c>
      <c r="M140"/>
    </row>
    <row r="141" spans="1:13" ht="12.75" hidden="1" customHeight="1" thickBot="1" x14ac:dyDescent="0.25">
      <c r="A141" s="229"/>
      <c r="B141" s="229"/>
      <c r="C141" s="2" t="s">
        <v>29</v>
      </c>
      <c r="D141" s="5"/>
      <c r="E141" s="4"/>
      <c r="F141" s="5"/>
      <c r="G141" s="4"/>
      <c r="H141" s="5"/>
      <c r="I141" s="5"/>
      <c r="J141" s="5"/>
      <c r="K141" s="5"/>
      <c r="M141"/>
    </row>
    <row r="142" spans="1:13" ht="12.75" hidden="1" customHeight="1" thickBot="1" x14ac:dyDescent="0.25">
      <c r="A142" s="229"/>
      <c r="B142" s="230"/>
      <c r="C142" s="2" t="s">
        <v>10</v>
      </c>
      <c r="D142" s="5">
        <v>1393</v>
      </c>
      <c r="E142" s="5">
        <v>2</v>
      </c>
      <c r="F142" s="5">
        <v>4481</v>
      </c>
      <c r="G142" s="5">
        <v>27</v>
      </c>
      <c r="H142" s="5">
        <v>994</v>
      </c>
      <c r="I142" s="5">
        <v>183</v>
      </c>
      <c r="J142" s="5">
        <v>1172</v>
      </c>
      <c r="K142" s="5">
        <v>8252</v>
      </c>
      <c r="M142"/>
    </row>
    <row r="143" spans="1:13" ht="12.75" hidden="1" customHeight="1" thickBot="1" x14ac:dyDescent="0.25">
      <c r="A143" s="229"/>
      <c r="B143" s="2" t="s">
        <v>31</v>
      </c>
      <c r="C143" s="2" t="s">
        <v>14</v>
      </c>
      <c r="D143" s="40">
        <v>0</v>
      </c>
      <c r="E143" s="41">
        <v>0</v>
      </c>
      <c r="F143" s="42">
        <v>0</v>
      </c>
      <c r="G143" s="40">
        <v>0</v>
      </c>
      <c r="H143" s="43">
        <v>0</v>
      </c>
      <c r="I143" s="41">
        <v>0</v>
      </c>
      <c r="J143" s="40">
        <v>0</v>
      </c>
      <c r="K143" s="44">
        <f>SUM(D143:J143)</f>
        <v>0</v>
      </c>
      <c r="M143"/>
    </row>
    <row r="144" spans="1:13" ht="12.75" hidden="1" customHeight="1" thickBot="1" x14ac:dyDescent="0.25">
      <c r="A144" s="229"/>
      <c r="B144" s="2"/>
      <c r="C144" s="2" t="s">
        <v>15</v>
      </c>
      <c r="D144" s="42">
        <v>0</v>
      </c>
      <c r="E144" s="43">
        <f t="shared" ref="E144:K144" si="34">SUM(E264)/34</f>
        <v>0.38248358166796126</v>
      </c>
      <c r="F144" s="42">
        <f t="shared" si="34"/>
        <v>5.1936762940470302</v>
      </c>
      <c r="G144" s="42">
        <f t="shared" si="34"/>
        <v>1.769649036085022E-2</v>
      </c>
      <c r="H144" s="43">
        <f t="shared" si="34"/>
        <v>1.3849198502930584</v>
      </c>
      <c r="I144" s="41">
        <f t="shared" si="34"/>
        <v>0.44114116234729178</v>
      </c>
      <c r="J144" s="42">
        <f t="shared" si="34"/>
        <v>1.6286491067015041</v>
      </c>
      <c r="K144" s="44">
        <f t="shared" si="34"/>
        <v>11.328931572629052</v>
      </c>
      <c r="M144"/>
    </row>
    <row r="145" spans="1:13" ht="12.75" hidden="1" customHeight="1" thickBot="1" x14ac:dyDescent="0.25">
      <c r="A145" s="229"/>
      <c r="B145" s="228" t="s">
        <v>31</v>
      </c>
      <c r="C145" s="2" t="s">
        <v>16</v>
      </c>
      <c r="D145" s="5">
        <v>1</v>
      </c>
      <c r="E145" s="4"/>
      <c r="F145" s="5">
        <v>6</v>
      </c>
      <c r="G145" s="4"/>
      <c r="H145" s="4"/>
      <c r="I145" s="4"/>
      <c r="J145" s="4"/>
      <c r="K145" s="5">
        <v>7</v>
      </c>
      <c r="M145"/>
    </row>
    <row r="146" spans="1:13" ht="12.75" hidden="1" customHeight="1" thickBot="1" x14ac:dyDescent="0.25">
      <c r="A146" s="229"/>
      <c r="B146" s="229"/>
      <c r="C146" s="2" t="s">
        <v>17</v>
      </c>
      <c r="D146" s="5">
        <v>104</v>
      </c>
      <c r="E146" s="4"/>
      <c r="F146" s="5">
        <v>573</v>
      </c>
      <c r="G146" s="5">
        <v>1</v>
      </c>
      <c r="H146" s="5">
        <v>60</v>
      </c>
      <c r="I146" s="5">
        <v>1</v>
      </c>
      <c r="J146" s="5">
        <v>127</v>
      </c>
      <c r="K146" s="5">
        <v>866</v>
      </c>
      <c r="M146"/>
    </row>
    <row r="147" spans="1:13" ht="12.75" hidden="1" customHeight="1" thickBot="1" x14ac:dyDescent="0.25">
      <c r="A147" s="229"/>
      <c r="B147" s="229"/>
      <c r="C147" s="2" t="s">
        <v>18</v>
      </c>
      <c r="D147" s="5">
        <v>68</v>
      </c>
      <c r="E147" s="4"/>
      <c r="F147" s="5">
        <v>315</v>
      </c>
      <c r="G147" s="5">
        <v>1</v>
      </c>
      <c r="H147" s="5">
        <v>49</v>
      </c>
      <c r="I147" s="5">
        <v>1</v>
      </c>
      <c r="J147" s="5">
        <v>61</v>
      </c>
      <c r="K147" s="5">
        <v>495</v>
      </c>
      <c r="M147"/>
    </row>
    <row r="148" spans="1:13" ht="12.75" hidden="1" customHeight="1" thickBot="1" x14ac:dyDescent="0.25">
      <c r="A148" s="229"/>
      <c r="B148" s="229"/>
      <c r="C148" s="2" t="s">
        <v>19</v>
      </c>
      <c r="D148" s="5">
        <v>40</v>
      </c>
      <c r="E148" s="4"/>
      <c r="F148" s="5">
        <v>272</v>
      </c>
      <c r="G148" s="5">
        <v>1</v>
      </c>
      <c r="H148" s="5">
        <v>41</v>
      </c>
      <c r="I148" s="5">
        <v>1</v>
      </c>
      <c r="J148" s="5">
        <v>66</v>
      </c>
      <c r="K148" s="5">
        <v>421</v>
      </c>
      <c r="M148"/>
    </row>
    <row r="149" spans="1:13" ht="12.75" hidden="1" customHeight="1" thickBot="1" x14ac:dyDescent="0.25">
      <c r="A149" s="229"/>
      <c r="B149" s="229"/>
      <c r="C149" s="2" t="s">
        <v>20</v>
      </c>
      <c r="D149" s="5">
        <v>54</v>
      </c>
      <c r="E149" s="4"/>
      <c r="F149" s="5">
        <v>251</v>
      </c>
      <c r="G149" s="5">
        <v>6</v>
      </c>
      <c r="H149" s="5">
        <v>39</v>
      </c>
      <c r="I149" s="5">
        <v>2</v>
      </c>
      <c r="J149" s="5">
        <v>75</v>
      </c>
      <c r="K149" s="5">
        <v>427</v>
      </c>
      <c r="M149"/>
    </row>
    <row r="150" spans="1:13" ht="12.75" hidden="1" customHeight="1" thickBot="1" x14ac:dyDescent="0.25">
      <c r="A150" s="229"/>
      <c r="B150" s="229"/>
      <c r="C150" s="2" t="s">
        <v>21</v>
      </c>
      <c r="D150" s="5">
        <v>69</v>
      </c>
      <c r="E150" s="4"/>
      <c r="F150" s="5">
        <v>349</v>
      </c>
      <c r="G150" s="5">
        <v>6</v>
      </c>
      <c r="H150" s="5">
        <v>67</v>
      </c>
      <c r="I150" s="5">
        <v>22</v>
      </c>
      <c r="J150" s="5">
        <v>96</v>
      </c>
      <c r="K150" s="5">
        <v>609</v>
      </c>
      <c r="M150"/>
    </row>
    <row r="151" spans="1:13" ht="12.75" hidden="1" customHeight="1" thickBot="1" x14ac:dyDescent="0.25">
      <c r="A151" s="229"/>
      <c r="B151" s="229"/>
      <c r="C151" s="2" t="s">
        <v>22</v>
      </c>
      <c r="D151" s="5">
        <v>160</v>
      </c>
      <c r="E151" s="5">
        <v>1</v>
      </c>
      <c r="F151" s="5">
        <v>493</v>
      </c>
      <c r="G151" s="5">
        <v>4</v>
      </c>
      <c r="H151" s="5">
        <v>124</v>
      </c>
      <c r="I151" s="5">
        <v>30</v>
      </c>
      <c r="J151" s="5">
        <v>135</v>
      </c>
      <c r="K151" s="5">
        <v>947</v>
      </c>
      <c r="M151"/>
    </row>
    <row r="152" spans="1:13" ht="12.75" hidden="1" customHeight="1" thickBot="1" x14ac:dyDescent="0.25">
      <c r="A152" s="229"/>
      <c r="B152" s="229"/>
      <c r="C152" s="2" t="s">
        <v>23</v>
      </c>
      <c r="D152" s="5">
        <v>185</v>
      </c>
      <c r="E152" s="4"/>
      <c r="F152" s="5">
        <v>503</v>
      </c>
      <c r="G152" s="5">
        <v>2</v>
      </c>
      <c r="H152" s="5">
        <v>121</v>
      </c>
      <c r="I152" s="5">
        <v>40</v>
      </c>
      <c r="J152" s="5">
        <v>157</v>
      </c>
      <c r="K152" s="5">
        <v>1008</v>
      </c>
      <c r="M152"/>
    </row>
    <row r="153" spans="1:13" ht="12.75" hidden="1" customHeight="1" thickBot="1" x14ac:dyDescent="0.25">
      <c r="A153" s="229"/>
      <c r="B153" s="229"/>
      <c r="C153" s="2" t="s">
        <v>24</v>
      </c>
      <c r="D153" s="5">
        <v>172</v>
      </c>
      <c r="E153" s="4"/>
      <c r="F153" s="5">
        <v>342</v>
      </c>
      <c r="G153" s="4"/>
      <c r="H153" s="5">
        <v>134</v>
      </c>
      <c r="I153" s="5">
        <v>23</v>
      </c>
      <c r="J153" s="5">
        <v>140</v>
      </c>
      <c r="K153" s="5">
        <v>811</v>
      </c>
      <c r="M153"/>
    </row>
    <row r="154" spans="1:13" ht="12.75" hidden="1" customHeight="1" thickBot="1" x14ac:dyDescent="0.25">
      <c r="A154" s="229"/>
      <c r="B154" s="229"/>
      <c r="C154" s="2" t="s">
        <v>25</v>
      </c>
      <c r="D154" s="5">
        <v>138</v>
      </c>
      <c r="E154" s="4"/>
      <c r="F154" s="5">
        <v>249</v>
      </c>
      <c r="G154" s="4"/>
      <c r="H154" s="5">
        <v>95</v>
      </c>
      <c r="I154" s="5">
        <v>30</v>
      </c>
      <c r="J154" s="5">
        <v>105</v>
      </c>
      <c r="K154" s="5">
        <v>617</v>
      </c>
      <c r="M154"/>
    </row>
    <row r="155" spans="1:13" ht="12.75" hidden="1" customHeight="1" thickBot="1" x14ac:dyDescent="0.25">
      <c r="A155" s="229"/>
      <c r="B155" s="229"/>
      <c r="C155" s="2" t="s">
        <v>26</v>
      </c>
      <c r="D155" s="5">
        <v>100</v>
      </c>
      <c r="E155" s="4"/>
      <c r="F155" s="5">
        <v>148</v>
      </c>
      <c r="G155" s="4"/>
      <c r="H155" s="5">
        <v>74</v>
      </c>
      <c r="I155" s="5">
        <v>25</v>
      </c>
      <c r="J155" s="5">
        <v>68</v>
      </c>
      <c r="K155" s="5">
        <v>415</v>
      </c>
      <c r="M155"/>
    </row>
    <row r="156" spans="1:13" ht="12.75" hidden="1" customHeight="1" thickBot="1" x14ac:dyDescent="0.25">
      <c r="A156" s="229"/>
      <c r="B156" s="229"/>
      <c r="C156" s="2" t="s">
        <v>27</v>
      </c>
      <c r="D156" s="5">
        <v>33</v>
      </c>
      <c r="E156" s="4"/>
      <c r="F156" s="5">
        <v>53</v>
      </c>
      <c r="G156" s="4"/>
      <c r="H156" s="5">
        <v>35</v>
      </c>
      <c r="I156" s="5">
        <v>6</v>
      </c>
      <c r="J156" s="5">
        <v>25</v>
      </c>
      <c r="K156" s="5">
        <v>152</v>
      </c>
      <c r="M156"/>
    </row>
    <row r="157" spans="1:13" ht="12.75" hidden="1" customHeight="1" thickBot="1" x14ac:dyDescent="0.25">
      <c r="A157" s="229"/>
      <c r="B157" s="229"/>
      <c r="C157" s="2" t="s">
        <v>28</v>
      </c>
      <c r="D157" s="5">
        <v>14</v>
      </c>
      <c r="E157" s="4"/>
      <c r="F157" s="5">
        <v>33</v>
      </c>
      <c r="G157" s="4"/>
      <c r="H157" s="5">
        <v>16</v>
      </c>
      <c r="I157" s="4"/>
      <c r="J157" s="5">
        <v>5</v>
      </c>
      <c r="K157" s="5">
        <v>68</v>
      </c>
      <c r="M157"/>
    </row>
    <row r="158" spans="1:13" ht="12.75" hidden="1" customHeight="1" thickBot="1" x14ac:dyDescent="0.25">
      <c r="A158" s="229"/>
      <c r="B158" s="229"/>
      <c r="C158" s="2" t="s">
        <v>29</v>
      </c>
      <c r="D158" s="4"/>
      <c r="E158" s="4"/>
      <c r="F158" s="5">
        <v>1</v>
      </c>
      <c r="G158" s="4"/>
      <c r="H158" s="4"/>
      <c r="I158" s="4"/>
      <c r="J158" s="4"/>
      <c r="K158" s="5">
        <v>1</v>
      </c>
      <c r="M158"/>
    </row>
    <row r="159" spans="1:13" ht="12.75" hidden="1" customHeight="1" thickBot="1" x14ac:dyDescent="0.25">
      <c r="A159" s="229"/>
      <c r="B159" s="230"/>
      <c r="C159" s="2" t="s">
        <v>10</v>
      </c>
      <c r="D159" s="5">
        <v>1138</v>
      </c>
      <c r="E159" s="5">
        <v>1</v>
      </c>
      <c r="F159" s="5">
        <v>3588</v>
      </c>
      <c r="G159" s="5">
        <v>21</v>
      </c>
      <c r="H159" s="5">
        <v>855</v>
      </c>
      <c r="I159" s="5">
        <v>181</v>
      </c>
      <c r="J159" s="5">
        <v>1060</v>
      </c>
      <c r="K159" s="5">
        <v>6844</v>
      </c>
      <c r="M159"/>
    </row>
    <row r="160" spans="1:13" ht="12.75" hidden="1" customHeight="1" thickBot="1" x14ac:dyDescent="0.25">
      <c r="A160" s="229"/>
      <c r="B160" s="2" t="s">
        <v>32</v>
      </c>
      <c r="C160" s="2" t="s">
        <v>14</v>
      </c>
      <c r="D160" s="40">
        <v>0</v>
      </c>
      <c r="E160" s="41">
        <v>0</v>
      </c>
      <c r="F160" s="42">
        <v>0</v>
      </c>
      <c r="G160" s="40">
        <v>0</v>
      </c>
      <c r="H160" s="43">
        <v>0</v>
      </c>
      <c r="I160" s="41">
        <v>0</v>
      </c>
      <c r="J160" s="40">
        <v>0</v>
      </c>
      <c r="K160" s="44">
        <f>SUM(D160:J160)</f>
        <v>0</v>
      </c>
      <c r="M160"/>
    </row>
    <row r="161" spans="1:13" ht="12.75" hidden="1" customHeight="1" thickBot="1" x14ac:dyDescent="0.25">
      <c r="A161" s="229"/>
      <c r="B161" s="2"/>
      <c r="C161" s="2" t="s">
        <v>15</v>
      </c>
      <c r="D161" s="42">
        <f t="shared" ref="D161:K161" si="35">SUM(D281)/34</f>
        <v>0</v>
      </c>
      <c r="E161" s="43">
        <f t="shared" si="35"/>
        <v>0</v>
      </c>
      <c r="F161" s="42">
        <f t="shared" si="35"/>
        <v>0</v>
      </c>
      <c r="G161" s="42">
        <f t="shared" si="35"/>
        <v>0</v>
      </c>
      <c r="H161" s="43">
        <f t="shared" si="35"/>
        <v>0</v>
      </c>
      <c r="I161" s="41">
        <f t="shared" si="35"/>
        <v>0</v>
      </c>
      <c r="J161" s="42">
        <f t="shared" si="35"/>
        <v>0</v>
      </c>
      <c r="K161" s="44">
        <f t="shared" si="35"/>
        <v>0</v>
      </c>
      <c r="M161"/>
    </row>
    <row r="162" spans="1:13" ht="12.75" hidden="1" customHeight="1" thickBot="1" x14ac:dyDescent="0.25">
      <c r="A162" s="229"/>
      <c r="B162" s="228" t="s">
        <v>32</v>
      </c>
      <c r="C162" s="2" t="s">
        <v>16</v>
      </c>
      <c r="D162" s="5">
        <v>1</v>
      </c>
      <c r="E162" s="4"/>
      <c r="F162" s="5">
        <v>7</v>
      </c>
      <c r="G162" s="4"/>
      <c r="H162" s="4"/>
      <c r="I162" s="4"/>
      <c r="J162" s="4"/>
      <c r="K162" s="5">
        <v>8</v>
      </c>
      <c r="M162"/>
    </row>
    <row r="163" spans="1:13" ht="12.75" hidden="1" customHeight="1" thickBot="1" x14ac:dyDescent="0.25">
      <c r="A163" s="229"/>
      <c r="B163" s="229"/>
      <c r="C163" s="2" t="s">
        <v>17</v>
      </c>
      <c r="D163" s="5">
        <v>121</v>
      </c>
      <c r="E163" s="4"/>
      <c r="F163" s="5">
        <v>659</v>
      </c>
      <c r="G163" s="5">
        <v>1</v>
      </c>
      <c r="H163" s="5">
        <v>68</v>
      </c>
      <c r="I163" s="5">
        <v>7</v>
      </c>
      <c r="J163" s="5">
        <v>106</v>
      </c>
      <c r="K163" s="5">
        <v>962</v>
      </c>
      <c r="M163"/>
    </row>
    <row r="164" spans="1:13" ht="12.75" hidden="1" customHeight="1" thickBot="1" x14ac:dyDescent="0.25">
      <c r="A164" s="229"/>
      <c r="B164" s="229"/>
      <c r="C164" s="2" t="s">
        <v>18</v>
      </c>
      <c r="D164" s="5">
        <v>70</v>
      </c>
      <c r="E164" s="4"/>
      <c r="F164" s="5">
        <v>383</v>
      </c>
      <c r="G164" s="5">
        <v>4</v>
      </c>
      <c r="H164" s="5">
        <v>42</v>
      </c>
      <c r="I164" s="4"/>
      <c r="J164" s="5">
        <v>71</v>
      </c>
      <c r="K164" s="5">
        <v>570</v>
      </c>
      <c r="M164"/>
    </row>
    <row r="165" spans="1:13" ht="12.75" hidden="1" customHeight="1" thickBot="1" x14ac:dyDescent="0.25">
      <c r="A165" s="229"/>
      <c r="B165" s="229"/>
      <c r="C165" s="2" t="s">
        <v>19</v>
      </c>
      <c r="D165" s="5">
        <v>65</v>
      </c>
      <c r="E165" s="4"/>
      <c r="F165" s="5">
        <v>362</v>
      </c>
      <c r="G165" s="5">
        <v>2</v>
      </c>
      <c r="H165" s="5">
        <v>42</v>
      </c>
      <c r="I165" s="5">
        <v>1</v>
      </c>
      <c r="J165" s="5">
        <v>59</v>
      </c>
      <c r="K165" s="5">
        <v>531</v>
      </c>
      <c r="M165"/>
    </row>
    <row r="166" spans="1:13" ht="12.75" hidden="1" customHeight="1" thickBot="1" x14ac:dyDescent="0.25">
      <c r="A166" s="229"/>
      <c r="B166" s="229"/>
      <c r="C166" s="2" t="s">
        <v>20</v>
      </c>
      <c r="D166" s="5">
        <v>76</v>
      </c>
      <c r="E166" s="4"/>
      <c r="F166" s="5">
        <v>614</v>
      </c>
      <c r="G166" s="5">
        <v>6</v>
      </c>
      <c r="H166" s="5">
        <v>74</v>
      </c>
      <c r="I166" s="5">
        <v>3</v>
      </c>
      <c r="J166" s="5">
        <v>84</v>
      </c>
      <c r="K166" s="5">
        <v>857</v>
      </c>
      <c r="M166"/>
    </row>
    <row r="167" spans="1:13" ht="12.75" hidden="1" customHeight="1" thickBot="1" x14ac:dyDescent="0.25">
      <c r="A167" s="229"/>
      <c r="B167" s="229"/>
      <c r="C167" s="2" t="s">
        <v>21</v>
      </c>
      <c r="D167" s="5">
        <v>144</v>
      </c>
      <c r="E167" s="5">
        <v>1</v>
      </c>
      <c r="F167" s="5">
        <v>603</v>
      </c>
      <c r="G167" s="5">
        <v>4</v>
      </c>
      <c r="H167" s="5">
        <v>75</v>
      </c>
      <c r="I167" s="5">
        <v>21</v>
      </c>
      <c r="J167" s="5">
        <v>134</v>
      </c>
      <c r="K167" s="5">
        <v>982</v>
      </c>
      <c r="M167"/>
    </row>
    <row r="168" spans="1:13" ht="12.75" hidden="1" customHeight="1" thickBot="1" x14ac:dyDescent="0.25">
      <c r="A168" s="229"/>
      <c r="B168" s="229"/>
      <c r="C168" s="2" t="s">
        <v>22</v>
      </c>
      <c r="D168" s="5">
        <v>289</v>
      </c>
      <c r="E168" s="5">
        <v>1</v>
      </c>
      <c r="F168" s="5">
        <v>1036</v>
      </c>
      <c r="G168" s="5">
        <v>6</v>
      </c>
      <c r="H168" s="5">
        <v>98</v>
      </c>
      <c r="I168" s="5">
        <v>46</v>
      </c>
      <c r="J168" s="5">
        <v>261</v>
      </c>
      <c r="K168" s="5">
        <v>1737</v>
      </c>
      <c r="M168"/>
    </row>
    <row r="169" spans="1:13" ht="12.75" hidden="1" customHeight="1" thickBot="1" x14ac:dyDescent="0.25">
      <c r="A169" s="229"/>
      <c r="B169" s="229"/>
      <c r="C169" s="2" t="s">
        <v>23</v>
      </c>
      <c r="D169" s="5">
        <v>385</v>
      </c>
      <c r="E169" s="5">
        <v>6</v>
      </c>
      <c r="F169" s="5">
        <v>915</v>
      </c>
      <c r="G169" s="5">
        <v>1</v>
      </c>
      <c r="H169" s="5">
        <v>254</v>
      </c>
      <c r="I169" s="5">
        <v>41</v>
      </c>
      <c r="J169" s="5">
        <v>271</v>
      </c>
      <c r="K169" s="5">
        <v>1873</v>
      </c>
      <c r="M169"/>
    </row>
    <row r="170" spans="1:13" ht="12.75" hidden="1" customHeight="1" thickBot="1" x14ac:dyDescent="0.25">
      <c r="A170" s="229"/>
      <c r="B170" s="229"/>
      <c r="C170" s="2" t="s">
        <v>24</v>
      </c>
      <c r="D170" s="5">
        <v>277</v>
      </c>
      <c r="E170" s="5">
        <v>3</v>
      </c>
      <c r="F170" s="5">
        <v>539</v>
      </c>
      <c r="G170" s="4"/>
      <c r="H170" s="5">
        <v>227</v>
      </c>
      <c r="I170" s="5">
        <v>50</v>
      </c>
      <c r="J170" s="5">
        <v>187</v>
      </c>
      <c r="K170" s="5">
        <v>1283</v>
      </c>
      <c r="M170"/>
    </row>
    <row r="171" spans="1:13" ht="12.75" hidden="1" customHeight="1" thickBot="1" x14ac:dyDescent="0.25">
      <c r="A171" s="229"/>
      <c r="B171" s="229"/>
      <c r="C171" s="2" t="s">
        <v>25</v>
      </c>
      <c r="D171" s="5">
        <v>178</v>
      </c>
      <c r="E171" s="4"/>
      <c r="F171" s="5">
        <v>406</v>
      </c>
      <c r="G171" s="4"/>
      <c r="H171" s="5">
        <v>123</v>
      </c>
      <c r="I171" s="5">
        <v>17</v>
      </c>
      <c r="J171" s="5">
        <v>140</v>
      </c>
      <c r="K171" s="5">
        <v>864</v>
      </c>
      <c r="M171"/>
    </row>
    <row r="172" spans="1:13" ht="12.75" hidden="1" customHeight="1" thickBot="1" x14ac:dyDescent="0.25">
      <c r="A172" s="229"/>
      <c r="B172" s="229"/>
      <c r="C172" s="2" t="s">
        <v>26</v>
      </c>
      <c r="D172" s="5">
        <v>124</v>
      </c>
      <c r="E172" s="4"/>
      <c r="F172" s="5">
        <v>188</v>
      </c>
      <c r="G172" s="4"/>
      <c r="H172" s="5">
        <v>110</v>
      </c>
      <c r="I172" s="5">
        <v>12</v>
      </c>
      <c r="J172" s="5">
        <v>88</v>
      </c>
      <c r="K172" s="5">
        <v>522</v>
      </c>
      <c r="M172"/>
    </row>
    <row r="173" spans="1:13" ht="12.75" hidden="1" customHeight="1" thickBot="1" x14ac:dyDescent="0.25">
      <c r="A173" s="229"/>
      <c r="B173" s="229"/>
      <c r="C173" s="2" t="s">
        <v>27</v>
      </c>
      <c r="D173" s="5">
        <v>45</v>
      </c>
      <c r="E173" s="4"/>
      <c r="F173" s="5">
        <v>64</v>
      </c>
      <c r="G173" s="4"/>
      <c r="H173" s="5">
        <v>49</v>
      </c>
      <c r="I173" s="5">
        <v>5</v>
      </c>
      <c r="J173" s="5">
        <v>34</v>
      </c>
      <c r="K173" s="5">
        <v>197</v>
      </c>
      <c r="M173"/>
    </row>
    <row r="174" spans="1:13" ht="12.75" hidden="1" customHeight="1" thickBot="1" x14ac:dyDescent="0.25">
      <c r="A174" s="229"/>
      <c r="B174" s="229"/>
      <c r="C174" s="2" t="s">
        <v>28</v>
      </c>
      <c r="D174" s="5">
        <v>5</v>
      </c>
      <c r="E174" s="4"/>
      <c r="F174" s="5">
        <v>27</v>
      </c>
      <c r="G174" s="4"/>
      <c r="H174" s="5">
        <v>14</v>
      </c>
      <c r="I174" s="5">
        <v>1</v>
      </c>
      <c r="J174" s="5">
        <v>2</v>
      </c>
      <c r="K174" s="5">
        <v>49</v>
      </c>
      <c r="M174"/>
    </row>
    <row r="175" spans="1:13" ht="12.75" hidden="1" customHeight="1" thickBot="1" x14ac:dyDescent="0.25">
      <c r="A175" s="229"/>
      <c r="B175" s="229"/>
      <c r="C175" s="2" t="s">
        <v>29</v>
      </c>
      <c r="D175" s="5"/>
      <c r="E175" s="4"/>
      <c r="F175" s="5"/>
      <c r="G175" s="4"/>
      <c r="H175" s="5"/>
      <c r="I175" s="5"/>
      <c r="J175" s="5"/>
      <c r="K175" s="5"/>
      <c r="M175"/>
    </row>
    <row r="176" spans="1:13" ht="12.75" hidden="1" customHeight="1" thickBot="1" x14ac:dyDescent="0.25">
      <c r="A176" s="229"/>
      <c r="B176" s="230"/>
      <c r="C176" s="2" t="s">
        <v>10</v>
      </c>
      <c r="D176" s="5">
        <v>1780</v>
      </c>
      <c r="E176" s="5">
        <v>11</v>
      </c>
      <c r="F176" s="5">
        <v>5803</v>
      </c>
      <c r="G176" s="5">
        <v>24</v>
      </c>
      <c r="H176" s="5">
        <v>1176</v>
      </c>
      <c r="I176" s="5">
        <v>204</v>
      </c>
      <c r="J176" s="5">
        <v>1437</v>
      </c>
      <c r="K176" s="5">
        <v>10435</v>
      </c>
      <c r="M176"/>
    </row>
    <row r="177" spans="1:13" ht="12.75" hidden="1" customHeight="1" thickBot="1" x14ac:dyDescent="0.25">
      <c r="A177" s="229"/>
      <c r="B177" s="2" t="s">
        <v>33</v>
      </c>
      <c r="C177" s="2" t="s">
        <v>14</v>
      </c>
      <c r="D177" s="40">
        <v>0</v>
      </c>
      <c r="E177" s="41">
        <v>0</v>
      </c>
      <c r="F177" s="42">
        <v>0</v>
      </c>
      <c r="G177" s="40">
        <v>0</v>
      </c>
      <c r="H177" s="43">
        <v>0</v>
      </c>
      <c r="I177" s="41">
        <v>0</v>
      </c>
      <c r="J177" s="40">
        <v>0</v>
      </c>
      <c r="K177" s="44">
        <f>SUM(D177:J177)</f>
        <v>0</v>
      </c>
      <c r="M177"/>
    </row>
    <row r="178" spans="1:13" ht="12.75" hidden="1" customHeight="1" thickBot="1" x14ac:dyDescent="0.25">
      <c r="A178" s="229"/>
      <c r="B178" s="2"/>
      <c r="C178" s="2" t="s">
        <v>15</v>
      </c>
      <c r="D178" s="42">
        <f t="shared" ref="D178:K178" si="36">SUM(D297)/34</f>
        <v>0</v>
      </c>
      <c r="E178" s="43">
        <f t="shared" si="36"/>
        <v>0</v>
      </c>
      <c r="F178" s="42">
        <f t="shared" si="36"/>
        <v>0</v>
      </c>
      <c r="G178" s="42">
        <f t="shared" si="36"/>
        <v>0</v>
      </c>
      <c r="H178" s="43">
        <f t="shared" si="36"/>
        <v>0</v>
      </c>
      <c r="I178" s="41">
        <f t="shared" si="36"/>
        <v>0</v>
      </c>
      <c r="J178" s="42">
        <f t="shared" si="36"/>
        <v>0</v>
      </c>
      <c r="K178" s="44">
        <f t="shared" si="36"/>
        <v>0</v>
      </c>
      <c r="M178"/>
    </row>
    <row r="179" spans="1:13" ht="12.75" hidden="1" customHeight="1" thickBot="1" x14ac:dyDescent="0.25">
      <c r="A179" s="229"/>
      <c r="B179" s="228" t="s">
        <v>33</v>
      </c>
      <c r="C179" s="2" t="s">
        <v>16</v>
      </c>
      <c r="D179" s="4"/>
      <c r="E179" s="4"/>
      <c r="F179" s="5">
        <v>9</v>
      </c>
      <c r="G179" s="4"/>
      <c r="H179" s="4"/>
      <c r="I179" s="4"/>
      <c r="J179" s="5">
        <v>2</v>
      </c>
      <c r="K179" s="5">
        <v>11</v>
      </c>
      <c r="M179"/>
    </row>
    <row r="180" spans="1:13" ht="12.75" hidden="1" customHeight="1" thickBot="1" x14ac:dyDescent="0.25">
      <c r="A180" s="229"/>
      <c r="B180" s="229"/>
      <c r="C180" s="2" t="s">
        <v>17</v>
      </c>
      <c r="D180" s="5">
        <v>131</v>
      </c>
      <c r="E180" s="4"/>
      <c r="F180" s="5">
        <v>636</v>
      </c>
      <c r="G180" s="4"/>
      <c r="H180" s="5">
        <v>72</v>
      </c>
      <c r="I180" s="5">
        <v>4</v>
      </c>
      <c r="J180" s="5">
        <v>146</v>
      </c>
      <c r="K180" s="5">
        <v>989</v>
      </c>
      <c r="M180"/>
    </row>
    <row r="181" spans="1:13" ht="12.75" hidden="1" customHeight="1" thickBot="1" x14ac:dyDescent="0.25">
      <c r="A181" s="229"/>
      <c r="B181" s="229"/>
      <c r="C181" s="2" t="s">
        <v>18</v>
      </c>
      <c r="D181" s="5">
        <v>81</v>
      </c>
      <c r="E181" s="4"/>
      <c r="F181" s="5">
        <v>405</v>
      </c>
      <c r="G181" s="4"/>
      <c r="H181" s="5">
        <v>39</v>
      </c>
      <c r="I181" s="4"/>
      <c r="J181" s="5">
        <v>86</v>
      </c>
      <c r="K181" s="5">
        <v>611</v>
      </c>
      <c r="M181"/>
    </row>
    <row r="182" spans="1:13" ht="12.75" hidden="1" customHeight="1" thickBot="1" x14ac:dyDescent="0.25">
      <c r="A182" s="229"/>
      <c r="B182" s="229"/>
      <c r="C182" s="2" t="s">
        <v>19</v>
      </c>
      <c r="D182" s="5">
        <v>77</v>
      </c>
      <c r="E182" s="4"/>
      <c r="F182" s="5">
        <v>369</v>
      </c>
      <c r="G182" s="4"/>
      <c r="H182" s="5">
        <v>48</v>
      </c>
      <c r="I182" s="5">
        <v>1</v>
      </c>
      <c r="J182" s="5">
        <v>78</v>
      </c>
      <c r="K182" s="5">
        <v>573</v>
      </c>
      <c r="M182"/>
    </row>
    <row r="183" spans="1:13" ht="12.75" hidden="1" customHeight="1" thickBot="1" x14ac:dyDescent="0.25">
      <c r="A183" s="229"/>
      <c r="B183" s="229"/>
      <c r="C183" s="2" t="s">
        <v>20</v>
      </c>
      <c r="D183" s="5">
        <v>104</v>
      </c>
      <c r="E183" s="5">
        <v>10</v>
      </c>
      <c r="F183" s="5">
        <v>443</v>
      </c>
      <c r="G183" s="5">
        <v>3</v>
      </c>
      <c r="H183" s="5">
        <v>119</v>
      </c>
      <c r="I183" s="4"/>
      <c r="J183" s="5">
        <v>94</v>
      </c>
      <c r="K183" s="5">
        <v>773</v>
      </c>
      <c r="M183"/>
    </row>
    <row r="184" spans="1:13" ht="12.75" hidden="1" customHeight="1" thickBot="1" x14ac:dyDescent="0.25">
      <c r="A184" s="229"/>
      <c r="B184" s="229"/>
      <c r="C184" s="2" t="s">
        <v>21</v>
      </c>
      <c r="D184" s="5">
        <v>238</v>
      </c>
      <c r="E184" s="4"/>
      <c r="F184" s="5">
        <v>924</v>
      </c>
      <c r="G184" s="5">
        <v>5</v>
      </c>
      <c r="H184" s="5">
        <v>149</v>
      </c>
      <c r="I184" s="5">
        <v>27</v>
      </c>
      <c r="J184" s="5">
        <v>198</v>
      </c>
      <c r="K184" s="5">
        <v>1541</v>
      </c>
      <c r="M184"/>
    </row>
    <row r="185" spans="1:13" ht="12.75" hidden="1" customHeight="1" thickBot="1" x14ac:dyDescent="0.25">
      <c r="A185" s="229"/>
      <c r="B185" s="229"/>
      <c r="C185" s="2" t="s">
        <v>22</v>
      </c>
      <c r="D185" s="5">
        <v>291</v>
      </c>
      <c r="E185" s="4"/>
      <c r="F185" s="5">
        <v>857</v>
      </c>
      <c r="G185" s="5">
        <v>6</v>
      </c>
      <c r="H185" s="5">
        <v>208</v>
      </c>
      <c r="I185" s="5">
        <v>38</v>
      </c>
      <c r="J185" s="5">
        <v>280</v>
      </c>
      <c r="K185" s="5">
        <v>1680</v>
      </c>
      <c r="M185"/>
    </row>
    <row r="186" spans="1:13" ht="12.75" hidden="1" customHeight="1" thickBot="1" x14ac:dyDescent="0.25">
      <c r="A186" s="229"/>
      <c r="B186" s="229"/>
      <c r="C186" s="2" t="s">
        <v>23</v>
      </c>
      <c r="D186" s="5">
        <v>355</v>
      </c>
      <c r="E186" s="5">
        <v>1</v>
      </c>
      <c r="F186" s="5">
        <v>695</v>
      </c>
      <c r="G186" s="5">
        <v>2</v>
      </c>
      <c r="H186" s="5">
        <v>256</v>
      </c>
      <c r="I186" s="5">
        <v>45</v>
      </c>
      <c r="J186" s="5">
        <v>267</v>
      </c>
      <c r="K186" s="5">
        <v>1621</v>
      </c>
      <c r="M186"/>
    </row>
    <row r="187" spans="1:13" ht="12.75" hidden="1" customHeight="1" thickBot="1" x14ac:dyDescent="0.25">
      <c r="A187" s="229"/>
      <c r="B187" s="229"/>
      <c r="C187" s="2" t="s">
        <v>24</v>
      </c>
      <c r="D187" s="5">
        <v>287</v>
      </c>
      <c r="E187" s="4"/>
      <c r="F187" s="5">
        <v>566</v>
      </c>
      <c r="G187" s="4"/>
      <c r="H187" s="5">
        <v>246</v>
      </c>
      <c r="I187" s="5">
        <v>43</v>
      </c>
      <c r="J187" s="5">
        <v>225</v>
      </c>
      <c r="K187" s="5">
        <v>1367</v>
      </c>
      <c r="M187"/>
    </row>
    <row r="188" spans="1:13" ht="13.5" hidden="1" thickBot="1" x14ac:dyDescent="0.25">
      <c r="A188" s="229"/>
      <c r="B188" s="229"/>
      <c r="C188" s="2" t="s">
        <v>25</v>
      </c>
      <c r="D188" s="5">
        <v>222</v>
      </c>
      <c r="E188" s="4"/>
      <c r="F188" s="5">
        <v>386</v>
      </c>
      <c r="G188" s="4"/>
      <c r="H188" s="5">
        <v>201</v>
      </c>
      <c r="I188" s="5">
        <v>24</v>
      </c>
      <c r="J188" s="5">
        <v>127</v>
      </c>
      <c r="K188" s="5">
        <v>960</v>
      </c>
      <c r="M188"/>
    </row>
    <row r="189" spans="1:13" ht="13.5" hidden="1" thickBot="1" x14ac:dyDescent="0.25">
      <c r="A189" s="229"/>
      <c r="B189" s="229"/>
      <c r="C189" s="2" t="s">
        <v>26</v>
      </c>
      <c r="D189" s="5">
        <v>143</v>
      </c>
      <c r="E189" s="4"/>
      <c r="F189" s="5">
        <v>228</v>
      </c>
      <c r="G189" s="4"/>
      <c r="H189" s="5">
        <v>131</v>
      </c>
      <c r="I189" s="5">
        <v>23</v>
      </c>
      <c r="J189" s="5">
        <v>93</v>
      </c>
      <c r="K189" s="5">
        <v>618</v>
      </c>
      <c r="M189"/>
    </row>
    <row r="190" spans="1:13" ht="13.5" hidden="1" thickBot="1" x14ac:dyDescent="0.25">
      <c r="A190" s="229"/>
      <c r="B190" s="229"/>
      <c r="C190" s="2" t="s">
        <v>27</v>
      </c>
      <c r="D190" s="5">
        <v>65</v>
      </c>
      <c r="E190" s="4"/>
      <c r="F190" s="5">
        <v>67</v>
      </c>
      <c r="G190" s="5">
        <v>1</v>
      </c>
      <c r="H190" s="5">
        <v>44</v>
      </c>
      <c r="I190" s="5">
        <v>19</v>
      </c>
      <c r="J190" s="5">
        <v>33</v>
      </c>
      <c r="K190" s="5">
        <v>229</v>
      </c>
      <c r="M190"/>
    </row>
    <row r="191" spans="1:13" ht="13.5" hidden="1" thickBot="1" x14ac:dyDescent="0.25">
      <c r="A191" s="229"/>
      <c r="B191" s="229"/>
      <c r="C191" s="2" t="s">
        <v>28</v>
      </c>
      <c r="D191" s="5">
        <v>14</v>
      </c>
      <c r="E191" s="4"/>
      <c r="F191" s="5">
        <v>38</v>
      </c>
      <c r="G191" s="4"/>
      <c r="H191" s="5">
        <v>19</v>
      </c>
      <c r="I191" s="5">
        <v>3</v>
      </c>
      <c r="J191" s="5">
        <v>5</v>
      </c>
      <c r="K191" s="5">
        <v>79</v>
      </c>
      <c r="M191"/>
    </row>
    <row r="192" spans="1:13" ht="12.75" hidden="1" customHeight="1" thickBot="1" x14ac:dyDescent="0.25">
      <c r="A192" s="229"/>
      <c r="B192" s="229"/>
      <c r="C192" s="2" t="s">
        <v>29</v>
      </c>
      <c r="D192" s="5"/>
      <c r="E192" s="4"/>
      <c r="F192" s="5"/>
      <c r="G192" s="4"/>
      <c r="H192" s="5"/>
      <c r="I192" s="5"/>
      <c r="J192" s="5"/>
      <c r="K192" s="5"/>
      <c r="M192"/>
    </row>
    <row r="193" spans="1:13" ht="13.5" hidden="1" thickBot="1" x14ac:dyDescent="0.25">
      <c r="A193" s="229"/>
      <c r="B193" s="230"/>
      <c r="C193" s="2" t="s">
        <v>10</v>
      </c>
      <c r="D193" s="5">
        <v>2008</v>
      </c>
      <c r="E193" s="5">
        <v>11</v>
      </c>
      <c r="F193" s="5">
        <v>5623</v>
      </c>
      <c r="G193" s="5">
        <v>17</v>
      </c>
      <c r="H193" s="5">
        <v>1532</v>
      </c>
      <c r="I193" s="5">
        <v>227</v>
      </c>
      <c r="J193" s="5">
        <v>1634</v>
      </c>
      <c r="K193" s="5">
        <v>11052</v>
      </c>
      <c r="M193"/>
    </row>
    <row r="194" spans="1:13" ht="12.75" hidden="1" customHeight="1" thickBot="1" x14ac:dyDescent="0.25">
      <c r="A194" s="229"/>
      <c r="B194" s="2" t="s">
        <v>34</v>
      </c>
      <c r="C194" s="2" t="s">
        <v>14</v>
      </c>
      <c r="D194" s="40">
        <v>0</v>
      </c>
      <c r="E194" s="41">
        <v>0</v>
      </c>
      <c r="F194" s="42">
        <v>0</v>
      </c>
      <c r="G194" s="40">
        <v>0</v>
      </c>
      <c r="H194" s="43">
        <v>0</v>
      </c>
      <c r="I194" s="41">
        <v>0</v>
      </c>
      <c r="J194" s="40">
        <v>0</v>
      </c>
      <c r="K194" s="44">
        <f>SUM(D194:J194)</f>
        <v>0</v>
      </c>
      <c r="M194"/>
    </row>
    <row r="195" spans="1:13" ht="12.75" hidden="1" customHeight="1" thickBot="1" x14ac:dyDescent="0.25">
      <c r="A195" s="229"/>
      <c r="B195" s="2"/>
      <c r="C195" s="2" t="s">
        <v>15</v>
      </c>
      <c r="D195" s="42">
        <f t="shared" ref="D195:K195" si="37">SUM(D313)/34</f>
        <v>0</v>
      </c>
      <c r="E195" s="43">
        <f t="shared" si="37"/>
        <v>0</v>
      </c>
      <c r="F195" s="42">
        <f t="shared" si="37"/>
        <v>0</v>
      </c>
      <c r="G195" s="42">
        <f t="shared" si="37"/>
        <v>0</v>
      </c>
      <c r="H195" s="43">
        <f t="shared" si="37"/>
        <v>0</v>
      </c>
      <c r="I195" s="41">
        <f t="shared" si="37"/>
        <v>0</v>
      </c>
      <c r="J195" s="42">
        <f t="shared" si="37"/>
        <v>0</v>
      </c>
      <c r="K195" s="44">
        <f t="shared" si="37"/>
        <v>0</v>
      </c>
      <c r="M195"/>
    </row>
    <row r="196" spans="1:13" ht="13.5" hidden="1" thickBot="1" x14ac:dyDescent="0.25">
      <c r="A196" s="229"/>
      <c r="B196" s="228" t="s">
        <v>34</v>
      </c>
      <c r="C196" s="2" t="s">
        <v>16</v>
      </c>
      <c r="D196" s="4"/>
      <c r="E196" s="4"/>
      <c r="F196" s="5">
        <v>9</v>
      </c>
      <c r="G196" s="4"/>
      <c r="H196" s="5">
        <v>1</v>
      </c>
      <c r="I196" s="4"/>
      <c r="J196" s="5">
        <v>2</v>
      </c>
      <c r="K196" s="5">
        <v>12</v>
      </c>
      <c r="M196"/>
    </row>
    <row r="197" spans="1:13" ht="13.5" hidden="1" thickBot="1" x14ac:dyDescent="0.25">
      <c r="A197" s="229"/>
      <c r="B197" s="229"/>
      <c r="C197" s="2" t="s">
        <v>17</v>
      </c>
      <c r="D197" s="5">
        <v>109</v>
      </c>
      <c r="E197" s="4"/>
      <c r="F197" s="5">
        <v>603</v>
      </c>
      <c r="G197" s="5">
        <v>1</v>
      </c>
      <c r="H197" s="5">
        <v>77</v>
      </c>
      <c r="I197" s="5">
        <v>1</v>
      </c>
      <c r="J197" s="5">
        <v>112</v>
      </c>
      <c r="K197" s="5">
        <v>903</v>
      </c>
      <c r="M197"/>
    </row>
    <row r="198" spans="1:13" ht="13.5" hidden="1" thickBot="1" x14ac:dyDescent="0.25">
      <c r="A198" s="229"/>
      <c r="B198" s="229"/>
      <c r="C198" s="2" t="s">
        <v>18</v>
      </c>
      <c r="D198" s="5">
        <v>78</v>
      </c>
      <c r="E198" s="4"/>
      <c r="F198" s="5">
        <v>387</v>
      </c>
      <c r="G198" s="4"/>
      <c r="H198" s="5">
        <v>63</v>
      </c>
      <c r="I198" s="4"/>
      <c r="J198" s="5">
        <v>96</v>
      </c>
      <c r="K198" s="5">
        <v>624</v>
      </c>
      <c r="M198"/>
    </row>
    <row r="199" spans="1:13" ht="13.5" hidden="1" thickBot="1" x14ac:dyDescent="0.25">
      <c r="A199" s="229"/>
      <c r="B199" s="229"/>
      <c r="C199" s="2" t="s">
        <v>19</v>
      </c>
      <c r="D199" s="5">
        <v>84</v>
      </c>
      <c r="E199" s="4"/>
      <c r="F199" s="5">
        <v>347</v>
      </c>
      <c r="G199" s="5">
        <v>1</v>
      </c>
      <c r="H199" s="5">
        <v>78</v>
      </c>
      <c r="I199" s="5">
        <v>1</v>
      </c>
      <c r="J199" s="5">
        <v>89</v>
      </c>
      <c r="K199" s="5">
        <v>600</v>
      </c>
      <c r="M199"/>
    </row>
    <row r="200" spans="1:13" ht="13.5" hidden="1" thickBot="1" x14ac:dyDescent="0.25">
      <c r="A200" s="229"/>
      <c r="B200" s="229"/>
      <c r="C200" s="2" t="s">
        <v>20</v>
      </c>
      <c r="D200" s="5">
        <v>101</v>
      </c>
      <c r="E200" s="4"/>
      <c r="F200" s="5">
        <v>406</v>
      </c>
      <c r="G200" s="5">
        <v>5</v>
      </c>
      <c r="H200" s="5">
        <v>147</v>
      </c>
      <c r="I200" s="4"/>
      <c r="J200" s="5">
        <v>108</v>
      </c>
      <c r="K200" s="5">
        <v>767</v>
      </c>
      <c r="M200"/>
    </row>
    <row r="201" spans="1:13" ht="13.5" hidden="1" thickBot="1" x14ac:dyDescent="0.25">
      <c r="A201" s="229"/>
      <c r="B201" s="229"/>
      <c r="C201" s="2" t="s">
        <v>21</v>
      </c>
      <c r="D201" s="5">
        <v>177</v>
      </c>
      <c r="E201" s="4"/>
      <c r="F201" s="5">
        <v>576</v>
      </c>
      <c r="G201" s="5">
        <v>3</v>
      </c>
      <c r="H201" s="5">
        <v>277</v>
      </c>
      <c r="I201" s="5">
        <v>21</v>
      </c>
      <c r="J201" s="5">
        <v>182</v>
      </c>
      <c r="K201" s="5">
        <v>1236</v>
      </c>
      <c r="M201"/>
    </row>
    <row r="202" spans="1:13" ht="13.5" hidden="1" thickBot="1" x14ac:dyDescent="0.25">
      <c r="A202" s="229"/>
      <c r="B202" s="229"/>
      <c r="C202" s="2" t="s">
        <v>22</v>
      </c>
      <c r="D202" s="5">
        <v>451</v>
      </c>
      <c r="E202" s="5">
        <v>12</v>
      </c>
      <c r="F202" s="5">
        <v>976</v>
      </c>
      <c r="G202" s="5">
        <v>3</v>
      </c>
      <c r="H202" s="5">
        <v>392</v>
      </c>
      <c r="I202" s="5">
        <v>80</v>
      </c>
      <c r="J202" s="5">
        <v>288</v>
      </c>
      <c r="K202" s="5">
        <v>2202</v>
      </c>
      <c r="M202"/>
    </row>
    <row r="203" spans="1:13" ht="13.5" hidden="1" thickBot="1" x14ac:dyDescent="0.25">
      <c r="A203" s="229"/>
      <c r="B203" s="229"/>
      <c r="C203" s="2" t="s">
        <v>23</v>
      </c>
      <c r="D203" s="5">
        <v>720</v>
      </c>
      <c r="E203" s="5">
        <v>200</v>
      </c>
      <c r="F203" s="5">
        <v>1195</v>
      </c>
      <c r="G203" s="5">
        <v>3</v>
      </c>
      <c r="H203" s="5">
        <v>305</v>
      </c>
      <c r="I203" s="5">
        <v>201</v>
      </c>
      <c r="J203" s="5">
        <v>497</v>
      </c>
      <c r="K203" s="5">
        <v>3121</v>
      </c>
      <c r="M203"/>
    </row>
    <row r="204" spans="1:13" ht="13.5" hidden="1" thickBot="1" x14ac:dyDescent="0.25">
      <c r="A204" s="229"/>
      <c r="B204" s="229"/>
      <c r="C204" s="2" t="s">
        <v>24</v>
      </c>
      <c r="D204" s="5">
        <v>917</v>
      </c>
      <c r="E204" s="5">
        <v>301</v>
      </c>
      <c r="F204" s="5">
        <v>1158</v>
      </c>
      <c r="G204" s="4"/>
      <c r="H204" s="5">
        <v>306</v>
      </c>
      <c r="I204" s="5">
        <v>280</v>
      </c>
      <c r="J204" s="5">
        <v>506</v>
      </c>
      <c r="K204" s="5">
        <v>3468</v>
      </c>
      <c r="M204"/>
    </row>
    <row r="205" spans="1:13" ht="13.5" hidden="1" thickBot="1" x14ac:dyDescent="0.25">
      <c r="A205" s="229"/>
      <c r="B205" s="229"/>
      <c r="C205" s="2" t="s">
        <v>25</v>
      </c>
      <c r="D205" s="5">
        <v>822</v>
      </c>
      <c r="E205" s="5">
        <v>282</v>
      </c>
      <c r="F205" s="5">
        <v>773</v>
      </c>
      <c r="G205" s="5">
        <v>1</v>
      </c>
      <c r="H205" s="5">
        <v>316</v>
      </c>
      <c r="I205" s="5">
        <v>267</v>
      </c>
      <c r="J205" s="5">
        <v>414</v>
      </c>
      <c r="K205" s="5">
        <v>2875</v>
      </c>
      <c r="M205"/>
    </row>
    <row r="206" spans="1:13" ht="13.5" hidden="1" thickBot="1" x14ac:dyDescent="0.25">
      <c r="A206" s="229"/>
      <c r="B206" s="229"/>
      <c r="C206" s="2" t="s">
        <v>26</v>
      </c>
      <c r="D206" s="5">
        <v>422</v>
      </c>
      <c r="E206" s="5">
        <v>98</v>
      </c>
      <c r="F206" s="5">
        <v>450</v>
      </c>
      <c r="G206" s="5">
        <v>3</v>
      </c>
      <c r="H206" s="5">
        <v>160</v>
      </c>
      <c r="I206" s="5">
        <v>154</v>
      </c>
      <c r="J206" s="5">
        <v>236</v>
      </c>
      <c r="K206" s="5">
        <v>1523</v>
      </c>
      <c r="M206"/>
    </row>
    <row r="207" spans="1:13" ht="13.5" hidden="1" thickBot="1" x14ac:dyDescent="0.25">
      <c r="A207" s="229"/>
      <c r="B207" s="229"/>
      <c r="C207" s="2" t="s">
        <v>27</v>
      </c>
      <c r="D207" s="5">
        <v>206</v>
      </c>
      <c r="E207" s="5">
        <v>48</v>
      </c>
      <c r="F207" s="5">
        <v>223</v>
      </c>
      <c r="G207" s="4"/>
      <c r="H207" s="5">
        <v>69</v>
      </c>
      <c r="I207" s="5">
        <v>69</v>
      </c>
      <c r="J207" s="5">
        <v>126</v>
      </c>
      <c r="K207" s="5">
        <v>741</v>
      </c>
      <c r="M207"/>
    </row>
    <row r="208" spans="1:13" ht="13.5" hidden="1" thickBot="1" x14ac:dyDescent="0.25">
      <c r="A208" s="229"/>
      <c r="B208" s="229"/>
      <c r="C208" s="2" t="s">
        <v>28</v>
      </c>
      <c r="D208" s="5">
        <v>75</v>
      </c>
      <c r="E208" s="5">
        <v>6</v>
      </c>
      <c r="F208" s="5">
        <v>83</v>
      </c>
      <c r="G208" s="5">
        <v>2</v>
      </c>
      <c r="H208" s="5">
        <v>41</v>
      </c>
      <c r="I208" s="5">
        <v>28</v>
      </c>
      <c r="J208" s="5">
        <v>59</v>
      </c>
      <c r="K208" s="5">
        <v>294</v>
      </c>
      <c r="M208"/>
    </row>
    <row r="209" spans="1:13" ht="13.5" hidden="1" thickBot="1" x14ac:dyDescent="0.25">
      <c r="A209" s="229"/>
      <c r="B209" s="229"/>
      <c r="C209" s="2" t="s">
        <v>29</v>
      </c>
      <c r="D209" s="5">
        <v>8</v>
      </c>
      <c r="E209" s="4"/>
      <c r="F209" s="5">
        <v>25</v>
      </c>
      <c r="G209" s="4"/>
      <c r="H209" s="5">
        <v>16</v>
      </c>
      <c r="I209" s="4"/>
      <c r="J209" s="5">
        <v>5</v>
      </c>
      <c r="K209" s="5">
        <v>54</v>
      </c>
      <c r="M209"/>
    </row>
    <row r="210" spans="1:13" ht="13.5" hidden="1" thickBot="1" x14ac:dyDescent="0.25">
      <c r="A210" s="229"/>
      <c r="B210" s="230"/>
      <c r="C210" s="2" t="s">
        <v>10</v>
      </c>
      <c r="D210" s="5">
        <v>4170</v>
      </c>
      <c r="E210" s="5">
        <v>947</v>
      </c>
      <c r="F210" s="5">
        <v>7211</v>
      </c>
      <c r="G210" s="5">
        <v>22</v>
      </c>
      <c r="H210" s="5">
        <v>2248</v>
      </c>
      <c r="I210" s="5">
        <v>1102</v>
      </c>
      <c r="J210" s="5">
        <v>2720</v>
      </c>
      <c r="K210" s="5">
        <v>18420</v>
      </c>
      <c r="M210"/>
    </row>
    <row r="211" spans="1:13" ht="12.75" hidden="1" customHeight="1" thickBot="1" x14ac:dyDescent="0.25">
      <c r="A211" s="229"/>
      <c r="B211" s="2" t="s">
        <v>36</v>
      </c>
      <c r="C211" s="2" t="s">
        <v>14</v>
      </c>
      <c r="D211" s="40">
        <v>0</v>
      </c>
      <c r="E211" s="41">
        <v>0</v>
      </c>
      <c r="F211" s="42">
        <v>0</v>
      </c>
      <c r="G211" s="40">
        <v>0</v>
      </c>
      <c r="H211" s="43">
        <v>0</v>
      </c>
      <c r="I211" s="41">
        <v>0</v>
      </c>
      <c r="J211" s="40">
        <v>0</v>
      </c>
      <c r="K211" s="44">
        <f>SUM(D211:J211)</f>
        <v>0</v>
      </c>
      <c r="M211"/>
    </row>
    <row r="212" spans="1:13" ht="12.75" hidden="1" customHeight="1" thickBot="1" x14ac:dyDescent="0.25">
      <c r="A212" s="229"/>
      <c r="B212" s="2"/>
      <c r="C212" s="2" t="s">
        <v>15</v>
      </c>
      <c r="D212" s="42">
        <f t="shared" ref="D212:K212" si="38">SUM(D330)/34</f>
        <v>0</v>
      </c>
      <c r="E212" s="43">
        <f t="shared" si="38"/>
        <v>0</v>
      </c>
      <c r="F212" s="42">
        <f t="shared" si="38"/>
        <v>0</v>
      </c>
      <c r="G212" s="42">
        <f t="shared" si="38"/>
        <v>0</v>
      </c>
      <c r="H212" s="43">
        <f t="shared" si="38"/>
        <v>0</v>
      </c>
      <c r="I212" s="41">
        <f t="shared" si="38"/>
        <v>0</v>
      </c>
      <c r="J212" s="42">
        <f t="shared" si="38"/>
        <v>0</v>
      </c>
      <c r="K212" s="44">
        <f t="shared" si="38"/>
        <v>0</v>
      </c>
      <c r="M212"/>
    </row>
    <row r="213" spans="1:13" ht="13.5" hidden="1" thickBot="1" x14ac:dyDescent="0.25">
      <c r="A213" s="229"/>
      <c r="B213" s="228" t="s">
        <v>36</v>
      </c>
      <c r="C213" s="2" t="s">
        <v>16</v>
      </c>
      <c r="D213" s="4"/>
      <c r="E213" s="4"/>
      <c r="F213" s="5">
        <v>20</v>
      </c>
      <c r="G213" s="4"/>
      <c r="H213" s="4"/>
      <c r="I213" s="4"/>
      <c r="J213" s="4"/>
      <c r="K213" s="5">
        <v>20</v>
      </c>
      <c r="M213"/>
    </row>
    <row r="214" spans="1:13" ht="13.5" hidden="1" thickBot="1" x14ac:dyDescent="0.25">
      <c r="A214" s="229"/>
      <c r="B214" s="229"/>
      <c r="C214" s="2" t="s">
        <v>17</v>
      </c>
      <c r="D214" s="5">
        <v>123</v>
      </c>
      <c r="E214" s="4"/>
      <c r="F214" s="5">
        <v>917</v>
      </c>
      <c r="G214" s="5">
        <v>1</v>
      </c>
      <c r="H214" s="5">
        <v>123</v>
      </c>
      <c r="I214" s="5">
        <v>3</v>
      </c>
      <c r="J214" s="5">
        <v>181</v>
      </c>
      <c r="K214" s="5">
        <v>1348</v>
      </c>
      <c r="M214"/>
    </row>
    <row r="215" spans="1:13" ht="13.5" hidden="1" thickBot="1" x14ac:dyDescent="0.25">
      <c r="A215" s="229"/>
      <c r="B215" s="229"/>
      <c r="C215" s="2" t="s">
        <v>18</v>
      </c>
      <c r="D215" s="5">
        <v>94</v>
      </c>
      <c r="E215" s="4"/>
      <c r="F215" s="5">
        <v>490</v>
      </c>
      <c r="G215" s="4"/>
      <c r="H215" s="5">
        <v>79</v>
      </c>
      <c r="I215" s="5">
        <v>5</v>
      </c>
      <c r="J215" s="5">
        <v>119</v>
      </c>
      <c r="K215" s="5">
        <v>787</v>
      </c>
      <c r="M215"/>
    </row>
    <row r="216" spans="1:13" ht="13.5" hidden="1" thickBot="1" x14ac:dyDescent="0.25">
      <c r="A216" s="229"/>
      <c r="B216" s="229"/>
      <c r="C216" s="2" t="s">
        <v>19</v>
      </c>
      <c r="D216" s="5">
        <v>125</v>
      </c>
      <c r="E216" s="4"/>
      <c r="F216" s="5">
        <v>471</v>
      </c>
      <c r="G216" s="5">
        <v>1</v>
      </c>
      <c r="H216" s="5">
        <v>105</v>
      </c>
      <c r="I216" s="5">
        <v>7</v>
      </c>
      <c r="J216" s="5">
        <v>121</v>
      </c>
      <c r="K216" s="5">
        <v>830</v>
      </c>
      <c r="M216"/>
    </row>
    <row r="217" spans="1:13" ht="13.5" hidden="1" thickBot="1" x14ac:dyDescent="0.25">
      <c r="A217" s="229"/>
      <c r="B217" s="229"/>
      <c r="C217" s="2" t="s">
        <v>20</v>
      </c>
      <c r="D217" s="5">
        <v>159</v>
      </c>
      <c r="E217" s="4"/>
      <c r="F217" s="5">
        <v>524</v>
      </c>
      <c r="G217" s="5">
        <v>5</v>
      </c>
      <c r="H217" s="5">
        <v>147</v>
      </c>
      <c r="I217" s="5">
        <v>4</v>
      </c>
      <c r="J217" s="5">
        <v>108</v>
      </c>
      <c r="K217" s="5">
        <v>947</v>
      </c>
      <c r="M217"/>
    </row>
    <row r="218" spans="1:13" ht="13.5" hidden="1" thickBot="1" x14ac:dyDescent="0.25">
      <c r="A218" s="229"/>
      <c r="B218" s="229"/>
      <c r="C218" s="2" t="s">
        <v>21</v>
      </c>
      <c r="D218" s="5">
        <v>244</v>
      </c>
      <c r="E218" s="5">
        <v>2</v>
      </c>
      <c r="F218" s="5">
        <v>660</v>
      </c>
      <c r="G218" s="5">
        <v>1</v>
      </c>
      <c r="H218" s="5">
        <v>232</v>
      </c>
      <c r="I218" s="5">
        <v>41</v>
      </c>
      <c r="J218" s="5">
        <v>205</v>
      </c>
      <c r="K218" s="5">
        <v>1385</v>
      </c>
      <c r="M218"/>
    </row>
    <row r="219" spans="1:13" ht="13.5" hidden="1" thickBot="1" x14ac:dyDescent="0.25">
      <c r="A219" s="229"/>
      <c r="B219" s="229"/>
      <c r="C219" s="2" t="s">
        <v>22</v>
      </c>
      <c r="D219" s="5">
        <v>471</v>
      </c>
      <c r="E219" s="5">
        <v>10</v>
      </c>
      <c r="F219" s="5">
        <v>927</v>
      </c>
      <c r="G219" s="5">
        <v>1</v>
      </c>
      <c r="H219" s="5">
        <v>380</v>
      </c>
      <c r="I219" s="5">
        <v>74</v>
      </c>
      <c r="J219" s="5">
        <v>361</v>
      </c>
      <c r="K219" s="5">
        <v>2224</v>
      </c>
      <c r="M219"/>
    </row>
    <row r="220" spans="1:13" ht="13.5" hidden="1" thickBot="1" x14ac:dyDescent="0.25">
      <c r="A220" s="229"/>
      <c r="B220" s="229"/>
      <c r="C220" s="2" t="s">
        <v>23</v>
      </c>
      <c r="D220" s="5">
        <v>995</v>
      </c>
      <c r="E220" s="5">
        <v>433</v>
      </c>
      <c r="F220" s="5">
        <v>1214</v>
      </c>
      <c r="G220" s="5">
        <v>5</v>
      </c>
      <c r="H220" s="5">
        <v>486</v>
      </c>
      <c r="I220" s="5">
        <v>255</v>
      </c>
      <c r="J220" s="5">
        <v>531</v>
      </c>
      <c r="K220" s="5">
        <v>3919</v>
      </c>
      <c r="M220"/>
    </row>
    <row r="221" spans="1:13" ht="13.5" hidden="1" thickBot="1" x14ac:dyDescent="0.25">
      <c r="A221" s="229"/>
      <c r="B221" s="229"/>
      <c r="C221" s="2" t="s">
        <v>24</v>
      </c>
      <c r="D221" s="5">
        <v>1216</v>
      </c>
      <c r="E221" s="5">
        <v>745</v>
      </c>
      <c r="F221" s="5">
        <v>1003</v>
      </c>
      <c r="G221" s="4"/>
      <c r="H221" s="5">
        <v>619</v>
      </c>
      <c r="I221" s="5">
        <v>310</v>
      </c>
      <c r="J221" s="5">
        <v>480</v>
      </c>
      <c r="K221" s="5">
        <v>4373</v>
      </c>
      <c r="M221"/>
    </row>
    <row r="222" spans="1:13" ht="13.5" hidden="1" thickBot="1" x14ac:dyDescent="0.25">
      <c r="A222" s="229"/>
      <c r="B222" s="229"/>
      <c r="C222" s="2" t="s">
        <v>25</v>
      </c>
      <c r="D222" s="5">
        <v>1120</v>
      </c>
      <c r="E222" s="5">
        <v>610</v>
      </c>
      <c r="F222" s="5">
        <v>800</v>
      </c>
      <c r="G222" s="4"/>
      <c r="H222" s="5">
        <v>493</v>
      </c>
      <c r="I222" s="5">
        <v>341</v>
      </c>
      <c r="J222" s="5">
        <v>412</v>
      </c>
      <c r="K222" s="5">
        <v>3776</v>
      </c>
      <c r="M222"/>
    </row>
    <row r="223" spans="1:13" ht="13.5" hidden="1" thickBot="1" x14ac:dyDescent="0.25">
      <c r="A223" s="229"/>
      <c r="B223" s="229"/>
      <c r="C223" s="2" t="s">
        <v>26</v>
      </c>
      <c r="D223" s="5">
        <v>711</v>
      </c>
      <c r="E223" s="5">
        <v>304</v>
      </c>
      <c r="F223" s="5">
        <v>542</v>
      </c>
      <c r="G223" s="4"/>
      <c r="H223" s="5">
        <v>304</v>
      </c>
      <c r="I223" s="5">
        <v>222</v>
      </c>
      <c r="J223" s="5">
        <v>279</v>
      </c>
      <c r="K223" s="5">
        <v>2362</v>
      </c>
      <c r="M223"/>
    </row>
    <row r="224" spans="1:13" ht="13.5" hidden="1" thickBot="1" x14ac:dyDescent="0.25">
      <c r="A224" s="229"/>
      <c r="B224" s="229"/>
      <c r="C224" s="2" t="s">
        <v>27</v>
      </c>
      <c r="D224" s="5">
        <v>341</v>
      </c>
      <c r="E224" s="5">
        <v>81</v>
      </c>
      <c r="F224" s="5">
        <v>310</v>
      </c>
      <c r="G224" s="4"/>
      <c r="H224" s="5">
        <v>159</v>
      </c>
      <c r="I224" s="5">
        <v>126</v>
      </c>
      <c r="J224" s="5">
        <v>170</v>
      </c>
      <c r="K224" s="5">
        <v>1187</v>
      </c>
      <c r="M224"/>
    </row>
    <row r="225" spans="1:13" ht="13.5" hidden="1" thickBot="1" x14ac:dyDescent="0.25">
      <c r="A225" s="229"/>
      <c r="B225" s="229"/>
      <c r="C225" s="2" t="s">
        <v>28</v>
      </c>
      <c r="D225" s="5">
        <v>128</v>
      </c>
      <c r="E225" s="5">
        <v>21</v>
      </c>
      <c r="F225" s="5">
        <v>97</v>
      </c>
      <c r="G225" s="4"/>
      <c r="H225" s="5">
        <v>53</v>
      </c>
      <c r="I225" s="5">
        <v>39</v>
      </c>
      <c r="J225" s="5">
        <v>36</v>
      </c>
      <c r="K225" s="5">
        <v>374</v>
      </c>
      <c r="M225"/>
    </row>
    <row r="226" spans="1:13" ht="13.5" hidden="1" thickBot="1" x14ac:dyDescent="0.25">
      <c r="A226" s="229"/>
      <c r="B226" s="229"/>
      <c r="C226" s="2" t="s">
        <v>29</v>
      </c>
      <c r="D226" s="5">
        <v>15</v>
      </c>
      <c r="E226" s="4"/>
      <c r="F226" s="5">
        <v>39</v>
      </c>
      <c r="G226" s="4"/>
      <c r="H226" s="5">
        <v>8</v>
      </c>
      <c r="I226" s="4"/>
      <c r="J226" s="5">
        <v>10</v>
      </c>
      <c r="K226" s="5">
        <v>72</v>
      </c>
      <c r="M226"/>
    </row>
    <row r="227" spans="1:13" ht="13.5" hidden="1" thickBot="1" x14ac:dyDescent="0.25">
      <c r="A227" s="229"/>
      <c r="B227" s="230"/>
      <c r="C227" s="2" t="s">
        <v>10</v>
      </c>
      <c r="D227" s="5">
        <v>5742</v>
      </c>
      <c r="E227" s="5">
        <v>2206</v>
      </c>
      <c r="F227" s="5">
        <v>8014</v>
      </c>
      <c r="G227" s="5">
        <v>14</v>
      </c>
      <c r="H227" s="5">
        <v>3188</v>
      </c>
      <c r="I227" s="5">
        <v>1427</v>
      </c>
      <c r="J227" s="5">
        <v>3013</v>
      </c>
      <c r="K227" s="5">
        <v>23604</v>
      </c>
      <c r="M227"/>
    </row>
    <row r="228" spans="1:13" ht="12.75" hidden="1" customHeight="1" thickBot="1" x14ac:dyDescent="0.25">
      <c r="A228" s="229"/>
      <c r="B228" s="2" t="s">
        <v>37</v>
      </c>
      <c r="C228" s="2" t="s">
        <v>14</v>
      </c>
      <c r="D228" s="40">
        <v>0</v>
      </c>
      <c r="E228" s="41">
        <v>0</v>
      </c>
      <c r="F228" s="42">
        <v>0</v>
      </c>
      <c r="G228" s="40">
        <v>0</v>
      </c>
      <c r="H228" s="43">
        <v>0</v>
      </c>
      <c r="I228" s="41">
        <v>0</v>
      </c>
      <c r="J228" s="40">
        <v>0</v>
      </c>
      <c r="K228" s="44">
        <f>SUM(D228:J228)</f>
        <v>0</v>
      </c>
      <c r="M228"/>
    </row>
    <row r="229" spans="1:13" ht="12.75" hidden="1" customHeight="1" thickBot="1" x14ac:dyDescent="0.25">
      <c r="A229" s="229"/>
      <c r="B229" s="2"/>
      <c r="C229" s="2" t="s">
        <v>15</v>
      </c>
      <c r="D229" s="42">
        <f t="shared" ref="D229:K229" si="39">SUM(D347)/34</f>
        <v>0</v>
      </c>
      <c r="E229" s="43">
        <f t="shared" si="39"/>
        <v>0</v>
      </c>
      <c r="F229" s="42">
        <f t="shared" si="39"/>
        <v>0</v>
      </c>
      <c r="G229" s="42">
        <f t="shared" si="39"/>
        <v>0</v>
      </c>
      <c r="H229" s="43">
        <f t="shared" si="39"/>
        <v>0</v>
      </c>
      <c r="I229" s="41">
        <f t="shared" si="39"/>
        <v>0</v>
      </c>
      <c r="J229" s="42">
        <f t="shared" si="39"/>
        <v>0</v>
      </c>
      <c r="K229" s="44">
        <f t="shared" si="39"/>
        <v>0</v>
      </c>
      <c r="M229"/>
    </row>
    <row r="230" spans="1:13" ht="13.5" hidden="1" thickBot="1" x14ac:dyDescent="0.25">
      <c r="A230" s="229"/>
      <c r="B230" s="228" t="s">
        <v>37</v>
      </c>
      <c r="C230" s="2" t="s">
        <v>16</v>
      </c>
      <c r="D230" s="5">
        <v>2</v>
      </c>
      <c r="E230" s="4"/>
      <c r="F230" s="5">
        <v>18</v>
      </c>
      <c r="G230" s="4"/>
      <c r="H230" s="4"/>
      <c r="I230" s="4"/>
      <c r="J230" s="4"/>
      <c r="K230" s="5">
        <v>20</v>
      </c>
      <c r="M230"/>
    </row>
    <row r="231" spans="1:13" ht="13.5" hidden="1" thickBot="1" x14ac:dyDescent="0.25">
      <c r="A231" s="229"/>
      <c r="B231" s="229"/>
      <c r="C231" s="2" t="s">
        <v>17</v>
      </c>
      <c r="D231" s="5">
        <v>250</v>
      </c>
      <c r="E231" s="4"/>
      <c r="F231" s="5">
        <v>1449</v>
      </c>
      <c r="G231" s="5">
        <v>8</v>
      </c>
      <c r="H231" s="5">
        <v>157</v>
      </c>
      <c r="I231" s="5">
        <v>3</v>
      </c>
      <c r="J231" s="5">
        <v>320</v>
      </c>
      <c r="K231" s="5">
        <v>2187</v>
      </c>
      <c r="M231"/>
    </row>
    <row r="232" spans="1:13" ht="13.5" hidden="1" thickBot="1" x14ac:dyDescent="0.25">
      <c r="A232" s="229"/>
      <c r="B232" s="229"/>
      <c r="C232" s="2" t="s">
        <v>18</v>
      </c>
      <c r="D232" s="5">
        <v>288</v>
      </c>
      <c r="E232" s="4"/>
      <c r="F232" s="5">
        <v>1103</v>
      </c>
      <c r="G232" s="5">
        <v>2</v>
      </c>
      <c r="H232" s="5">
        <v>153</v>
      </c>
      <c r="I232" s="5">
        <v>6</v>
      </c>
      <c r="J232" s="5">
        <v>304</v>
      </c>
      <c r="K232" s="5">
        <v>1856</v>
      </c>
      <c r="M232"/>
    </row>
    <row r="233" spans="1:13" ht="13.5" hidden="1" thickBot="1" x14ac:dyDescent="0.25">
      <c r="A233" s="229"/>
      <c r="B233" s="229"/>
      <c r="C233" s="2" t="s">
        <v>19</v>
      </c>
      <c r="D233" s="5">
        <v>238</v>
      </c>
      <c r="E233" s="4"/>
      <c r="F233" s="5">
        <v>1130</v>
      </c>
      <c r="G233" s="5">
        <v>5</v>
      </c>
      <c r="H233" s="5">
        <v>174</v>
      </c>
      <c r="I233" s="5">
        <v>8</v>
      </c>
      <c r="J233" s="5">
        <v>318</v>
      </c>
      <c r="K233" s="5">
        <v>1873</v>
      </c>
      <c r="M233"/>
    </row>
    <row r="234" spans="1:13" ht="13.5" hidden="1" thickBot="1" x14ac:dyDescent="0.25">
      <c r="A234" s="229"/>
      <c r="B234" s="229"/>
      <c r="C234" s="2" t="s">
        <v>20</v>
      </c>
      <c r="D234" s="5">
        <v>245</v>
      </c>
      <c r="E234" s="4"/>
      <c r="F234" s="5">
        <v>932</v>
      </c>
      <c r="G234" s="4"/>
      <c r="H234" s="5">
        <v>128</v>
      </c>
      <c r="I234" s="5">
        <v>11</v>
      </c>
      <c r="J234" s="5">
        <v>249</v>
      </c>
      <c r="K234" s="5">
        <v>1565</v>
      </c>
      <c r="M234"/>
    </row>
    <row r="235" spans="1:13" ht="13.5" hidden="1" thickBot="1" x14ac:dyDescent="0.25">
      <c r="A235" s="229"/>
      <c r="B235" s="229"/>
      <c r="C235" s="2" t="s">
        <v>21</v>
      </c>
      <c r="D235" s="5">
        <v>229</v>
      </c>
      <c r="E235" s="5">
        <v>2</v>
      </c>
      <c r="F235" s="5">
        <v>791</v>
      </c>
      <c r="G235" s="5">
        <v>3</v>
      </c>
      <c r="H235" s="5">
        <v>78</v>
      </c>
      <c r="I235" s="5">
        <v>44</v>
      </c>
      <c r="J235" s="5">
        <v>256</v>
      </c>
      <c r="K235" s="5">
        <v>1403</v>
      </c>
      <c r="M235"/>
    </row>
    <row r="236" spans="1:13" ht="13.5" hidden="1" thickBot="1" x14ac:dyDescent="0.25">
      <c r="A236" s="229"/>
      <c r="B236" s="229"/>
      <c r="C236" s="2" t="s">
        <v>22</v>
      </c>
      <c r="D236" s="5">
        <v>313</v>
      </c>
      <c r="E236" s="5">
        <v>1</v>
      </c>
      <c r="F236" s="5">
        <v>850</v>
      </c>
      <c r="G236" s="5">
        <v>1</v>
      </c>
      <c r="H236" s="5">
        <v>162</v>
      </c>
      <c r="I236" s="5">
        <v>38</v>
      </c>
      <c r="J236" s="5">
        <v>289</v>
      </c>
      <c r="K236" s="5">
        <v>1654</v>
      </c>
      <c r="M236"/>
    </row>
    <row r="237" spans="1:13" ht="13.5" hidden="1" thickBot="1" x14ac:dyDescent="0.25">
      <c r="A237" s="229"/>
      <c r="B237" s="229"/>
      <c r="C237" s="2" t="s">
        <v>23</v>
      </c>
      <c r="D237" s="5">
        <v>453</v>
      </c>
      <c r="E237" s="5">
        <v>2</v>
      </c>
      <c r="F237" s="5">
        <v>845</v>
      </c>
      <c r="G237" s="5">
        <v>2</v>
      </c>
      <c r="H237" s="5">
        <v>205</v>
      </c>
      <c r="I237" s="5">
        <v>88</v>
      </c>
      <c r="J237" s="5">
        <v>261</v>
      </c>
      <c r="K237" s="5">
        <v>1856</v>
      </c>
      <c r="M237"/>
    </row>
    <row r="238" spans="1:13" ht="13.5" hidden="1" thickBot="1" x14ac:dyDescent="0.25">
      <c r="A238" s="229"/>
      <c r="B238" s="229"/>
      <c r="C238" s="2" t="s">
        <v>24</v>
      </c>
      <c r="D238" s="5">
        <v>321</v>
      </c>
      <c r="E238" s="4"/>
      <c r="F238" s="5">
        <v>581</v>
      </c>
      <c r="G238" s="4"/>
      <c r="H238" s="5">
        <v>178</v>
      </c>
      <c r="I238" s="5">
        <v>75</v>
      </c>
      <c r="J238" s="5">
        <v>213</v>
      </c>
      <c r="K238" s="5">
        <v>1368</v>
      </c>
      <c r="M238"/>
    </row>
    <row r="239" spans="1:13" ht="13.5" hidden="1" thickBot="1" x14ac:dyDescent="0.25">
      <c r="A239" s="229"/>
      <c r="B239" s="229"/>
      <c r="C239" s="2" t="s">
        <v>25</v>
      </c>
      <c r="D239" s="5">
        <v>185</v>
      </c>
      <c r="E239" s="5">
        <v>1</v>
      </c>
      <c r="F239" s="5">
        <v>343</v>
      </c>
      <c r="G239" s="4"/>
      <c r="H239" s="5">
        <v>138</v>
      </c>
      <c r="I239" s="5">
        <v>29</v>
      </c>
      <c r="J239" s="5">
        <v>121</v>
      </c>
      <c r="K239" s="5">
        <v>817</v>
      </c>
      <c r="M239"/>
    </row>
    <row r="240" spans="1:13" ht="13.5" hidden="1" thickBot="1" x14ac:dyDescent="0.25">
      <c r="A240" s="229"/>
      <c r="B240" s="229"/>
      <c r="C240" s="2" t="s">
        <v>26</v>
      </c>
      <c r="D240" s="5">
        <v>105</v>
      </c>
      <c r="E240" s="5">
        <v>2</v>
      </c>
      <c r="F240" s="5">
        <v>169</v>
      </c>
      <c r="G240" s="4"/>
      <c r="H240" s="5">
        <v>64</v>
      </c>
      <c r="I240" s="5">
        <v>24</v>
      </c>
      <c r="J240" s="5">
        <v>69</v>
      </c>
      <c r="K240" s="5">
        <v>433</v>
      </c>
      <c r="M240"/>
    </row>
    <row r="241" spans="1:17" ht="13.5" hidden="1" thickBot="1" x14ac:dyDescent="0.25">
      <c r="A241" s="229"/>
      <c r="B241" s="229"/>
      <c r="C241" s="2" t="s">
        <v>27</v>
      </c>
      <c r="D241" s="5">
        <v>50</v>
      </c>
      <c r="E241" s="4"/>
      <c r="F241" s="5">
        <v>55</v>
      </c>
      <c r="G241" s="4"/>
      <c r="H241" s="5">
        <v>42</v>
      </c>
      <c r="I241" s="5">
        <v>12</v>
      </c>
      <c r="J241" s="5">
        <v>51</v>
      </c>
      <c r="K241" s="5">
        <v>210</v>
      </c>
      <c r="M241"/>
    </row>
    <row r="242" spans="1:17" ht="13.5" hidden="1" thickBot="1" x14ac:dyDescent="0.25">
      <c r="A242" s="229"/>
      <c r="B242" s="229"/>
      <c r="C242" s="2" t="s">
        <v>28</v>
      </c>
      <c r="D242" s="5">
        <v>11</v>
      </c>
      <c r="E242" s="4"/>
      <c r="F242" s="5">
        <v>40</v>
      </c>
      <c r="G242" s="4"/>
      <c r="H242" s="5">
        <v>10</v>
      </c>
      <c r="I242" s="5">
        <v>2</v>
      </c>
      <c r="J242" s="5">
        <v>14</v>
      </c>
      <c r="K242" s="5">
        <v>77</v>
      </c>
      <c r="M242"/>
    </row>
    <row r="243" spans="1:17" ht="12.75" hidden="1" customHeight="1" thickBot="1" x14ac:dyDescent="0.25">
      <c r="A243" s="229"/>
      <c r="B243" s="229"/>
      <c r="C243" s="2" t="s">
        <v>29</v>
      </c>
      <c r="D243" s="5"/>
      <c r="E243" s="4"/>
      <c r="F243" s="5"/>
      <c r="G243" s="4"/>
      <c r="H243" s="5"/>
      <c r="I243" s="5"/>
      <c r="J243" s="5"/>
      <c r="K243" s="5"/>
      <c r="M243"/>
    </row>
    <row r="244" spans="1:17" ht="13.5" hidden="1" thickBot="1" x14ac:dyDescent="0.25">
      <c r="A244" s="229"/>
      <c r="B244" s="230"/>
      <c r="C244" s="2" t="s">
        <v>10</v>
      </c>
      <c r="D244" s="5">
        <v>2690</v>
      </c>
      <c r="E244" s="5">
        <v>8</v>
      </c>
      <c r="F244" s="5">
        <v>8306</v>
      </c>
      <c r="G244" s="5">
        <v>21</v>
      </c>
      <c r="H244" s="5">
        <v>1489</v>
      </c>
      <c r="I244" s="5">
        <v>340</v>
      </c>
      <c r="J244" s="5">
        <v>2465</v>
      </c>
      <c r="K244" s="5">
        <v>15319</v>
      </c>
      <c r="M244"/>
    </row>
    <row r="245" spans="1:17" ht="12.75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5" t="s">
        <v>67</v>
      </c>
      <c r="B248" s="265" t="s">
        <v>45</v>
      </c>
      <c r="C248" s="2" t="s">
        <v>14</v>
      </c>
      <c r="D248" s="29">
        <f t="shared" ref="D248:K257" si="40">SUM(D4+D21+D38+D55+D72+D89+D106)/7</f>
        <v>0</v>
      </c>
      <c r="E248" s="52">
        <f t="shared" si="40"/>
        <v>0</v>
      </c>
      <c r="F248" s="29">
        <f t="shared" si="40"/>
        <v>0</v>
      </c>
      <c r="G248" s="29">
        <f t="shared" si="40"/>
        <v>0</v>
      </c>
      <c r="H248" s="52">
        <f t="shared" si="40"/>
        <v>0</v>
      </c>
      <c r="I248" s="52">
        <f t="shared" si="40"/>
        <v>0</v>
      </c>
      <c r="J248" s="29">
        <f t="shared" si="40"/>
        <v>0</v>
      </c>
      <c r="K248" s="54">
        <f t="shared" si="40"/>
        <v>0</v>
      </c>
      <c r="M248" s="30">
        <f t="shared" ref="M248:M263" si="41">SUM(E248+H248+I248)</f>
        <v>0</v>
      </c>
      <c r="N248" s="31">
        <f t="shared" ref="N248:N264" si="42">SUM(D248+F248+G248+J248)</f>
        <v>0</v>
      </c>
      <c r="O248" s="55">
        <v>0</v>
      </c>
      <c r="P248" s="55">
        <v>0</v>
      </c>
      <c r="Q248" s="2" t="s">
        <v>14</v>
      </c>
    </row>
    <row r="249" spans="1:17" ht="13.5" thickBot="1" x14ac:dyDescent="0.25">
      <c r="A249" s="266"/>
      <c r="B249" s="266"/>
      <c r="C249" s="2" t="s">
        <v>15</v>
      </c>
      <c r="D249" s="29">
        <f t="shared" si="40"/>
        <v>0</v>
      </c>
      <c r="E249" s="52">
        <f t="shared" si="40"/>
        <v>1.6070738725544591E-3</v>
      </c>
      <c r="F249" s="29">
        <f t="shared" si="40"/>
        <v>2.1822169302718613E-2</v>
      </c>
      <c r="G249" s="29">
        <f t="shared" si="40"/>
        <v>7.435500151617739E-5</v>
      </c>
      <c r="H249" s="52">
        <f t="shared" si="40"/>
        <v>5.8189909676178925E-3</v>
      </c>
      <c r="I249" s="52">
        <f t="shared" si="40"/>
        <v>1.8535342955768564E-3</v>
      </c>
      <c r="J249" s="29">
        <f t="shared" si="40"/>
        <v>6.8430634735357323E-3</v>
      </c>
      <c r="K249" s="54">
        <f t="shared" si="40"/>
        <v>4.7600552826172489E-2</v>
      </c>
      <c r="M249" s="30">
        <f t="shared" si="41"/>
        <v>9.2795991357492082E-3</v>
      </c>
      <c r="N249" s="31">
        <f t="shared" si="42"/>
        <v>2.8739587777770522E-2</v>
      </c>
      <c r="O249" s="55">
        <f t="shared" ref="O249:O264" si="43">SUM(M249/K249)</f>
        <v>0.19494729755842147</v>
      </c>
      <c r="P249" s="55">
        <f t="shared" ref="P249:P264" si="44">SUM(N249/K249)</f>
        <v>0.60376584034058667</v>
      </c>
      <c r="Q249" s="2" t="s">
        <v>15</v>
      </c>
    </row>
    <row r="250" spans="1:17" ht="13.5" thickBot="1" x14ac:dyDescent="0.25">
      <c r="A250" s="266"/>
      <c r="B250" s="266"/>
      <c r="C250" s="2" t="s">
        <v>16</v>
      </c>
      <c r="D250" s="29">
        <f t="shared" si="40"/>
        <v>1.6446578631452581E-2</v>
      </c>
      <c r="E250" s="52">
        <f t="shared" si="40"/>
        <v>0</v>
      </c>
      <c r="F250" s="29">
        <f t="shared" si="40"/>
        <v>0.307563025210084</v>
      </c>
      <c r="G250" s="29">
        <f t="shared" si="40"/>
        <v>0</v>
      </c>
      <c r="H250" s="52">
        <f t="shared" si="40"/>
        <v>8.2833133253301331E-3</v>
      </c>
      <c r="I250" s="52">
        <f t="shared" si="40"/>
        <v>0</v>
      </c>
      <c r="J250" s="29">
        <f t="shared" si="40"/>
        <v>2.0528211284513802E-2</v>
      </c>
      <c r="K250" s="54">
        <f t="shared" si="40"/>
        <v>0.35282112845138058</v>
      </c>
      <c r="M250" s="30">
        <f t="shared" si="41"/>
        <v>8.2833133253301331E-3</v>
      </c>
      <c r="N250" s="31">
        <f t="shared" si="42"/>
        <v>0.34453781512605042</v>
      </c>
      <c r="O250" s="55">
        <f t="shared" si="43"/>
        <v>2.3477373256209595E-2</v>
      </c>
      <c r="P250" s="55">
        <f t="shared" si="44"/>
        <v>0.97652262674379031</v>
      </c>
      <c r="Q250" s="2" t="s">
        <v>16</v>
      </c>
    </row>
    <row r="251" spans="1:17" ht="13.5" thickBot="1" x14ac:dyDescent="0.25">
      <c r="A251" s="266"/>
      <c r="B251" s="266"/>
      <c r="C251" s="2" t="s">
        <v>17</v>
      </c>
      <c r="D251" s="29">
        <f t="shared" si="40"/>
        <v>3.9623049219687876</v>
      </c>
      <c r="E251" s="52">
        <f t="shared" si="40"/>
        <v>0</v>
      </c>
      <c r="F251" s="29">
        <f t="shared" si="40"/>
        <v>23.14777911164466</v>
      </c>
      <c r="G251" s="29">
        <f t="shared" si="40"/>
        <v>5.3301320528211286E-2</v>
      </c>
      <c r="H251" s="52">
        <f t="shared" si="40"/>
        <v>2.5411764705882356</v>
      </c>
      <c r="I251" s="52">
        <f t="shared" si="40"/>
        <v>8.187274909963986E-2</v>
      </c>
      <c r="J251" s="29">
        <f t="shared" si="40"/>
        <v>4.698679471788715</v>
      </c>
      <c r="K251" s="54">
        <f t="shared" si="40"/>
        <v>34.485114045618246</v>
      </c>
      <c r="M251" s="30">
        <f t="shared" si="41"/>
        <v>2.6230492196878754</v>
      </c>
      <c r="N251" s="31">
        <f t="shared" si="42"/>
        <v>31.862064825930371</v>
      </c>
      <c r="O251" s="55">
        <f t="shared" si="43"/>
        <v>7.6063231695217948E-2</v>
      </c>
      <c r="P251" s="55">
        <f t="shared" si="44"/>
        <v>0.92393676830478211</v>
      </c>
      <c r="Q251" s="2" t="s">
        <v>17</v>
      </c>
    </row>
    <row r="252" spans="1:17" ht="13.5" thickBot="1" x14ac:dyDescent="0.25">
      <c r="A252" s="266"/>
      <c r="B252" s="266"/>
      <c r="C252" s="2" t="s">
        <v>18</v>
      </c>
      <c r="D252" s="29">
        <f t="shared" si="40"/>
        <v>3.0947178871548613</v>
      </c>
      <c r="E252" s="52">
        <f t="shared" si="40"/>
        <v>0</v>
      </c>
      <c r="F252" s="29">
        <f t="shared" si="40"/>
        <v>14.243337334933972</v>
      </c>
      <c r="G252" s="29">
        <f t="shared" si="40"/>
        <v>4.1296518607442982E-2</v>
      </c>
      <c r="H252" s="52">
        <f t="shared" si="40"/>
        <v>1.9212484993997596</v>
      </c>
      <c r="I252" s="52">
        <f t="shared" si="40"/>
        <v>4.909963985594238E-2</v>
      </c>
      <c r="J252" s="29">
        <f t="shared" si="40"/>
        <v>3.2843937575030013</v>
      </c>
      <c r="K252" s="54">
        <f t="shared" si="40"/>
        <v>22.634093637454981</v>
      </c>
      <c r="M252" s="30">
        <f t="shared" si="41"/>
        <v>1.9703481392557021</v>
      </c>
      <c r="N252" s="31">
        <f t="shared" si="42"/>
        <v>20.663745498199276</v>
      </c>
      <c r="O252" s="55">
        <f t="shared" si="43"/>
        <v>8.7052221786127218E-2</v>
      </c>
      <c r="P252" s="55">
        <f t="shared" si="44"/>
        <v>0.91294777821387263</v>
      </c>
      <c r="Q252" s="2" t="s">
        <v>18</v>
      </c>
    </row>
    <row r="253" spans="1:17" ht="13.5" thickBot="1" x14ac:dyDescent="0.25">
      <c r="A253" s="266"/>
      <c r="B253" s="266"/>
      <c r="C253" s="2" t="s">
        <v>19</v>
      </c>
      <c r="D253" s="29">
        <f t="shared" si="40"/>
        <v>2.8872749099639856</v>
      </c>
      <c r="E253" s="52">
        <f t="shared" si="40"/>
        <v>0</v>
      </c>
      <c r="F253" s="29">
        <f t="shared" si="40"/>
        <v>13.552340936374549</v>
      </c>
      <c r="G253" s="29">
        <f t="shared" si="40"/>
        <v>5.7743097238895556E-2</v>
      </c>
      <c r="H253" s="52">
        <f t="shared" si="40"/>
        <v>2.1984393757503002</v>
      </c>
      <c r="I253" s="52">
        <f t="shared" si="40"/>
        <v>7.767106842737094E-2</v>
      </c>
      <c r="J253" s="29">
        <f t="shared" si="40"/>
        <v>3.2647058823529411</v>
      </c>
      <c r="K253" s="54">
        <f t="shared" si="40"/>
        <v>22.038175270108042</v>
      </c>
      <c r="M253" s="30">
        <f t="shared" si="41"/>
        <v>2.2761104441776712</v>
      </c>
      <c r="N253" s="31">
        <f t="shared" si="42"/>
        <v>19.76206482593037</v>
      </c>
      <c r="O253" s="55">
        <f t="shared" si="43"/>
        <v>0.10328034949721646</v>
      </c>
      <c r="P253" s="55">
        <f t="shared" si="44"/>
        <v>0.89671965050278357</v>
      </c>
      <c r="Q253" s="2" t="s">
        <v>19</v>
      </c>
    </row>
    <row r="254" spans="1:17" ht="13.5" thickBot="1" x14ac:dyDescent="0.25">
      <c r="A254" s="266"/>
      <c r="B254" s="266"/>
      <c r="C254" s="2" t="s">
        <v>20</v>
      </c>
      <c r="D254" s="29">
        <f t="shared" si="40"/>
        <v>3.3001200480192074</v>
      </c>
      <c r="E254" s="52">
        <f t="shared" si="40"/>
        <v>4.0816326530612242E-2</v>
      </c>
      <c r="F254" s="29">
        <f t="shared" si="40"/>
        <v>14.582352941176472</v>
      </c>
      <c r="G254" s="29">
        <f t="shared" si="40"/>
        <v>0.11536614645858344</v>
      </c>
      <c r="H254" s="52">
        <f t="shared" si="40"/>
        <v>2.9639855942376951</v>
      </c>
      <c r="I254" s="52">
        <f t="shared" si="40"/>
        <v>9.0276110444177673E-2</v>
      </c>
      <c r="J254" s="29">
        <f t="shared" si="40"/>
        <v>3.2379351740696274</v>
      </c>
      <c r="K254" s="54">
        <f t="shared" si="40"/>
        <v>24.330852340936378</v>
      </c>
      <c r="M254" s="30">
        <f t="shared" si="41"/>
        <v>3.095078031212485</v>
      </c>
      <c r="N254" s="31">
        <f t="shared" si="42"/>
        <v>21.23577430972389</v>
      </c>
      <c r="O254" s="55">
        <f t="shared" si="43"/>
        <v>0.12720795752827171</v>
      </c>
      <c r="P254" s="55">
        <f t="shared" si="44"/>
        <v>0.87279204247172815</v>
      </c>
      <c r="Q254" s="2" t="s">
        <v>20</v>
      </c>
    </row>
    <row r="255" spans="1:17" ht="13.5" thickBot="1" x14ac:dyDescent="0.25">
      <c r="A255" s="266"/>
      <c r="B255" s="266"/>
      <c r="C255" s="2" t="s">
        <v>21</v>
      </c>
      <c r="D255" s="29">
        <f t="shared" si="40"/>
        <v>4.8509003601440579</v>
      </c>
      <c r="E255" s="52">
        <f t="shared" si="40"/>
        <v>2.0408163265306121E-2</v>
      </c>
      <c r="F255" s="29">
        <f t="shared" si="40"/>
        <v>17.754021608643455</v>
      </c>
      <c r="G255" s="29">
        <f t="shared" si="40"/>
        <v>0.12833133253301321</v>
      </c>
      <c r="H255" s="52">
        <f t="shared" si="40"/>
        <v>3.8816326530612244</v>
      </c>
      <c r="I255" s="52">
        <f t="shared" si="40"/>
        <v>0.78823529411764703</v>
      </c>
      <c r="J255" s="29">
        <f t="shared" si="40"/>
        <v>4.8577430972388953</v>
      </c>
      <c r="K255" s="54">
        <f t="shared" si="40"/>
        <v>32.2812725090036</v>
      </c>
      <c r="M255" s="30">
        <f t="shared" si="41"/>
        <v>4.6902761104441772</v>
      </c>
      <c r="N255" s="31">
        <f t="shared" si="42"/>
        <v>27.590996398559422</v>
      </c>
      <c r="O255" s="55">
        <f t="shared" si="43"/>
        <v>0.14529402795803692</v>
      </c>
      <c r="P255" s="55">
        <f t="shared" si="44"/>
        <v>0.85470597204196308</v>
      </c>
      <c r="Q255" s="2" t="s">
        <v>21</v>
      </c>
    </row>
    <row r="256" spans="1:17" ht="13.5" thickBot="1" x14ac:dyDescent="0.25">
      <c r="A256" s="266"/>
      <c r="B256" s="266"/>
      <c r="C256" s="2" t="s">
        <v>22</v>
      </c>
      <c r="D256" s="29">
        <f t="shared" si="40"/>
        <v>8.8199279711884753</v>
      </c>
      <c r="E256" s="52">
        <f t="shared" si="40"/>
        <v>0.10636254501800721</v>
      </c>
      <c r="F256" s="29">
        <f t="shared" si="40"/>
        <v>23.538895558223288</v>
      </c>
      <c r="G256" s="29">
        <f t="shared" si="40"/>
        <v>0.10300120048019208</v>
      </c>
      <c r="H256" s="52">
        <f t="shared" si="40"/>
        <v>6.0066026410564231</v>
      </c>
      <c r="I256" s="52">
        <f t="shared" si="40"/>
        <v>1.353421368547419</v>
      </c>
      <c r="J256" s="29">
        <f t="shared" si="40"/>
        <v>7.2972388955582241</v>
      </c>
      <c r="K256" s="54">
        <f t="shared" si="40"/>
        <v>47.225450180072031</v>
      </c>
      <c r="M256" s="30">
        <f t="shared" si="41"/>
        <v>7.4663865546218497</v>
      </c>
      <c r="N256" s="31">
        <f t="shared" si="42"/>
        <v>39.759063625450182</v>
      </c>
      <c r="O256" s="55">
        <f t="shared" si="43"/>
        <v>0.15810090800939533</v>
      </c>
      <c r="P256" s="55">
        <f t="shared" si="44"/>
        <v>0.84189909199060475</v>
      </c>
      <c r="Q256" s="2" t="s">
        <v>22</v>
      </c>
    </row>
    <row r="257" spans="1:17" ht="13.5" thickBot="1" x14ac:dyDescent="0.25">
      <c r="A257" s="266"/>
      <c r="B257" s="266"/>
      <c r="C257" s="2" t="s">
        <v>23</v>
      </c>
      <c r="D257" s="29">
        <f t="shared" si="40"/>
        <v>13.684513805522212</v>
      </c>
      <c r="E257" s="52">
        <f t="shared" si="40"/>
        <v>2.620408163265306</v>
      </c>
      <c r="F257" s="29">
        <f t="shared" si="40"/>
        <v>24.327851140456183</v>
      </c>
      <c r="G257" s="29">
        <f t="shared" si="40"/>
        <v>6.5666266506602636E-2</v>
      </c>
      <c r="H257" s="52">
        <f t="shared" si="40"/>
        <v>7.3990396158463385</v>
      </c>
      <c r="I257" s="52">
        <f t="shared" si="40"/>
        <v>2.9033613445378146</v>
      </c>
      <c r="J257" s="29">
        <f t="shared" si="40"/>
        <v>8.9991596638655462</v>
      </c>
      <c r="K257" s="54">
        <f t="shared" si="40"/>
        <v>60</v>
      </c>
      <c r="M257" s="30">
        <f t="shared" si="41"/>
        <v>12.922809123649458</v>
      </c>
      <c r="N257" s="31">
        <f t="shared" si="42"/>
        <v>47.077190876350542</v>
      </c>
      <c r="O257" s="55">
        <f t="shared" si="43"/>
        <v>0.21538015206082431</v>
      </c>
      <c r="P257" s="55">
        <f t="shared" si="44"/>
        <v>0.78461984793917572</v>
      </c>
      <c r="Q257" s="2" t="s">
        <v>23</v>
      </c>
    </row>
    <row r="258" spans="1:17" ht="13.5" thickBot="1" x14ac:dyDescent="0.25">
      <c r="A258" s="266"/>
      <c r="B258" s="266"/>
      <c r="C258" s="2" t="s">
        <v>24</v>
      </c>
      <c r="D258" s="29">
        <f t="shared" ref="D258:K264" si="45">SUM(D14+D31+D48+D65+D82+D99+D116)/7</f>
        <v>14.003241296518606</v>
      </c>
      <c r="E258" s="52">
        <f t="shared" si="45"/>
        <v>4.2858343337334928</v>
      </c>
      <c r="F258" s="29">
        <f t="shared" si="45"/>
        <v>18.874309723889557</v>
      </c>
      <c r="G258" s="29">
        <f t="shared" si="45"/>
        <v>4.2016806722689074E-3</v>
      </c>
      <c r="H258" s="52">
        <f t="shared" si="45"/>
        <v>7.6301320528211294</v>
      </c>
      <c r="I258" s="52">
        <f t="shared" si="45"/>
        <v>3.3585834333733495</v>
      </c>
      <c r="J258" s="29">
        <f t="shared" si="45"/>
        <v>7.8234093637454976</v>
      </c>
      <c r="K258" s="54">
        <f t="shared" si="45"/>
        <v>55.979711884753904</v>
      </c>
      <c r="M258" s="30">
        <f t="shared" si="41"/>
        <v>15.274549819927971</v>
      </c>
      <c r="N258" s="31">
        <f t="shared" si="42"/>
        <v>40.705162064825927</v>
      </c>
      <c r="O258" s="55">
        <f t="shared" si="43"/>
        <v>0.27285867157326332</v>
      </c>
      <c r="P258" s="55">
        <f t="shared" si="44"/>
        <v>0.72714132842673662</v>
      </c>
      <c r="Q258" s="2" t="s">
        <v>24</v>
      </c>
    </row>
    <row r="259" spans="1:17" ht="13.5" thickBot="1" x14ac:dyDescent="0.25">
      <c r="A259" s="266"/>
      <c r="B259" s="266"/>
      <c r="C259" s="2" t="s">
        <v>25</v>
      </c>
      <c r="D259" s="29">
        <f t="shared" si="45"/>
        <v>11.625210084033613</v>
      </c>
      <c r="E259" s="52">
        <f t="shared" si="45"/>
        <v>3.6448979591836732</v>
      </c>
      <c r="F259" s="29">
        <f t="shared" si="45"/>
        <v>13.38499399759904</v>
      </c>
      <c r="G259" s="29">
        <f t="shared" si="45"/>
        <v>8.2833133253301331E-3</v>
      </c>
      <c r="H259" s="52">
        <f t="shared" si="45"/>
        <v>6.2339735894357746</v>
      </c>
      <c r="I259" s="52">
        <f t="shared" si="45"/>
        <v>3.0614645858343335</v>
      </c>
      <c r="J259" s="29">
        <f t="shared" si="45"/>
        <v>5.7870348139255707</v>
      </c>
      <c r="K259" s="54">
        <f t="shared" si="45"/>
        <v>43.745858343337332</v>
      </c>
      <c r="M259" s="30">
        <f t="shared" si="41"/>
        <v>12.94033613445378</v>
      </c>
      <c r="N259" s="31">
        <f t="shared" si="42"/>
        <v>30.805522208883552</v>
      </c>
      <c r="O259" s="55">
        <f t="shared" si="43"/>
        <v>0.29580711465053799</v>
      </c>
      <c r="P259" s="55">
        <f t="shared" si="44"/>
        <v>0.70419288534946201</v>
      </c>
      <c r="Q259" s="2" t="s">
        <v>25</v>
      </c>
    </row>
    <row r="260" spans="1:17" ht="13.5" thickBot="1" x14ac:dyDescent="0.25">
      <c r="A260" s="266"/>
      <c r="B260" s="266"/>
      <c r="C260" s="2" t="s">
        <v>26</v>
      </c>
      <c r="D260" s="29">
        <f t="shared" si="45"/>
        <v>6.9831932773109235</v>
      </c>
      <c r="E260" s="52">
        <f t="shared" si="45"/>
        <v>1.6489795918367345</v>
      </c>
      <c r="F260" s="29">
        <f t="shared" si="45"/>
        <v>7.7308523409363739</v>
      </c>
      <c r="G260" s="29">
        <f t="shared" si="45"/>
        <v>1.2244897959183673E-2</v>
      </c>
      <c r="H260" s="52">
        <f t="shared" si="45"/>
        <v>3.7312124849939972</v>
      </c>
      <c r="I260" s="52">
        <f t="shared" si="45"/>
        <v>1.9519807923169268</v>
      </c>
      <c r="J260" s="29">
        <f t="shared" si="45"/>
        <v>3.6350540216086431</v>
      </c>
      <c r="K260" s="54">
        <f t="shared" si="45"/>
        <v>25.693517406962787</v>
      </c>
      <c r="M260" s="30">
        <f t="shared" si="41"/>
        <v>7.3321728691476578</v>
      </c>
      <c r="N260" s="31">
        <f t="shared" si="42"/>
        <v>18.361344537815125</v>
      </c>
      <c r="O260" s="55">
        <f t="shared" si="43"/>
        <v>0.28537053736210843</v>
      </c>
      <c r="P260" s="55">
        <f t="shared" si="44"/>
        <v>0.7146294626378914</v>
      </c>
      <c r="Q260" s="2" t="s">
        <v>26</v>
      </c>
    </row>
    <row r="261" spans="1:17" ht="13.5" thickBot="1" x14ac:dyDescent="0.25">
      <c r="A261" s="266"/>
      <c r="B261" s="266"/>
      <c r="C261" s="2" t="s">
        <v>27</v>
      </c>
      <c r="D261" s="29">
        <f t="shared" si="45"/>
        <v>3.1588235294117646</v>
      </c>
      <c r="E261" s="52">
        <f t="shared" si="45"/>
        <v>0.52653061224489794</v>
      </c>
      <c r="F261" s="29">
        <f t="shared" si="45"/>
        <v>3.4515006002400961</v>
      </c>
      <c r="G261" s="29">
        <f t="shared" si="45"/>
        <v>4.081632653061224E-3</v>
      </c>
      <c r="H261" s="52">
        <f t="shared" si="45"/>
        <v>1.8261704681872748</v>
      </c>
      <c r="I261" s="52">
        <f t="shared" si="45"/>
        <v>0.98067226890756298</v>
      </c>
      <c r="J261" s="29">
        <f t="shared" si="45"/>
        <v>1.8746698679471792</v>
      </c>
      <c r="K261" s="54">
        <f t="shared" si="45"/>
        <v>11.822448979591837</v>
      </c>
      <c r="M261" s="30">
        <f t="shared" si="41"/>
        <v>3.3333733493397357</v>
      </c>
      <c r="N261" s="31">
        <f t="shared" si="42"/>
        <v>8.4890756302521009</v>
      </c>
      <c r="O261" s="55">
        <f t="shared" si="43"/>
        <v>0.28195286400422415</v>
      </c>
      <c r="P261" s="55">
        <f t="shared" si="44"/>
        <v>0.71804713599577585</v>
      </c>
      <c r="Q261" s="2" t="s">
        <v>27</v>
      </c>
    </row>
    <row r="262" spans="1:17" ht="13.5" thickBot="1" x14ac:dyDescent="0.25">
      <c r="A262" s="266"/>
      <c r="B262" s="266"/>
      <c r="C262" s="2" t="s">
        <v>28</v>
      </c>
      <c r="D262" s="29">
        <f t="shared" si="45"/>
        <v>1.051860744297719</v>
      </c>
      <c r="E262" s="52">
        <f t="shared" si="45"/>
        <v>0.11020408163265305</v>
      </c>
      <c r="F262" s="29">
        <f t="shared" si="45"/>
        <v>1.4237695078031212</v>
      </c>
      <c r="G262" s="29">
        <f t="shared" si="45"/>
        <v>8.163265306122448E-3</v>
      </c>
      <c r="H262" s="52">
        <f t="shared" si="45"/>
        <v>0.64741896758703477</v>
      </c>
      <c r="I262" s="52">
        <f t="shared" si="45"/>
        <v>0.30216086434573824</v>
      </c>
      <c r="J262" s="29">
        <f t="shared" si="45"/>
        <v>0.53229291716686666</v>
      </c>
      <c r="K262" s="54">
        <f t="shared" si="45"/>
        <v>4.0758703481392562</v>
      </c>
      <c r="M262" s="30">
        <f t="shared" si="41"/>
        <v>1.0597839135654261</v>
      </c>
      <c r="N262" s="31">
        <f t="shared" si="42"/>
        <v>3.0160864345738299</v>
      </c>
      <c r="O262" s="55">
        <f t="shared" si="43"/>
        <v>0.26001413760603198</v>
      </c>
      <c r="P262" s="55">
        <f t="shared" si="44"/>
        <v>0.73998586239396791</v>
      </c>
      <c r="Q262" s="2" t="s">
        <v>28</v>
      </c>
    </row>
    <row r="263" spans="1:17" ht="13.5" thickBot="1" x14ac:dyDescent="0.25">
      <c r="A263" s="266"/>
      <c r="B263" s="266"/>
      <c r="C263" s="2" t="s">
        <v>29</v>
      </c>
      <c r="D263" s="29">
        <f t="shared" si="45"/>
        <v>9.3877551020408165E-2</v>
      </c>
      <c r="E263" s="52">
        <f t="shared" si="45"/>
        <v>0</v>
      </c>
      <c r="F263" s="29">
        <f t="shared" si="45"/>
        <v>0.26542617046818728</v>
      </c>
      <c r="G263" s="29">
        <f t="shared" si="45"/>
        <v>0</v>
      </c>
      <c r="H263" s="52">
        <f t="shared" si="45"/>
        <v>9.7959183673469383E-2</v>
      </c>
      <c r="I263" s="52">
        <f t="shared" si="45"/>
        <v>0</v>
      </c>
      <c r="J263" s="29">
        <f t="shared" si="45"/>
        <v>6.1224489795918366E-2</v>
      </c>
      <c r="K263" s="54">
        <f t="shared" si="45"/>
        <v>0.51848739495798313</v>
      </c>
      <c r="M263" s="30">
        <f t="shared" si="41"/>
        <v>9.7959183673469383E-2</v>
      </c>
      <c r="N263" s="31">
        <f t="shared" si="42"/>
        <v>0.42052821128451384</v>
      </c>
      <c r="O263" s="55">
        <f t="shared" si="43"/>
        <v>0.18893262329242883</v>
      </c>
      <c r="P263" s="55">
        <f t="shared" si="44"/>
        <v>0.81106737670757134</v>
      </c>
      <c r="Q263" s="2" t="s">
        <v>29</v>
      </c>
    </row>
    <row r="264" spans="1:17" ht="13.5" thickBot="1" x14ac:dyDescent="0.25">
      <c r="A264" s="267"/>
      <c r="B264" s="267"/>
      <c r="C264" s="2" t="s">
        <v>10</v>
      </c>
      <c r="D264" s="50">
        <f t="shared" si="45"/>
        <v>77.532412965186069</v>
      </c>
      <c r="E264" s="53">
        <f t="shared" si="45"/>
        <v>13.004441776710683</v>
      </c>
      <c r="F264" s="50">
        <f t="shared" si="45"/>
        <v>176.58499399759904</v>
      </c>
      <c r="G264" s="50">
        <f t="shared" si="45"/>
        <v>0.60168067226890742</v>
      </c>
      <c r="H264" s="53">
        <f t="shared" si="45"/>
        <v>47.087274909963988</v>
      </c>
      <c r="I264" s="53">
        <f t="shared" si="45"/>
        <v>14.998799519807921</v>
      </c>
      <c r="J264" s="50">
        <f t="shared" si="45"/>
        <v>55.374069627851142</v>
      </c>
      <c r="K264" s="50">
        <f t="shared" si="45"/>
        <v>385.18367346938777</v>
      </c>
      <c r="M264" s="17">
        <f>SUM(M248:M263)</f>
        <v>75.099795805618342</v>
      </c>
      <c r="N264" s="5">
        <f t="shared" si="42"/>
        <v>310.09315726290515</v>
      </c>
      <c r="O264" s="57">
        <f t="shared" si="43"/>
        <v>0.1949713889199586</v>
      </c>
      <c r="P264" s="57">
        <f t="shared" si="44"/>
        <v>0.80505270244157845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A123:D123"/>
    <mergeCell ref="E123:H123"/>
    <mergeCell ref="I123:K123"/>
    <mergeCell ref="A124:C125"/>
    <mergeCell ref="D124:K124"/>
    <mergeCell ref="B196:B210"/>
    <mergeCell ref="B213:B227"/>
    <mergeCell ref="B230:B244"/>
    <mergeCell ref="A248:A264"/>
    <mergeCell ref="B248:B264"/>
    <mergeCell ref="A128:A244"/>
    <mergeCell ref="B128:B142"/>
    <mergeCell ref="B145:B159"/>
    <mergeCell ref="B162:B176"/>
    <mergeCell ref="B179:B19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79" workbookViewId="0">
      <selection activeCell="D248" sqref="D248:Q264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1" t="s">
        <v>68</v>
      </c>
      <c r="B2" s="272"/>
      <c r="C2" s="273"/>
      <c r="D2" s="260" t="s">
        <v>59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74"/>
      <c r="B3" s="275"/>
      <c r="C3" s="27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9" t="s">
        <v>63</v>
      </c>
      <c r="B4" s="248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29"/>
      <c r="B5" s="249"/>
      <c r="C5" s="2" t="s">
        <v>15</v>
      </c>
      <c r="D5" s="42">
        <f t="shared" ref="D5:K20" si="1">SUM(D127)/34</f>
        <v>4</v>
      </c>
      <c r="E5" s="43">
        <f t="shared" si="1"/>
        <v>1.2941176470588236</v>
      </c>
      <c r="F5" s="42">
        <f t="shared" si="1"/>
        <v>43.294117647058826</v>
      </c>
      <c r="G5" s="42">
        <f t="shared" si="1"/>
        <v>0.76470588235294112</v>
      </c>
      <c r="H5" s="43">
        <f t="shared" si="1"/>
        <v>0.5</v>
      </c>
      <c r="I5" s="41">
        <f t="shared" si="1"/>
        <v>0.6470588235294118</v>
      </c>
      <c r="J5" s="42">
        <f t="shared" si="1"/>
        <v>7.7352941176470589</v>
      </c>
      <c r="K5" s="44">
        <f t="shared" si="1"/>
        <v>58.235294117647058</v>
      </c>
      <c r="L5" s="48"/>
      <c r="M5" s="30">
        <f t="shared" si="0"/>
        <v>2.4411764705882355</v>
      </c>
      <c r="N5" s="31">
        <f t="shared" ref="N5:N68" si="2">SUM(D5+F5+G5+J5)</f>
        <v>55.794117647058826</v>
      </c>
      <c r="O5" s="55">
        <f t="shared" ref="O5:O20" si="3">SUM(M5/K5)</f>
        <v>4.1919191919191925E-2</v>
      </c>
      <c r="P5" s="55">
        <f t="shared" ref="P5:P20" si="4">SUM(N5/K5)</f>
        <v>0.95808080808080809</v>
      </c>
      <c r="Q5" s="2" t="s">
        <v>15</v>
      </c>
    </row>
    <row r="6" spans="1:17" ht="12.75" customHeight="1" thickBot="1" x14ac:dyDescent="0.25">
      <c r="A6" s="229"/>
      <c r="B6" s="249"/>
      <c r="C6" s="2" t="s">
        <v>16</v>
      </c>
      <c r="D6" s="42">
        <f t="shared" si="1"/>
        <v>5.2647058823529411</v>
      </c>
      <c r="E6" s="43">
        <f t="shared" si="1"/>
        <v>1.2647058823529411</v>
      </c>
      <c r="F6" s="42">
        <f t="shared" si="1"/>
        <v>32.058823529411768</v>
      </c>
      <c r="G6" s="42">
        <f t="shared" si="1"/>
        <v>0.5</v>
      </c>
      <c r="H6" s="43">
        <f t="shared" si="1"/>
        <v>0.23529411764705882</v>
      </c>
      <c r="I6" s="43">
        <f t="shared" si="1"/>
        <v>1.2058823529411764</v>
      </c>
      <c r="J6" s="42">
        <f t="shared" si="1"/>
        <v>6.5294117647058822</v>
      </c>
      <c r="K6" s="44">
        <f t="shared" si="1"/>
        <v>47.058823529411768</v>
      </c>
      <c r="L6" s="48"/>
      <c r="M6" s="30">
        <f t="shared" si="0"/>
        <v>2.7058823529411766</v>
      </c>
      <c r="N6" s="31">
        <f t="shared" si="2"/>
        <v>44.352941176470594</v>
      </c>
      <c r="O6" s="55">
        <f t="shared" si="3"/>
        <v>5.7500000000000002E-2</v>
      </c>
      <c r="P6" s="55">
        <f t="shared" si="4"/>
        <v>0.9425</v>
      </c>
      <c r="Q6" s="2" t="s">
        <v>16</v>
      </c>
    </row>
    <row r="7" spans="1:17" ht="12.75" customHeight="1" thickBot="1" x14ac:dyDescent="0.25">
      <c r="A7" s="229"/>
      <c r="B7" s="249"/>
      <c r="C7" s="2" t="s">
        <v>17</v>
      </c>
      <c r="D7" s="42">
        <f t="shared" si="1"/>
        <v>7.0588235294117645</v>
      </c>
      <c r="E7" s="43">
        <f t="shared" si="1"/>
        <v>1.911764705882353</v>
      </c>
      <c r="F7" s="42">
        <f t="shared" si="1"/>
        <v>31.705882352941178</v>
      </c>
      <c r="G7" s="42">
        <f t="shared" si="1"/>
        <v>0.79411764705882348</v>
      </c>
      <c r="H7" s="43">
        <f t="shared" si="1"/>
        <v>1.088235294117647</v>
      </c>
      <c r="I7" s="43">
        <f t="shared" si="1"/>
        <v>1.1764705882352942</v>
      </c>
      <c r="J7" s="42">
        <f t="shared" si="1"/>
        <v>7.6764705882352944</v>
      </c>
      <c r="K7" s="44">
        <f t="shared" si="1"/>
        <v>51.411764705882355</v>
      </c>
      <c r="L7" s="48"/>
      <c r="M7" s="30">
        <f t="shared" si="0"/>
        <v>4.1764705882352944</v>
      </c>
      <c r="N7" s="31">
        <f t="shared" si="2"/>
        <v>47.235294117647065</v>
      </c>
      <c r="O7" s="55">
        <f t="shared" si="3"/>
        <v>8.1235697940503435E-2</v>
      </c>
      <c r="P7" s="55">
        <f t="shared" si="4"/>
        <v>0.91876430205949666</v>
      </c>
      <c r="Q7" s="2" t="s">
        <v>17</v>
      </c>
    </row>
    <row r="8" spans="1:17" ht="12.75" customHeight="1" thickBot="1" x14ac:dyDescent="0.25">
      <c r="A8" s="229"/>
      <c r="B8" s="249"/>
      <c r="C8" s="2" t="s">
        <v>18</v>
      </c>
      <c r="D8" s="42">
        <f t="shared" si="1"/>
        <v>5.2941176470588234</v>
      </c>
      <c r="E8" s="43">
        <f t="shared" si="1"/>
        <v>2.3529411764705883</v>
      </c>
      <c r="F8" s="42">
        <f t="shared" si="1"/>
        <v>31.176470588235293</v>
      </c>
      <c r="G8" s="42">
        <f t="shared" si="1"/>
        <v>0.38235294117647056</v>
      </c>
      <c r="H8" s="43">
        <f t="shared" si="1"/>
        <v>0.82352941176470584</v>
      </c>
      <c r="I8" s="43">
        <f t="shared" si="1"/>
        <v>1.5588235294117647</v>
      </c>
      <c r="J8" s="42">
        <f t="shared" si="1"/>
        <v>8</v>
      </c>
      <c r="K8" s="44">
        <f t="shared" si="1"/>
        <v>49.588235294117645</v>
      </c>
      <c r="L8" s="48"/>
      <c r="M8" s="30">
        <f t="shared" si="0"/>
        <v>4.7352941176470589</v>
      </c>
      <c r="N8" s="31">
        <f t="shared" si="2"/>
        <v>44.852941176470587</v>
      </c>
      <c r="O8" s="55">
        <f t="shared" si="3"/>
        <v>9.549228944246739E-2</v>
      </c>
      <c r="P8" s="55">
        <f t="shared" si="4"/>
        <v>0.90450771055753265</v>
      </c>
      <c r="Q8" s="2" t="s">
        <v>18</v>
      </c>
    </row>
    <row r="9" spans="1:17" ht="12.75" customHeight="1" thickBot="1" x14ac:dyDescent="0.25">
      <c r="A9" s="229"/>
      <c r="B9" s="249"/>
      <c r="C9" s="2" t="s">
        <v>19</v>
      </c>
      <c r="D9" s="42">
        <f t="shared" si="1"/>
        <v>5</v>
      </c>
      <c r="E9" s="43">
        <f t="shared" si="1"/>
        <v>1.9411764705882353</v>
      </c>
      <c r="F9" s="42">
        <f t="shared" si="1"/>
        <v>28.558823529411764</v>
      </c>
      <c r="G9" s="42">
        <f t="shared" si="1"/>
        <v>0.38235294117647056</v>
      </c>
      <c r="H9" s="43">
        <f t="shared" si="1"/>
        <v>0.6470588235294118</v>
      </c>
      <c r="I9" s="43">
        <f t="shared" si="1"/>
        <v>1.3235294117647058</v>
      </c>
      <c r="J9" s="42">
        <f t="shared" si="1"/>
        <v>5.0294117647058822</v>
      </c>
      <c r="K9" s="44">
        <f t="shared" si="1"/>
        <v>42.882352941176471</v>
      </c>
      <c r="L9" s="48"/>
      <c r="M9" s="30">
        <f t="shared" si="0"/>
        <v>3.9117647058823533</v>
      </c>
      <c r="N9" s="31">
        <f t="shared" si="2"/>
        <v>38.970588235294123</v>
      </c>
      <c r="O9" s="55">
        <f t="shared" si="3"/>
        <v>9.122085048010975E-2</v>
      </c>
      <c r="P9" s="55">
        <f t="shared" si="4"/>
        <v>0.90877914951989036</v>
      </c>
      <c r="Q9" s="2" t="s">
        <v>19</v>
      </c>
    </row>
    <row r="10" spans="1:17" ht="12.75" customHeight="1" thickBot="1" x14ac:dyDescent="0.25">
      <c r="A10" s="229"/>
      <c r="B10" s="249"/>
      <c r="C10" s="2" t="s">
        <v>20</v>
      </c>
      <c r="D10" s="42">
        <f t="shared" si="1"/>
        <v>4.5882352941176467</v>
      </c>
      <c r="E10" s="43">
        <f t="shared" si="1"/>
        <v>1.5</v>
      </c>
      <c r="F10" s="42">
        <f t="shared" si="1"/>
        <v>21.970588235294116</v>
      </c>
      <c r="G10" s="42">
        <f t="shared" si="1"/>
        <v>0.35294117647058826</v>
      </c>
      <c r="H10" s="43">
        <f t="shared" si="1"/>
        <v>0.8529411764705882</v>
      </c>
      <c r="I10" s="43">
        <f t="shared" si="1"/>
        <v>1.4411764705882353</v>
      </c>
      <c r="J10" s="42">
        <f t="shared" si="1"/>
        <v>5.2647058823529411</v>
      </c>
      <c r="K10" s="44">
        <f t="shared" si="1"/>
        <v>35.970588235294116</v>
      </c>
      <c r="L10" s="48"/>
      <c r="M10" s="30">
        <f t="shared" si="0"/>
        <v>3.7941176470588234</v>
      </c>
      <c r="N10" s="31">
        <f t="shared" si="2"/>
        <v>32.17647058823529</v>
      </c>
      <c r="O10" s="55">
        <f t="shared" si="3"/>
        <v>0.10547833197056419</v>
      </c>
      <c r="P10" s="55">
        <f t="shared" si="4"/>
        <v>0.89452166802943578</v>
      </c>
      <c r="Q10" s="2" t="s">
        <v>20</v>
      </c>
    </row>
    <row r="11" spans="1:17" ht="12.75" customHeight="1" thickBot="1" x14ac:dyDescent="0.25">
      <c r="A11" s="229"/>
      <c r="B11" s="249"/>
      <c r="C11" s="2" t="s">
        <v>21</v>
      </c>
      <c r="D11" s="42">
        <f t="shared" si="1"/>
        <v>6.4117647058823533</v>
      </c>
      <c r="E11" s="43">
        <f t="shared" si="1"/>
        <v>2.6176470588235294</v>
      </c>
      <c r="F11" s="42">
        <f t="shared" si="1"/>
        <v>28.529411764705884</v>
      </c>
      <c r="G11" s="42">
        <f t="shared" si="1"/>
        <v>0.5</v>
      </c>
      <c r="H11" s="43">
        <f t="shared" si="1"/>
        <v>1</v>
      </c>
      <c r="I11" s="43">
        <f t="shared" si="1"/>
        <v>2.1470588235294117</v>
      </c>
      <c r="J11" s="42">
        <f t="shared" si="1"/>
        <v>7.1764705882352944</v>
      </c>
      <c r="K11" s="44">
        <f t="shared" si="1"/>
        <v>48.382352941176471</v>
      </c>
      <c r="L11" s="48"/>
      <c r="M11" s="30">
        <f t="shared" si="0"/>
        <v>5.7647058823529411</v>
      </c>
      <c r="N11" s="31">
        <f t="shared" si="2"/>
        <v>42.617647058823536</v>
      </c>
      <c r="O11" s="55">
        <f t="shared" si="3"/>
        <v>0.11914893617021276</v>
      </c>
      <c r="P11" s="55">
        <f t="shared" si="4"/>
        <v>0.8808510638297874</v>
      </c>
      <c r="Q11" s="2" t="s">
        <v>21</v>
      </c>
    </row>
    <row r="12" spans="1:17" ht="12.75" customHeight="1" thickBot="1" x14ac:dyDescent="0.25">
      <c r="A12" s="229"/>
      <c r="B12" s="249"/>
      <c r="C12" s="2" t="s">
        <v>22</v>
      </c>
      <c r="D12" s="42">
        <f t="shared" si="1"/>
        <v>11.294117647058824</v>
      </c>
      <c r="E12" s="43">
        <f t="shared" si="1"/>
        <v>4.4705882352941178</v>
      </c>
      <c r="F12" s="42">
        <f t="shared" si="1"/>
        <v>29.911764705882351</v>
      </c>
      <c r="G12" s="42">
        <f t="shared" si="1"/>
        <v>0.55882352941176472</v>
      </c>
      <c r="H12" s="43">
        <f t="shared" si="1"/>
        <v>1.7647058823529411</v>
      </c>
      <c r="I12" s="43">
        <f t="shared" si="1"/>
        <v>3.0882352941176472</v>
      </c>
      <c r="J12" s="42">
        <f t="shared" si="1"/>
        <v>10.029411764705882</v>
      </c>
      <c r="K12" s="44">
        <f t="shared" si="1"/>
        <v>61.117647058823529</v>
      </c>
      <c r="L12" s="48"/>
      <c r="M12" s="30">
        <f t="shared" si="0"/>
        <v>9.3235294117647065</v>
      </c>
      <c r="N12" s="31">
        <f t="shared" si="2"/>
        <v>51.794117647058826</v>
      </c>
      <c r="O12" s="55">
        <f t="shared" si="3"/>
        <v>0.15255052935514921</v>
      </c>
      <c r="P12" s="55">
        <f t="shared" si="4"/>
        <v>0.84744947064485088</v>
      </c>
      <c r="Q12" s="2" t="s">
        <v>22</v>
      </c>
    </row>
    <row r="13" spans="1:17" ht="12.75" customHeight="1" thickBot="1" x14ac:dyDescent="0.25">
      <c r="A13" s="229"/>
      <c r="B13" s="249"/>
      <c r="C13" s="2" t="s">
        <v>23</v>
      </c>
      <c r="D13" s="42">
        <f t="shared" si="1"/>
        <v>12.264705882352942</v>
      </c>
      <c r="E13" s="43">
        <f t="shared" si="1"/>
        <v>5.4117647058823533</v>
      </c>
      <c r="F13" s="42">
        <f t="shared" si="1"/>
        <v>30.058823529411764</v>
      </c>
      <c r="G13" s="42">
        <f t="shared" si="1"/>
        <v>0.41176470588235292</v>
      </c>
      <c r="H13" s="43">
        <f t="shared" si="1"/>
        <v>2.9705882352941178</v>
      </c>
      <c r="I13" s="43">
        <f t="shared" si="1"/>
        <v>5.0588235294117645</v>
      </c>
      <c r="J13" s="42">
        <f t="shared" si="1"/>
        <v>11.235294117647058</v>
      </c>
      <c r="K13" s="44">
        <f t="shared" si="1"/>
        <v>67.411764705882348</v>
      </c>
      <c r="L13" s="48"/>
      <c r="M13" s="30">
        <f t="shared" si="0"/>
        <v>13.441176470588236</v>
      </c>
      <c r="N13" s="31">
        <f t="shared" si="2"/>
        <v>53.970588235294123</v>
      </c>
      <c r="O13" s="55">
        <f t="shared" si="3"/>
        <v>0.19938917975567191</v>
      </c>
      <c r="P13" s="55">
        <f t="shared" si="4"/>
        <v>0.80061082024432828</v>
      </c>
      <c r="Q13" s="2" t="s">
        <v>23</v>
      </c>
    </row>
    <row r="14" spans="1:17" ht="12.75" customHeight="1" thickBot="1" x14ac:dyDescent="0.25">
      <c r="A14" s="229"/>
      <c r="B14" s="249"/>
      <c r="C14" s="2" t="s">
        <v>24</v>
      </c>
      <c r="D14" s="42">
        <f t="shared" si="1"/>
        <v>14.088235294117647</v>
      </c>
      <c r="E14" s="43">
        <f t="shared" si="1"/>
        <v>5.9117647058823533</v>
      </c>
      <c r="F14" s="42">
        <f t="shared" si="1"/>
        <v>23.058823529411764</v>
      </c>
      <c r="G14" s="42">
        <f t="shared" si="1"/>
        <v>0.82352941176470584</v>
      </c>
      <c r="H14" s="43">
        <f t="shared" si="1"/>
        <v>2.5294117647058822</v>
      </c>
      <c r="I14" s="43">
        <f t="shared" si="1"/>
        <v>4.9411764705882355</v>
      </c>
      <c r="J14" s="42">
        <f t="shared" si="1"/>
        <v>9.4411764705882355</v>
      </c>
      <c r="K14" s="44">
        <f t="shared" si="1"/>
        <v>60.794117647058826</v>
      </c>
      <c r="L14" s="48"/>
      <c r="M14" s="30">
        <f t="shared" si="0"/>
        <v>13.382352941176471</v>
      </c>
      <c r="N14" s="31">
        <f t="shared" si="2"/>
        <v>47.411764705882348</v>
      </c>
      <c r="O14" s="55">
        <f t="shared" si="3"/>
        <v>0.22012578616352202</v>
      </c>
      <c r="P14" s="55">
        <f t="shared" si="4"/>
        <v>0.77987421383647793</v>
      </c>
      <c r="Q14" s="2" t="s">
        <v>24</v>
      </c>
    </row>
    <row r="15" spans="1:17" ht="12.75" customHeight="1" thickBot="1" x14ac:dyDescent="0.25">
      <c r="A15" s="229"/>
      <c r="B15" s="249"/>
      <c r="C15" s="2" t="s">
        <v>25</v>
      </c>
      <c r="D15" s="42">
        <f t="shared" si="1"/>
        <v>9.235294117647058</v>
      </c>
      <c r="E15" s="43">
        <f t="shared" si="1"/>
        <v>4.1764705882352944</v>
      </c>
      <c r="F15" s="42">
        <f t="shared" si="1"/>
        <v>22.941176470588236</v>
      </c>
      <c r="G15" s="42">
        <f t="shared" si="1"/>
        <v>0.61764705882352944</v>
      </c>
      <c r="H15" s="43">
        <f t="shared" si="1"/>
        <v>2.2352941176470589</v>
      </c>
      <c r="I15" s="43">
        <f t="shared" si="1"/>
        <v>4.0294117647058822</v>
      </c>
      <c r="J15" s="42">
        <f t="shared" si="1"/>
        <v>6.882352941176471</v>
      </c>
      <c r="K15" s="44">
        <f t="shared" si="1"/>
        <v>50.117647058823529</v>
      </c>
      <c r="L15" s="48"/>
      <c r="M15" s="30">
        <f t="shared" si="0"/>
        <v>10.441176470588236</v>
      </c>
      <c r="N15" s="31">
        <f t="shared" si="2"/>
        <v>39.67647058823529</v>
      </c>
      <c r="O15" s="55">
        <f t="shared" si="3"/>
        <v>0.20833333333333334</v>
      </c>
      <c r="P15" s="55">
        <f t="shared" si="4"/>
        <v>0.79166666666666663</v>
      </c>
      <c r="Q15" s="2" t="s">
        <v>25</v>
      </c>
    </row>
    <row r="16" spans="1:17" ht="12.75" customHeight="1" thickBot="1" x14ac:dyDescent="0.25">
      <c r="A16" s="229"/>
      <c r="B16" s="249"/>
      <c r="C16" s="2" t="s">
        <v>26</v>
      </c>
      <c r="D16" s="42">
        <f t="shared" si="1"/>
        <v>7.8529411764705879</v>
      </c>
      <c r="E16" s="43">
        <f t="shared" si="1"/>
        <v>3.5588235294117645</v>
      </c>
      <c r="F16" s="42">
        <f t="shared" si="1"/>
        <v>20.882352941176471</v>
      </c>
      <c r="G16" s="42">
        <f t="shared" si="1"/>
        <v>0.67647058823529416</v>
      </c>
      <c r="H16" s="43">
        <f t="shared" si="1"/>
        <v>1</v>
      </c>
      <c r="I16" s="43">
        <f t="shared" si="1"/>
        <v>3.3823529411764706</v>
      </c>
      <c r="J16" s="42">
        <f t="shared" si="1"/>
        <v>5.2352941176470589</v>
      </c>
      <c r="K16" s="44">
        <f t="shared" si="1"/>
        <v>42.588235294117645</v>
      </c>
      <c r="L16" s="48"/>
      <c r="M16" s="30">
        <f t="shared" si="0"/>
        <v>7.9411764705882355</v>
      </c>
      <c r="N16" s="31">
        <f t="shared" si="2"/>
        <v>34.647058823529413</v>
      </c>
      <c r="O16" s="55">
        <f t="shared" si="3"/>
        <v>0.18646408839779008</v>
      </c>
      <c r="P16" s="55">
        <f t="shared" si="4"/>
        <v>0.81353591160221006</v>
      </c>
      <c r="Q16" s="2" t="s">
        <v>26</v>
      </c>
    </row>
    <row r="17" spans="1:17" ht="12.75" customHeight="1" thickBot="1" x14ac:dyDescent="0.25">
      <c r="A17" s="229"/>
      <c r="B17" s="249"/>
      <c r="C17" s="2" t="s">
        <v>27</v>
      </c>
      <c r="D17" s="42">
        <f t="shared" si="1"/>
        <v>5.5882352941176467</v>
      </c>
      <c r="E17" s="43">
        <f t="shared" si="1"/>
        <v>2.9411764705882355</v>
      </c>
      <c r="F17" s="42">
        <f t="shared" si="1"/>
        <v>13.588235294117647</v>
      </c>
      <c r="G17" s="42">
        <f t="shared" si="1"/>
        <v>0.17647058823529413</v>
      </c>
      <c r="H17" s="43">
        <f t="shared" si="1"/>
        <v>0.52941176470588236</v>
      </c>
      <c r="I17" s="43">
        <f t="shared" si="1"/>
        <v>2.7647058823529411</v>
      </c>
      <c r="J17" s="42">
        <f t="shared" si="1"/>
        <v>4.5588235294117645</v>
      </c>
      <c r="K17" s="44">
        <f t="shared" si="1"/>
        <v>30.147058823529413</v>
      </c>
      <c r="L17" s="48"/>
      <c r="M17" s="30">
        <f t="shared" si="0"/>
        <v>6.2352941176470589</v>
      </c>
      <c r="N17" s="31">
        <f t="shared" si="2"/>
        <v>23.911764705882351</v>
      </c>
      <c r="O17" s="55">
        <f t="shared" si="3"/>
        <v>0.20682926829268292</v>
      </c>
      <c r="P17" s="55">
        <f t="shared" si="4"/>
        <v>0.793170731707317</v>
      </c>
      <c r="Q17" s="2" t="s">
        <v>27</v>
      </c>
    </row>
    <row r="18" spans="1:17" ht="12.75" customHeight="1" thickBot="1" x14ac:dyDescent="0.25">
      <c r="A18" s="229"/>
      <c r="B18" s="249"/>
      <c r="C18" s="2" t="s">
        <v>28</v>
      </c>
      <c r="D18" s="42">
        <f t="shared" si="1"/>
        <v>1.5</v>
      </c>
      <c r="E18" s="43">
        <f t="shared" si="1"/>
        <v>1.1764705882352942</v>
      </c>
      <c r="F18" s="42">
        <f t="shared" si="1"/>
        <v>5.7352941176470589</v>
      </c>
      <c r="G18" s="42">
        <f t="shared" si="1"/>
        <v>0</v>
      </c>
      <c r="H18" s="43">
        <f t="shared" si="1"/>
        <v>0.52941176470588236</v>
      </c>
      <c r="I18" s="43">
        <f t="shared" si="1"/>
        <v>1.4411764705882353</v>
      </c>
      <c r="J18" s="42">
        <f t="shared" si="1"/>
        <v>1.8529411764705883</v>
      </c>
      <c r="K18" s="44">
        <f t="shared" si="1"/>
        <v>12.235294117647058</v>
      </c>
      <c r="L18" s="48"/>
      <c r="M18" s="30">
        <f t="shared" si="0"/>
        <v>3.1470588235294121</v>
      </c>
      <c r="N18" s="31">
        <f t="shared" si="2"/>
        <v>9.0882352941176467</v>
      </c>
      <c r="O18" s="55">
        <f t="shared" si="3"/>
        <v>0.25721153846153849</v>
      </c>
      <c r="P18" s="55">
        <f t="shared" si="4"/>
        <v>0.74278846153846156</v>
      </c>
      <c r="Q18" s="2" t="s">
        <v>28</v>
      </c>
    </row>
    <row r="19" spans="1:17" ht="12.75" customHeight="1" thickBot="1" x14ac:dyDescent="0.25">
      <c r="A19" s="229"/>
      <c r="B19" s="249"/>
      <c r="C19" s="2" t="s">
        <v>29</v>
      </c>
      <c r="D19" s="42">
        <f t="shared" si="1"/>
        <v>0.35294117647058826</v>
      </c>
      <c r="E19" s="41">
        <f t="shared" si="1"/>
        <v>0</v>
      </c>
      <c r="F19" s="42">
        <f t="shared" si="1"/>
        <v>0.61764705882352944</v>
      </c>
      <c r="G19" s="42">
        <f t="shared" si="1"/>
        <v>0</v>
      </c>
      <c r="H19" s="43">
        <f t="shared" si="1"/>
        <v>0.55882352941176472</v>
      </c>
      <c r="I19" s="43">
        <f t="shared" si="1"/>
        <v>0</v>
      </c>
      <c r="J19" s="42">
        <f t="shared" si="1"/>
        <v>0.58823529411764708</v>
      </c>
      <c r="K19" s="44">
        <f t="shared" si="1"/>
        <v>2.1176470588235294</v>
      </c>
      <c r="L19" s="48"/>
      <c r="M19" s="30">
        <f t="shared" si="0"/>
        <v>0.55882352941176472</v>
      </c>
      <c r="N19" s="31">
        <f t="shared" si="2"/>
        <v>1.5588235294117649</v>
      </c>
      <c r="O19" s="55">
        <f t="shared" si="3"/>
        <v>0.2638888888888889</v>
      </c>
      <c r="P19" s="55">
        <f t="shared" si="4"/>
        <v>0.73611111111111116</v>
      </c>
      <c r="Q19" s="2" t="s">
        <v>29</v>
      </c>
    </row>
    <row r="20" spans="1:17" ht="12.75" customHeight="1" thickBot="1" x14ac:dyDescent="0.25">
      <c r="A20" s="229"/>
      <c r="B20" s="250"/>
      <c r="C20" s="2" t="s">
        <v>10</v>
      </c>
      <c r="D20" s="45">
        <f t="shared" si="1"/>
        <v>99.852941176470594</v>
      </c>
      <c r="E20" s="46">
        <f t="shared" si="1"/>
        <v>40.558823529411768</v>
      </c>
      <c r="F20" s="45">
        <f t="shared" si="1"/>
        <v>364.88235294117646</v>
      </c>
      <c r="G20" s="45">
        <f t="shared" si="1"/>
        <v>6.9705882352941178</v>
      </c>
      <c r="H20" s="46">
        <f t="shared" si="1"/>
        <v>17.264705882352942</v>
      </c>
      <c r="I20" s="46">
        <f t="shared" si="1"/>
        <v>34.205882352941174</v>
      </c>
      <c r="J20" s="45">
        <f t="shared" si="1"/>
        <v>97.411764705882348</v>
      </c>
      <c r="K20" s="47">
        <f t="shared" si="1"/>
        <v>661.14705882352939</v>
      </c>
      <c r="L20" s="48"/>
      <c r="M20" s="32">
        <f t="shared" si="0"/>
        <v>92.029411764705884</v>
      </c>
      <c r="N20" s="32">
        <f t="shared" si="2"/>
        <v>569.11764705882354</v>
      </c>
      <c r="O20" s="57">
        <f t="shared" si="3"/>
        <v>0.13919658347791272</v>
      </c>
      <c r="P20" s="57">
        <f t="shared" si="4"/>
        <v>0.86080341652208736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>SUM(D143)/34</f>
        <v>0</v>
      </c>
      <c r="E21" s="27">
        <f t="shared" ref="E21:K21" si="5">SUM(E143)/34</f>
        <v>5.8823529411764705E-2</v>
      </c>
      <c r="F21" s="25">
        <f t="shared" si="5"/>
        <v>0.8529411764705882</v>
      </c>
      <c r="G21" s="25">
        <f t="shared" si="5"/>
        <v>2.9411764705882353E-2</v>
      </c>
      <c r="H21" s="27">
        <f t="shared" si="5"/>
        <v>0.11764705882352941</v>
      </c>
      <c r="I21" s="27">
        <f t="shared" si="5"/>
        <v>0</v>
      </c>
      <c r="J21" s="25">
        <f t="shared" si="5"/>
        <v>0.23529411764705882</v>
      </c>
      <c r="K21" s="25">
        <f t="shared" si="5"/>
        <v>1.2941176470588236</v>
      </c>
      <c r="L21" s="48"/>
      <c r="M21" s="30">
        <f t="shared" si="0"/>
        <v>0.1764705882352941</v>
      </c>
      <c r="N21" s="31">
        <f t="shared" si="2"/>
        <v>1.1176470588235294</v>
      </c>
      <c r="O21" s="59">
        <f>SUM(M21/K21)</f>
        <v>0.13636363636363635</v>
      </c>
      <c r="P21" s="59">
        <f>SUM(N21/K21)</f>
        <v>0.86363636363636365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37" si="6">SUM(D144)/34</f>
        <v>3.3823529411764706</v>
      </c>
      <c r="E22" s="27">
        <f t="shared" si="6"/>
        <v>0.91176470588235292</v>
      </c>
      <c r="F22" s="25">
        <f t="shared" si="6"/>
        <v>30.205882352941178</v>
      </c>
      <c r="G22" s="25">
        <f t="shared" si="6"/>
        <v>0.44117647058823528</v>
      </c>
      <c r="H22" s="27">
        <f t="shared" si="6"/>
        <v>0.14705882352941177</v>
      </c>
      <c r="I22" s="27">
        <f t="shared" si="6"/>
        <v>0.82352941176470584</v>
      </c>
      <c r="J22" s="25">
        <f t="shared" si="6"/>
        <v>4.882352941176471</v>
      </c>
      <c r="K22" s="25">
        <f t="shared" si="6"/>
        <v>40.794117647058826</v>
      </c>
      <c r="L22" s="48"/>
      <c r="M22" s="30">
        <f t="shared" si="0"/>
        <v>1.8823529411764706</v>
      </c>
      <c r="N22" s="31">
        <f t="shared" si="2"/>
        <v>38.911764705882348</v>
      </c>
      <c r="O22" s="59">
        <f t="shared" ref="O22:O37" si="7">SUM(M22/K22)</f>
        <v>4.6142754145638065E-2</v>
      </c>
      <c r="P22" s="59">
        <f t="shared" ref="P22:P37" si="8">SUM(N22/K22)</f>
        <v>0.95385724585436171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si="6"/>
        <v>3.6764705882352939</v>
      </c>
      <c r="E23" s="27">
        <f t="shared" si="6"/>
        <v>1.3529411764705883</v>
      </c>
      <c r="F23" s="25">
        <f t="shared" si="6"/>
        <v>25.735294117647058</v>
      </c>
      <c r="G23" s="25">
        <f t="shared" si="6"/>
        <v>0.26470588235294118</v>
      </c>
      <c r="H23" s="27">
        <f t="shared" si="6"/>
        <v>0.17647058823529413</v>
      </c>
      <c r="I23" s="27">
        <f t="shared" si="6"/>
        <v>0.67647058823529416</v>
      </c>
      <c r="J23" s="25">
        <f t="shared" si="6"/>
        <v>5.2058823529411766</v>
      </c>
      <c r="K23" s="25">
        <f t="shared" si="6"/>
        <v>37.088235294117645</v>
      </c>
      <c r="L23" s="48"/>
      <c r="M23" s="30">
        <f t="shared" si="0"/>
        <v>2.2058823529411766</v>
      </c>
      <c r="N23" s="31">
        <f t="shared" si="2"/>
        <v>34.882352941176471</v>
      </c>
      <c r="O23" s="59">
        <f t="shared" si="7"/>
        <v>5.9476605868358456E-2</v>
      </c>
      <c r="P23" s="59">
        <f t="shared" si="8"/>
        <v>0.94052339413164165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si="6"/>
        <v>5.117647058823529</v>
      </c>
      <c r="E24" s="27">
        <f t="shared" si="6"/>
        <v>1.6470588235294117</v>
      </c>
      <c r="F24" s="25">
        <f t="shared" si="6"/>
        <v>27.705882352941178</v>
      </c>
      <c r="G24" s="25">
        <f t="shared" si="6"/>
        <v>0.44117647058823528</v>
      </c>
      <c r="H24" s="27">
        <f t="shared" si="6"/>
        <v>0.61764705882352944</v>
      </c>
      <c r="I24" s="27">
        <f t="shared" si="6"/>
        <v>1.2352941176470589</v>
      </c>
      <c r="J24" s="25">
        <f t="shared" si="6"/>
        <v>6.7941176470588234</v>
      </c>
      <c r="K24" s="25">
        <f t="shared" si="6"/>
        <v>43.558823529411768</v>
      </c>
      <c r="L24" s="48"/>
      <c r="M24" s="30">
        <f t="shared" si="0"/>
        <v>3.5</v>
      </c>
      <c r="N24" s="31">
        <f t="shared" si="2"/>
        <v>40.058823529411768</v>
      </c>
      <c r="O24" s="59">
        <f t="shared" si="7"/>
        <v>8.0351114112086425E-2</v>
      </c>
      <c r="P24" s="59">
        <f t="shared" si="8"/>
        <v>0.9196488858879136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si="6"/>
        <v>5</v>
      </c>
      <c r="E25" s="27">
        <f t="shared" si="6"/>
        <v>1.7647058823529411</v>
      </c>
      <c r="F25" s="25">
        <f t="shared" si="6"/>
        <v>25.058823529411764</v>
      </c>
      <c r="G25" s="25">
        <f t="shared" si="6"/>
        <v>0.23529411764705882</v>
      </c>
      <c r="H25" s="27">
        <f t="shared" si="6"/>
        <v>0.88235294117647056</v>
      </c>
      <c r="I25" s="27">
        <f t="shared" si="6"/>
        <v>1.7058823529411764</v>
      </c>
      <c r="J25" s="25">
        <f t="shared" si="6"/>
        <v>6.117647058823529</v>
      </c>
      <c r="K25" s="25">
        <f t="shared" si="6"/>
        <v>40.764705882352942</v>
      </c>
      <c r="L25" s="48"/>
      <c r="M25" s="30">
        <f t="shared" si="0"/>
        <v>4.3529411764705879</v>
      </c>
      <c r="N25" s="31">
        <f t="shared" si="2"/>
        <v>36.411764705882348</v>
      </c>
      <c r="O25" s="59">
        <f t="shared" si="7"/>
        <v>0.10678210678210677</v>
      </c>
      <c r="P25" s="59">
        <f t="shared" si="8"/>
        <v>0.89321789321789302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si="6"/>
        <v>4.4411764705882355</v>
      </c>
      <c r="E26" s="27">
        <f t="shared" si="6"/>
        <v>1.2941176470588236</v>
      </c>
      <c r="F26" s="25">
        <f t="shared" si="6"/>
        <v>26.029411764705884</v>
      </c>
      <c r="G26" s="25">
        <f t="shared" si="6"/>
        <v>0.29411764705882354</v>
      </c>
      <c r="H26" s="27">
        <f t="shared" si="6"/>
        <v>1.411764705882353</v>
      </c>
      <c r="I26" s="27">
        <f t="shared" si="6"/>
        <v>0.94117647058823528</v>
      </c>
      <c r="J26" s="25">
        <f t="shared" si="6"/>
        <v>5.5588235294117645</v>
      </c>
      <c r="K26" s="25">
        <f t="shared" si="6"/>
        <v>39.970588235294116</v>
      </c>
      <c r="L26" s="48"/>
      <c r="M26" s="30">
        <f t="shared" si="0"/>
        <v>3.6470588235294121</v>
      </c>
      <c r="N26" s="31">
        <f t="shared" si="2"/>
        <v>36.32352941176471</v>
      </c>
      <c r="O26" s="59">
        <f t="shared" si="7"/>
        <v>9.1243561442236956E-2</v>
      </c>
      <c r="P26" s="59">
        <f t="shared" si="8"/>
        <v>0.90875643855776322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si="6"/>
        <v>4.117647058823529</v>
      </c>
      <c r="E27" s="27">
        <f t="shared" si="6"/>
        <v>2.6764705882352939</v>
      </c>
      <c r="F27" s="25">
        <f t="shared" si="6"/>
        <v>22.617647058823529</v>
      </c>
      <c r="G27" s="25">
        <f t="shared" si="6"/>
        <v>0.5</v>
      </c>
      <c r="H27" s="27">
        <f t="shared" si="6"/>
        <v>0.47058823529411764</v>
      </c>
      <c r="I27" s="27">
        <f t="shared" si="6"/>
        <v>1.5588235294117647</v>
      </c>
      <c r="J27" s="25">
        <f t="shared" si="6"/>
        <v>5.5588235294117645</v>
      </c>
      <c r="K27" s="25">
        <f t="shared" si="6"/>
        <v>37.5</v>
      </c>
      <c r="L27" s="48"/>
      <c r="M27" s="30">
        <f t="shared" si="0"/>
        <v>4.7058823529411766</v>
      </c>
      <c r="N27" s="31">
        <f t="shared" si="2"/>
        <v>32.794117647058826</v>
      </c>
      <c r="O27" s="59">
        <f t="shared" si="7"/>
        <v>0.12549019607843137</v>
      </c>
      <c r="P27" s="59">
        <f t="shared" si="8"/>
        <v>0.87450980392156874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si="6"/>
        <v>6.6764705882352944</v>
      </c>
      <c r="E28" s="27">
        <f t="shared" si="6"/>
        <v>2.5</v>
      </c>
      <c r="F28" s="25">
        <f t="shared" si="6"/>
        <v>25.970588235294116</v>
      </c>
      <c r="G28" s="25">
        <f t="shared" si="6"/>
        <v>0.47058823529411764</v>
      </c>
      <c r="H28" s="27">
        <f t="shared" si="6"/>
        <v>1.411764705882353</v>
      </c>
      <c r="I28" s="27">
        <f t="shared" si="6"/>
        <v>1.9411764705882353</v>
      </c>
      <c r="J28" s="25">
        <f t="shared" si="6"/>
        <v>7.4705882352941178</v>
      </c>
      <c r="K28" s="25">
        <f t="shared" si="6"/>
        <v>46.441176470588232</v>
      </c>
      <c r="L28" s="48"/>
      <c r="M28" s="30">
        <f t="shared" si="0"/>
        <v>5.8529411764705888</v>
      </c>
      <c r="N28" s="31">
        <f t="shared" si="2"/>
        <v>40.588235294117645</v>
      </c>
      <c r="O28" s="59">
        <f t="shared" si="7"/>
        <v>0.1260291323622546</v>
      </c>
      <c r="P28" s="59">
        <f t="shared" si="8"/>
        <v>0.87397086763774545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si="6"/>
        <v>11.029411764705882</v>
      </c>
      <c r="E29" s="27">
        <f t="shared" si="6"/>
        <v>6.1470588235294121</v>
      </c>
      <c r="F29" s="25">
        <f t="shared" si="6"/>
        <v>30.176470588235293</v>
      </c>
      <c r="G29" s="25">
        <f t="shared" si="6"/>
        <v>0.52941176470588236</v>
      </c>
      <c r="H29" s="27">
        <f t="shared" si="6"/>
        <v>2.4705882352941178</v>
      </c>
      <c r="I29" s="27">
        <f t="shared" si="6"/>
        <v>3.7058823529411766</v>
      </c>
      <c r="J29" s="25">
        <f t="shared" si="6"/>
        <v>9.764705882352942</v>
      </c>
      <c r="K29" s="25">
        <f t="shared" si="6"/>
        <v>63.823529411764703</v>
      </c>
      <c r="L29" s="48"/>
      <c r="M29" s="30">
        <f t="shared" si="0"/>
        <v>12.323529411764707</v>
      </c>
      <c r="N29" s="31">
        <f t="shared" si="2"/>
        <v>51.5</v>
      </c>
      <c r="O29" s="59">
        <f t="shared" si="7"/>
        <v>0.19308755760368665</v>
      </c>
      <c r="P29" s="59">
        <f t="shared" si="8"/>
        <v>0.80691244239631343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si="6"/>
        <v>16.205882352941178</v>
      </c>
      <c r="E30" s="27">
        <f t="shared" si="6"/>
        <v>7.5</v>
      </c>
      <c r="F30" s="25">
        <f t="shared" si="6"/>
        <v>32.823529411764703</v>
      </c>
      <c r="G30" s="25">
        <f t="shared" si="6"/>
        <v>0.5</v>
      </c>
      <c r="H30" s="27">
        <f t="shared" si="6"/>
        <v>4.3235294117647056</v>
      </c>
      <c r="I30" s="27">
        <f t="shared" si="6"/>
        <v>5.2058823529411766</v>
      </c>
      <c r="J30" s="25">
        <f t="shared" si="6"/>
        <v>11.382352941176471</v>
      </c>
      <c r="K30" s="25">
        <f t="shared" si="6"/>
        <v>77.941176470588232</v>
      </c>
      <c r="L30" s="48"/>
      <c r="M30" s="30">
        <f t="shared" si="0"/>
        <v>17.029411764705884</v>
      </c>
      <c r="N30" s="31">
        <f t="shared" si="2"/>
        <v>60.911764705882355</v>
      </c>
      <c r="O30" s="59">
        <f t="shared" si="7"/>
        <v>0.21849056603773587</v>
      </c>
      <c r="P30" s="59">
        <f t="shared" si="8"/>
        <v>0.78150943396226424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si="6"/>
        <v>14.117647058823529</v>
      </c>
      <c r="E31" s="27">
        <f t="shared" si="6"/>
        <v>7.2352941176470589</v>
      </c>
      <c r="F31" s="25">
        <f t="shared" si="6"/>
        <v>26.147058823529413</v>
      </c>
      <c r="G31" s="25">
        <f t="shared" si="6"/>
        <v>0.73529411764705888</v>
      </c>
      <c r="H31" s="27">
        <f t="shared" si="6"/>
        <v>2.9411764705882355</v>
      </c>
      <c r="I31" s="27">
        <f t="shared" si="6"/>
        <v>5.882352941176471</v>
      </c>
      <c r="J31" s="25">
        <f t="shared" si="6"/>
        <v>10.088235294117647</v>
      </c>
      <c r="K31" s="25">
        <f t="shared" si="6"/>
        <v>67.147058823529406</v>
      </c>
      <c r="L31" s="48"/>
      <c r="M31" s="30">
        <f t="shared" si="0"/>
        <v>16.058823529411764</v>
      </c>
      <c r="N31" s="31">
        <f t="shared" si="2"/>
        <v>51.088235294117645</v>
      </c>
      <c r="O31" s="59">
        <f t="shared" si="7"/>
        <v>0.23915900131406045</v>
      </c>
      <c r="P31" s="59">
        <f t="shared" si="8"/>
        <v>0.76084099868593957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si="6"/>
        <v>10.735294117647058</v>
      </c>
      <c r="E32" s="27">
        <f t="shared" si="6"/>
        <v>4.8235294117647056</v>
      </c>
      <c r="F32" s="25">
        <f t="shared" si="6"/>
        <v>22.970588235294116</v>
      </c>
      <c r="G32" s="25">
        <f t="shared" si="6"/>
        <v>0.47058823529411764</v>
      </c>
      <c r="H32" s="27">
        <f t="shared" si="6"/>
        <v>2.1470588235294117</v>
      </c>
      <c r="I32" s="27">
        <f t="shared" si="6"/>
        <v>4.2352941176470589</v>
      </c>
      <c r="J32" s="25">
        <f t="shared" si="6"/>
        <v>7.0294117647058822</v>
      </c>
      <c r="K32" s="25">
        <f t="shared" si="6"/>
        <v>52.411764705882355</v>
      </c>
      <c r="L32" s="48"/>
      <c r="M32" s="30">
        <f t="shared" si="0"/>
        <v>11.205882352941178</v>
      </c>
      <c r="N32" s="31">
        <f t="shared" si="2"/>
        <v>41.205882352941174</v>
      </c>
      <c r="O32" s="59">
        <f t="shared" si="7"/>
        <v>0.2138047138047138</v>
      </c>
      <c r="P32" s="59">
        <f t="shared" si="8"/>
        <v>0.78619528619528611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si="6"/>
        <v>6.9411764705882355</v>
      </c>
      <c r="E33" s="27">
        <f t="shared" si="6"/>
        <v>4.0294117647058822</v>
      </c>
      <c r="F33" s="25">
        <f t="shared" si="6"/>
        <v>17.882352941176471</v>
      </c>
      <c r="G33" s="25">
        <f t="shared" si="6"/>
        <v>0.73529411764705888</v>
      </c>
      <c r="H33" s="27">
        <f t="shared" si="6"/>
        <v>0.70588235294117652</v>
      </c>
      <c r="I33" s="27">
        <f t="shared" si="6"/>
        <v>3.1470588235294117</v>
      </c>
      <c r="J33" s="25">
        <f t="shared" si="6"/>
        <v>6.7941176470588234</v>
      </c>
      <c r="K33" s="25">
        <f t="shared" si="6"/>
        <v>40.235294117647058</v>
      </c>
      <c r="L33" s="48"/>
      <c r="M33" s="30">
        <f t="shared" si="0"/>
        <v>7.882352941176471</v>
      </c>
      <c r="N33" s="31">
        <f t="shared" si="2"/>
        <v>32.352941176470587</v>
      </c>
      <c r="O33" s="59">
        <f t="shared" si="7"/>
        <v>0.19590643274853803</v>
      </c>
      <c r="P33" s="59">
        <f t="shared" si="8"/>
        <v>0.80409356725146197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si="6"/>
        <v>5.382352941176471</v>
      </c>
      <c r="E34" s="27">
        <f t="shared" si="6"/>
        <v>2.5294117647058822</v>
      </c>
      <c r="F34" s="25">
        <f t="shared" si="6"/>
        <v>12.588235294117647</v>
      </c>
      <c r="G34" s="25">
        <f t="shared" si="6"/>
        <v>5.8823529411764705E-2</v>
      </c>
      <c r="H34" s="27">
        <f t="shared" si="6"/>
        <v>0.67647058823529416</v>
      </c>
      <c r="I34" s="27">
        <f t="shared" si="6"/>
        <v>2.6176470588235294</v>
      </c>
      <c r="J34" s="25">
        <f t="shared" si="6"/>
        <v>4.0882352941176467</v>
      </c>
      <c r="K34" s="25">
        <f t="shared" si="6"/>
        <v>27.941176470588236</v>
      </c>
      <c r="L34" s="48"/>
      <c r="M34" s="30">
        <f t="shared" si="0"/>
        <v>5.8235294117647065</v>
      </c>
      <c r="N34" s="31">
        <f t="shared" si="2"/>
        <v>22.117647058823529</v>
      </c>
      <c r="O34" s="59">
        <f t="shared" si="7"/>
        <v>0.20842105263157898</v>
      </c>
      <c r="P34" s="59">
        <f t="shared" si="8"/>
        <v>0.79157894736842105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si="6"/>
        <v>1.911764705882353</v>
      </c>
      <c r="E35" s="27">
        <f t="shared" si="6"/>
        <v>0.70588235294117652</v>
      </c>
      <c r="F35" s="25">
        <f t="shared" si="6"/>
        <v>4.1470588235294121</v>
      </c>
      <c r="G35" s="25">
        <f t="shared" si="6"/>
        <v>5.8823529411764705E-2</v>
      </c>
      <c r="H35" s="27">
        <f t="shared" si="6"/>
        <v>0.41176470588235292</v>
      </c>
      <c r="I35" s="27">
        <f t="shared" si="6"/>
        <v>1.2058823529411764</v>
      </c>
      <c r="J35" s="25">
        <f t="shared" si="6"/>
        <v>1.9411764705882353</v>
      </c>
      <c r="K35" s="25">
        <f t="shared" si="6"/>
        <v>10.382352941176471</v>
      </c>
      <c r="L35" s="48"/>
      <c r="M35" s="30">
        <f t="shared" si="0"/>
        <v>2.3235294117647056</v>
      </c>
      <c r="N35" s="31">
        <f t="shared" si="2"/>
        <v>8.0588235294117645</v>
      </c>
      <c r="O35" s="59">
        <f t="shared" si="7"/>
        <v>0.22379603399433423</v>
      </c>
      <c r="P35" s="59">
        <f t="shared" si="8"/>
        <v>0.77620396600566566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si="6"/>
        <v>0.5</v>
      </c>
      <c r="E36" s="27">
        <f t="shared" si="6"/>
        <v>0</v>
      </c>
      <c r="F36" s="25">
        <f t="shared" si="6"/>
        <v>0.70588235294117652</v>
      </c>
      <c r="G36" s="25">
        <f t="shared" si="6"/>
        <v>0</v>
      </c>
      <c r="H36" s="27">
        <f t="shared" si="6"/>
        <v>0.58823529411764708</v>
      </c>
      <c r="I36" s="27">
        <f t="shared" si="6"/>
        <v>0</v>
      </c>
      <c r="J36" s="25">
        <f t="shared" si="6"/>
        <v>0.44117647058823528</v>
      </c>
      <c r="K36" s="25">
        <f t="shared" si="6"/>
        <v>2.2352941176470589</v>
      </c>
      <c r="L36" s="48"/>
      <c r="M36" s="30">
        <f t="shared" si="0"/>
        <v>0.58823529411764708</v>
      </c>
      <c r="N36" s="31">
        <f t="shared" si="2"/>
        <v>1.6470588235294119</v>
      </c>
      <c r="O36" s="59">
        <f t="shared" si="7"/>
        <v>0.26315789473684209</v>
      </c>
      <c r="P36" s="59">
        <f t="shared" si="8"/>
        <v>0.73684210526315796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si="6"/>
        <v>99.235294117647058</v>
      </c>
      <c r="E37" s="28">
        <f t="shared" si="6"/>
        <v>45.176470588235297</v>
      </c>
      <c r="F37" s="26">
        <f t="shared" si="6"/>
        <v>331.64705882352939</v>
      </c>
      <c r="G37" s="26">
        <f t="shared" si="6"/>
        <v>5.7647058823529411</v>
      </c>
      <c r="H37" s="28">
        <f t="shared" si="6"/>
        <v>19.5</v>
      </c>
      <c r="I37" s="28">
        <f t="shared" si="6"/>
        <v>34.882352941176471</v>
      </c>
      <c r="J37" s="26">
        <f t="shared" si="6"/>
        <v>93.352941176470594</v>
      </c>
      <c r="K37" s="26">
        <f t="shared" si="6"/>
        <v>629.55882352941171</v>
      </c>
      <c r="L37" s="48"/>
      <c r="M37" s="28">
        <f>SUM(M21:M36)</f>
        <v>99.558823529411796</v>
      </c>
      <c r="N37" s="26">
        <f t="shared" si="2"/>
        <v>530</v>
      </c>
      <c r="O37" s="59">
        <f t="shared" si="7"/>
        <v>0.15814062135015189</v>
      </c>
      <c r="P37" s="59">
        <f t="shared" si="8"/>
        <v>0.84185937864984828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31">
        <f>SUM(D160)/35</f>
        <v>5.7142857142857141E-2</v>
      </c>
      <c r="E38" s="30">
        <f t="shared" ref="E38:K38" si="9">SUM(E160)/35</f>
        <v>0</v>
      </c>
      <c r="F38" s="45">
        <f t="shared" si="9"/>
        <v>1.3428571428571427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0.11428571428571428</v>
      </c>
      <c r="K38" s="47">
        <f t="shared" si="9"/>
        <v>1.5142857142857142</v>
      </c>
      <c r="L38" s="48"/>
      <c r="M38" s="30">
        <f t="shared" ref="M38:M53" si="10">SUM(E38+H38+I38)</f>
        <v>0</v>
      </c>
      <c r="N38" s="31">
        <f t="shared" si="2"/>
        <v>1.5142857142857142</v>
      </c>
      <c r="O38" s="55">
        <f>SUM(M38/K38)</f>
        <v>0</v>
      </c>
      <c r="P38" s="55">
        <f>SUM(N38/K38)</f>
        <v>1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45">
        <f t="shared" ref="D39:K54" si="11">SUM(D161)/35</f>
        <v>3.4571428571428573</v>
      </c>
      <c r="E39" s="30">
        <f t="shared" si="11"/>
        <v>0.97142857142857142</v>
      </c>
      <c r="F39" s="45">
        <f t="shared" si="11"/>
        <v>32.428571428571431</v>
      </c>
      <c r="G39" s="45">
        <f t="shared" si="11"/>
        <v>0.4</v>
      </c>
      <c r="H39" s="46">
        <f t="shared" si="11"/>
        <v>0.34285714285714286</v>
      </c>
      <c r="I39" s="30">
        <f t="shared" si="11"/>
        <v>0.54285714285714282</v>
      </c>
      <c r="J39" s="45">
        <f t="shared" si="11"/>
        <v>6.2857142857142856</v>
      </c>
      <c r="K39" s="47">
        <f t="shared" si="11"/>
        <v>44.428571428571431</v>
      </c>
      <c r="L39" s="48"/>
      <c r="M39" s="30">
        <f t="shared" si="10"/>
        <v>1.8571428571428572</v>
      </c>
      <c r="N39" s="31">
        <f t="shared" si="2"/>
        <v>42.571428571428569</v>
      </c>
      <c r="O39" s="55">
        <f t="shared" ref="O39:O54" si="12">SUM(M39/K39)</f>
        <v>4.1800643086816719E-2</v>
      </c>
      <c r="P39" s="55">
        <f t="shared" ref="P39:P54" si="13">SUM(N39/K39)</f>
        <v>0.95819935691318314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45">
        <f t="shared" si="11"/>
        <v>3.6857142857142855</v>
      </c>
      <c r="E40" s="46">
        <f t="shared" si="11"/>
        <v>1.1142857142857143</v>
      </c>
      <c r="F40" s="45">
        <f t="shared" si="11"/>
        <v>27.914285714285715</v>
      </c>
      <c r="G40" s="45">
        <f t="shared" si="11"/>
        <v>8.5714285714285715E-2</v>
      </c>
      <c r="H40" s="46">
        <f t="shared" si="11"/>
        <v>0.51428571428571423</v>
      </c>
      <c r="I40" s="46">
        <f t="shared" si="11"/>
        <v>0.54285714285714282</v>
      </c>
      <c r="J40" s="45">
        <f t="shared" si="11"/>
        <v>5.8</v>
      </c>
      <c r="K40" s="47">
        <f t="shared" si="11"/>
        <v>39.657142857142858</v>
      </c>
      <c r="L40" s="48"/>
      <c r="M40" s="30">
        <f t="shared" si="10"/>
        <v>2.1714285714285713</v>
      </c>
      <c r="N40" s="31">
        <f t="shared" si="2"/>
        <v>37.485714285714288</v>
      </c>
      <c r="O40" s="55">
        <f t="shared" si="12"/>
        <v>5.4755043227665702E-2</v>
      </c>
      <c r="P40" s="55">
        <f t="shared" si="13"/>
        <v>0.94524495677233433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45">
        <f t="shared" si="11"/>
        <v>5.1714285714285717</v>
      </c>
      <c r="E41" s="46">
        <f t="shared" si="11"/>
        <v>1.5142857142857142</v>
      </c>
      <c r="F41" s="45">
        <f t="shared" si="11"/>
        <v>31.485714285714284</v>
      </c>
      <c r="G41" s="45">
        <f t="shared" si="11"/>
        <v>0.37142857142857144</v>
      </c>
      <c r="H41" s="46">
        <f t="shared" si="11"/>
        <v>0.97142857142857142</v>
      </c>
      <c r="I41" s="46">
        <f t="shared" si="11"/>
        <v>1.4857142857142858</v>
      </c>
      <c r="J41" s="45">
        <f t="shared" si="11"/>
        <v>8.4571428571428573</v>
      </c>
      <c r="K41" s="47">
        <f t="shared" si="11"/>
        <v>49.457142857142856</v>
      </c>
      <c r="L41" s="48"/>
      <c r="M41" s="30">
        <f t="shared" si="10"/>
        <v>3.9714285714285715</v>
      </c>
      <c r="N41" s="31">
        <f t="shared" si="2"/>
        <v>45.485714285714288</v>
      </c>
      <c r="O41" s="55">
        <f t="shared" si="12"/>
        <v>8.0300404390525715E-2</v>
      </c>
      <c r="P41" s="55">
        <f t="shared" si="13"/>
        <v>0.91969959560947434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45">
        <f t="shared" si="11"/>
        <v>5.4285714285714288</v>
      </c>
      <c r="E42" s="46">
        <f t="shared" si="11"/>
        <v>2.0285714285714285</v>
      </c>
      <c r="F42" s="45">
        <f t="shared" si="11"/>
        <v>30.085714285714285</v>
      </c>
      <c r="G42" s="45">
        <f t="shared" si="11"/>
        <v>0.37142857142857144</v>
      </c>
      <c r="H42" s="46">
        <f t="shared" si="11"/>
        <v>0.8571428571428571</v>
      </c>
      <c r="I42" s="46">
        <f t="shared" si="11"/>
        <v>1.2571428571428571</v>
      </c>
      <c r="J42" s="45">
        <f t="shared" si="11"/>
        <v>7.1714285714285717</v>
      </c>
      <c r="K42" s="47">
        <f t="shared" si="11"/>
        <v>47.2</v>
      </c>
      <c r="L42" s="48"/>
      <c r="M42" s="30">
        <f t="shared" si="10"/>
        <v>4.1428571428571423</v>
      </c>
      <c r="N42" s="31">
        <f t="shared" si="2"/>
        <v>43.057142857142857</v>
      </c>
      <c r="O42" s="55">
        <f t="shared" si="12"/>
        <v>8.7772397094430979E-2</v>
      </c>
      <c r="P42" s="55">
        <f t="shared" si="13"/>
        <v>0.91222760290556892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45">
        <f t="shared" si="11"/>
        <v>4.4857142857142858</v>
      </c>
      <c r="E43" s="46">
        <f t="shared" si="11"/>
        <v>1.2571428571428571</v>
      </c>
      <c r="F43" s="45">
        <f t="shared" si="11"/>
        <v>28.028571428571428</v>
      </c>
      <c r="G43" s="45">
        <f t="shared" si="11"/>
        <v>0.31428571428571428</v>
      </c>
      <c r="H43" s="46">
        <f t="shared" si="11"/>
        <v>0.51428571428571423</v>
      </c>
      <c r="I43" s="46">
        <f t="shared" si="11"/>
        <v>1.1428571428571428</v>
      </c>
      <c r="J43" s="45">
        <f t="shared" si="11"/>
        <v>7.0285714285714285</v>
      </c>
      <c r="K43" s="47">
        <f t="shared" si="11"/>
        <v>42.771428571428572</v>
      </c>
      <c r="L43" s="48"/>
      <c r="M43" s="30">
        <f t="shared" si="10"/>
        <v>2.9142857142857141</v>
      </c>
      <c r="N43" s="31">
        <f t="shared" si="2"/>
        <v>39.857142857142861</v>
      </c>
      <c r="O43" s="55">
        <f t="shared" si="12"/>
        <v>6.8136272545090179E-2</v>
      </c>
      <c r="P43" s="55">
        <f t="shared" si="13"/>
        <v>0.93186372745490986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45">
        <f t="shared" si="11"/>
        <v>5.1428571428571432</v>
      </c>
      <c r="E44" s="46">
        <f t="shared" si="11"/>
        <v>2</v>
      </c>
      <c r="F44" s="45">
        <f t="shared" si="11"/>
        <v>32.571428571428569</v>
      </c>
      <c r="G44" s="45">
        <f t="shared" si="11"/>
        <v>0.5714285714285714</v>
      </c>
      <c r="H44" s="46">
        <f t="shared" si="11"/>
        <v>1</v>
      </c>
      <c r="I44" s="46">
        <f t="shared" si="11"/>
        <v>1.0285714285714285</v>
      </c>
      <c r="J44" s="45">
        <f t="shared" si="11"/>
        <v>8.9428571428571431</v>
      </c>
      <c r="K44" s="47">
        <f t="shared" si="11"/>
        <v>51.25714285714286</v>
      </c>
      <c r="L44" s="48"/>
      <c r="M44" s="30">
        <f t="shared" si="10"/>
        <v>4.0285714285714285</v>
      </c>
      <c r="N44" s="31">
        <f t="shared" si="2"/>
        <v>47.228571428571428</v>
      </c>
      <c r="O44" s="55">
        <f t="shared" si="12"/>
        <v>7.8595317725752498E-2</v>
      </c>
      <c r="P44" s="55">
        <f t="shared" si="13"/>
        <v>0.92140468227424743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45">
        <f t="shared" si="11"/>
        <v>6.9428571428571431</v>
      </c>
      <c r="E45" s="46">
        <f t="shared" si="11"/>
        <v>1.5714285714285714</v>
      </c>
      <c r="F45" s="45">
        <f t="shared" si="11"/>
        <v>33.799999999999997</v>
      </c>
      <c r="G45" s="45">
        <f t="shared" si="11"/>
        <v>0.54285714285714282</v>
      </c>
      <c r="H45" s="46">
        <f t="shared" si="11"/>
        <v>1.8571428571428572</v>
      </c>
      <c r="I45" s="46">
        <f t="shared" si="11"/>
        <v>1.9142857142857144</v>
      </c>
      <c r="J45" s="45">
        <f t="shared" si="11"/>
        <v>9.1142857142857139</v>
      </c>
      <c r="K45" s="47">
        <f t="shared" si="11"/>
        <v>55.74285714285714</v>
      </c>
      <c r="L45" s="48"/>
      <c r="M45" s="30">
        <f t="shared" si="10"/>
        <v>5.3428571428571434</v>
      </c>
      <c r="N45" s="31">
        <f t="shared" si="2"/>
        <v>50.4</v>
      </c>
      <c r="O45" s="55">
        <f t="shared" si="12"/>
        <v>9.5848282931829842E-2</v>
      </c>
      <c r="P45" s="55">
        <f t="shared" si="13"/>
        <v>0.90415171706817021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45">
        <f t="shared" si="11"/>
        <v>14.371428571428572</v>
      </c>
      <c r="E46" s="46">
        <f t="shared" si="11"/>
        <v>4.628571428571429</v>
      </c>
      <c r="F46" s="45">
        <f t="shared" si="11"/>
        <v>44.171428571428571</v>
      </c>
      <c r="G46" s="45">
        <f t="shared" si="11"/>
        <v>0.6</v>
      </c>
      <c r="H46" s="46">
        <f t="shared" si="11"/>
        <v>3.0285714285714285</v>
      </c>
      <c r="I46" s="46">
        <f t="shared" si="11"/>
        <v>3.8285714285714287</v>
      </c>
      <c r="J46" s="45">
        <f t="shared" si="11"/>
        <v>11.742857142857142</v>
      </c>
      <c r="K46" s="47">
        <f t="shared" si="11"/>
        <v>82.371428571428567</v>
      </c>
      <c r="L46" s="48"/>
      <c r="M46" s="30">
        <f t="shared" si="10"/>
        <v>11.485714285714286</v>
      </c>
      <c r="N46" s="31">
        <f t="shared" si="2"/>
        <v>70.885714285714286</v>
      </c>
      <c r="O46" s="55">
        <f t="shared" si="12"/>
        <v>0.13943808532778357</v>
      </c>
      <c r="P46" s="55">
        <f t="shared" si="13"/>
        <v>0.86056191467221654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45">
        <f t="shared" si="11"/>
        <v>18.114285714285714</v>
      </c>
      <c r="E47" s="46">
        <f t="shared" si="11"/>
        <v>6.4</v>
      </c>
      <c r="F47" s="45">
        <f t="shared" si="11"/>
        <v>39.485714285714288</v>
      </c>
      <c r="G47" s="45">
        <f t="shared" si="11"/>
        <v>0.25714285714285712</v>
      </c>
      <c r="H47" s="46">
        <f t="shared" si="11"/>
        <v>5.4285714285714288</v>
      </c>
      <c r="I47" s="46">
        <f t="shared" si="11"/>
        <v>5.5428571428571427</v>
      </c>
      <c r="J47" s="45">
        <f t="shared" si="11"/>
        <v>14.314285714285715</v>
      </c>
      <c r="K47" s="47">
        <f t="shared" si="11"/>
        <v>89.542857142857144</v>
      </c>
      <c r="L47" s="48"/>
      <c r="M47" s="30">
        <f t="shared" si="10"/>
        <v>17.371428571428574</v>
      </c>
      <c r="N47" s="31">
        <f t="shared" si="2"/>
        <v>72.171428571428578</v>
      </c>
      <c r="O47" s="55">
        <f t="shared" si="12"/>
        <v>0.19400127632418637</v>
      </c>
      <c r="P47" s="55">
        <f t="shared" si="13"/>
        <v>0.80599872367581371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45">
        <f t="shared" si="11"/>
        <v>15.485714285714286</v>
      </c>
      <c r="E48" s="46">
        <f t="shared" si="11"/>
        <v>6.7428571428571429</v>
      </c>
      <c r="F48" s="45">
        <f t="shared" si="11"/>
        <v>29.428571428571427</v>
      </c>
      <c r="G48" s="45">
        <f t="shared" si="11"/>
        <v>0.42857142857142855</v>
      </c>
      <c r="H48" s="46">
        <f t="shared" si="11"/>
        <v>4.1142857142857139</v>
      </c>
      <c r="I48" s="46">
        <f t="shared" si="11"/>
        <v>5.2285714285714286</v>
      </c>
      <c r="J48" s="45">
        <f t="shared" si="11"/>
        <v>10.8</v>
      </c>
      <c r="K48" s="47">
        <f t="shared" si="11"/>
        <v>72.228571428571428</v>
      </c>
      <c r="L48" s="48"/>
      <c r="M48" s="30">
        <f t="shared" si="10"/>
        <v>16.085714285714285</v>
      </c>
      <c r="N48" s="31">
        <f t="shared" si="2"/>
        <v>56.142857142857139</v>
      </c>
      <c r="O48" s="55">
        <f t="shared" si="12"/>
        <v>0.22270569620253164</v>
      </c>
      <c r="P48" s="55">
        <f t="shared" si="13"/>
        <v>0.77729430379746833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45">
        <f t="shared" si="11"/>
        <v>10.228571428571428</v>
      </c>
      <c r="E49" s="46">
        <f t="shared" si="11"/>
        <v>3.8571428571428572</v>
      </c>
      <c r="F49" s="45">
        <f t="shared" si="11"/>
        <v>23.971428571428572</v>
      </c>
      <c r="G49" s="45">
        <f t="shared" si="11"/>
        <v>0.6</v>
      </c>
      <c r="H49" s="46">
        <f t="shared" si="11"/>
        <v>1.9428571428571428</v>
      </c>
      <c r="I49" s="46">
        <f t="shared" si="11"/>
        <v>5</v>
      </c>
      <c r="J49" s="45">
        <f t="shared" si="11"/>
        <v>8.9142857142857146</v>
      </c>
      <c r="K49" s="47">
        <f t="shared" si="11"/>
        <v>54.514285714285712</v>
      </c>
      <c r="L49" s="48"/>
      <c r="M49" s="30">
        <f t="shared" si="10"/>
        <v>10.8</v>
      </c>
      <c r="N49" s="31">
        <f t="shared" si="2"/>
        <v>43.714285714285722</v>
      </c>
      <c r="O49" s="55">
        <f t="shared" si="12"/>
        <v>0.19811320754716982</v>
      </c>
      <c r="P49" s="55">
        <f t="shared" si="13"/>
        <v>0.80188679245283034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45">
        <f t="shared" si="11"/>
        <v>7.8571428571428568</v>
      </c>
      <c r="E50" s="46">
        <f t="shared" si="11"/>
        <v>3.5714285714285716</v>
      </c>
      <c r="F50" s="45">
        <f t="shared" si="11"/>
        <v>21.114285714285714</v>
      </c>
      <c r="G50" s="45">
        <f t="shared" si="11"/>
        <v>0.65714285714285714</v>
      </c>
      <c r="H50" s="46">
        <f t="shared" si="11"/>
        <v>0.91428571428571426</v>
      </c>
      <c r="I50" s="46">
        <f t="shared" si="11"/>
        <v>4.0571428571428569</v>
      </c>
      <c r="J50" s="45">
        <f t="shared" si="11"/>
        <v>6.5714285714285712</v>
      </c>
      <c r="K50" s="47">
        <f t="shared" si="11"/>
        <v>44.74285714285714</v>
      </c>
      <c r="L50" s="48"/>
      <c r="M50" s="30">
        <f t="shared" si="10"/>
        <v>8.5428571428571427</v>
      </c>
      <c r="N50" s="31">
        <f t="shared" si="2"/>
        <v>36.200000000000003</v>
      </c>
      <c r="O50" s="55">
        <f t="shared" si="12"/>
        <v>0.1909323116219668</v>
      </c>
      <c r="P50" s="55">
        <f t="shared" si="13"/>
        <v>0.80906768837803333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45">
        <f t="shared" si="11"/>
        <v>6.1142857142857139</v>
      </c>
      <c r="E51" s="46">
        <f t="shared" si="11"/>
        <v>3.0285714285714285</v>
      </c>
      <c r="F51" s="45">
        <f t="shared" si="11"/>
        <v>14.571428571428571</v>
      </c>
      <c r="G51" s="45">
        <f t="shared" si="11"/>
        <v>0.17142857142857143</v>
      </c>
      <c r="H51" s="46">
        <f t="shared" si="11"/>
        <v>0.97142857142857142</v>
      </c>
      <c r="I51" s="46">
        <f t="shared" si="11"/>
        <v>2.6</v>
      </c>
      <c r="J51" s="45">
        <f t="shared" si="11"/>
        <v>5.1142857142857139</v>
      </c>
      <c r="K51" s="47">
        <f t="shared" si="11"/>
        <v>32.571428571428569</v>
      </c>
      <c r="L51" s="48"/>
      <c r="M51" s="30">
        <f t="shared" si="10"/>
        <v>6.6</v>
      </c>
      <c r="N51" s="31">
        <f t="shared" si="2"/>
        <v>25.971428571428568</v>
      </c>
      <c r="O51" s="55">
        <f t="shared" si="12"/>
        <v>0.20263157894736841</v>
      </c>
      <c r="P51" s="55">
        <f t="shared" si="13"/>
        <v>0.7973684210526315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45">
        <f t="shared" si="11"/>
        <v>2.2285714285714286</v>
      </c>
      <c r="E52" s="46">
        <f t="shared" si="11"/>
        <v>1.1142857142857143</v>
      </c>
      <c r="F52" s="45">
        <f t="shared" si="11"/>
        <v>5.0857142857142854</v>
      </c>
      <c r="G52" s="45">
        <f t="shared" si="11"/>
        <v>0</v>
      </c>
      <c r="H52" s="46">
        <f t="shared" si="11"/>
        <v>0.51428571428571423</v>
      </c>
      <c r="I52" s="46">
        <f t="shared" si="11"/>
        <v>1.2857142857142858</v>
      </c>
      <c r="J52" s="45">
        <f t="shared" si="11"/>
        <v>1.5428571428571429</v>
      </c>
      <c r="K52" s="47">
        <f t="shared" si="11"/>
        <v>11.771428571428572</v>
      </c>
      <c r="L52" s="48"/>
      <c r="M52" s="30">
        <f t="shared" si="10"/>
        <v>2.9142857142857146</v>
      </c>
      <c r="N52" s="31">
        <f t="shared" si="2"/>
        <v>8.8571428571428577</v>
      </c>
      <c r="O52" s="55">
        <f t="shared" si="12"/>
        <v>0.24757281553398058</v>
      </c>
      <c r="P52" s="55">
        <f t="shared" si="13"/>
        <v>0.75242718446601942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45">
        <f t="shared" si="11"/>
        <v>0.68571428571428572</v>
      </c>
      <c r="E53" s="46">
        <f t="shared" si="11"/>
        <v>0</v>
      </c>
      <c r="F53" s="45">
        <f t="shared" si="11"/>
        <v>0.7142857142857143</v>
      </c>
      <c r="G53" s="45">
        <f t="shared" si="11"/>
        <v>0</v>
      </c>
      <c r="H53" s="46">
        <f t="shared" si="11"/>
        <v>1</v>
      </c>
      <c r="I53" s="46">
        <f t="shared" si="11"/>
        <v>0</v>
      </c>
      <c r="J53" s="45">
        <f t="shared" si="11"/>
        <v>0.42857142857142855</v>
      </c>
      <c r="K53" s="47">
        <f t="shared" si="11"/>
        <v>2.8285714285714287</v>
      </c>
      <c r="L53" s="48"/>
      <c r="M53" s="30">
        <f t="shared" si="10"/>
        <v>1</v>
      </c>
      <c r="N53" s="31">
        <f t="shared" si="2"/>
        <v>1.8285714285714285</v>
      </c>
      <c r="O53" s="55">
        <f t="shared" si="12"/>
        <v>0.35353535353535354</v>
      </c>
      <c r="P53" s="55">
        <f t="shared" si="13"/>
        <v>0.64646464646464641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45">
        <f t="shared" si="11"/>
        <v>109.45714285714286</v>
      </c>
      <c r="E54" s="46">
        <f t="shared" si="11"/>
        <v>39.799999999999997</v>
      </c>
      <c r="F54" s="45">
        <f t="shared" si="11"/>
        <v>396.22857142857146</v>
      </c>
      <c r="G54" s="45">
        <f t="shared" si="11"/>
        <v>5.371428571428571</v>
      </c>
      <c r="H54" s="46">
        <f t="shared" si="11"/>
        <v>23.971428571428572</v>
      </c>
      <c r="I54" s="46">
        <f t="shared" si="11"/>
        <v>35.457142857142856</v>
      </c>
      <c r="J54" s="45">
        <f t="shared" si="11"/>
        <v>112.34285714285714</v>
      </c>
      <c r="K54" s="47">
        <f t="shared" si="11"/>
        <v>722.62857142857138</v>
      </c>
      <c r="L54" s="48"/>
      <c r="M54" s="46">
        <f>SUM(M38:M53)</f>
        <v>99.228571428571428</v>
      </c>
      <c r="N54" s="45">
        <f t="shared" si="2"/>
        <v>623.4</v>
      </c>
      <c r="O54" s="57">
        <f t="shared" si="12"/>
        <v>0.13731614739838685</v>
      </c>
      <c r="P54" s="57">
        <f t="shared" si="13"/>
        <v>0.86268385260161318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5">
        <f t="shared" ref="D55:K70" si="14">SUM(D177)/35</f>
        <v>5.7142857142857141E-2</v>
      </c>
      <c r="E55" s="27">
        <f t="shared" si="14"/>
        <v>0</v>
      </c>
      <c r="F55" s="39">
        <f t="shared" si="14"/>
        <v>0.94285714285714284</v>
      </c>
      <c r="G55" s="25">
        <f t="shared" si="14"/>
        <v>2.8571428571428571E-2</v>
      </c>
      <c r="H55" s="27">
        <f t="shared" si="14"/>
        <v>0</v>
      </c>
      <c r="I55" s="27">
        <f t="shared" si="14"/>
        <v>0</v>
      </c>
      <c r="J55" s="39">
        <f t="shared" si="14"/>
        <v>5.7142857142857141E-2</v>
      </c>
      <c r="K55" s="39">
        <f t="shared" si="14"/>
        <v>1.0857142857142856</v>
      </c>
      <c r="L55" s="48"/>
      <c r="M55" s="30">
        <f t="shared" ref="M55:M70" si="15">SUM(E55+H55+I55)</f>
        <v>0</v>
      </c>
      <c r="N55" s="31">
        <f t="shared" si="2"/>
        <v>1.0857142857142856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29"/>
      <c r="B56" s="235"/>
      <c r="C56" s="22" t="s">
        <v>15</v>
      </c>
      <c r="D56" s="39">
        <f t="shared" si="14"/>
        <v>3.1428571428571428</v>
      </c>
      <c r="E56" s="27">
        <f t="shared" si="14"/>
        <v>0.8571428571428571</v>
      </c>
      <c r="F56" s="39">
        <f t="shared" si="14"/>
        <v>30.2</v>
      </c>
      <c r="G56" s="39">
        <f t="shared" si="14"/>
        <v>0.2</v>
      </c>
      <c r="H56" s="49">
        <f t="shared" si="14"/>
        <v>0.42857142857142855</v>
      </c>
      <c r="I56" s="27">
        <f t="shared" si="14"/>
        <v>0.42857142857142855</v>
      </c>
      <c r="J56" s="39">
        <f t="shared" si="14"/>
        <v>5.0857142857142854</v>
      </c>
      <c r="K56" s="39">
        <f t="shared" si="14"/>
        <v>40.342857142857142</v>
      </c>
      <c r="L56" s="48"/>
      <c r="M56" s="30">
        <f t="shared" si="15"/>
        <v>1.7142857142857142</v>
      </c>
      <c r="N56" s="31">
        <f t="shared" si="2"/>
        <v>38.628571428571433</v>
      </c>
      <c r="O56" s="59">
        <f t="shared" ref="O56:O71" si="16">SUM(M56/K56)</f>
        <v>4.2492917847025496E-2</v>
      </c>
      <c r="P56" s="59">
        <f t="shared" ref="P56:P71" si="17">SUM(N56/K56)</f>
        <v>0.95750708215297464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39">
        <f t="shared" si="14"/>
        <v>4.1428571428571432</v>
      </c>
      <c r="E57" s="49">
        <f t="shared" si="14"/>
        <v>1.0571428571428572</v>
      </c>
      <c r="F57" s="39">
        <f t="shared" si="14"/>
        <v>25.771428571428572</v>
      </c>
      <c r="G57" s="39">
        <f t="shared" si="14"/>
        <v>0.22857142857142856</v>
      </c>
      <c r="H57" s="49">
        <f t="shared" si="14"/>
        <v>0.42857142857142855</v>
      </c>
      <c r="I57" s="49">
        <f t="shared" si="14"/>
        <v>0.8</v>
      </c>
      <c r="J57" s="39">
        <f t="shared" si="14"/>
        <v>5.0857142857142854</v>
      </c>
      <c r="K57" s="39">
        <f t="shared" si="14"/>
        <v>37.514285714285712</v>
      </c>
      <c r="L57" s="48"/>
      <c r="M57" s="30">
        <f t="shared" si="15"/>
        <v>2.2857142857142856</v>
      </c>
      <c r="N57" s="31">
        <f t="shared" si="2"/>
        <v>35.228571428571428</v>
      </c>
      <c r="O57" s="59">
        <f t="shared" si="16"/>
        <v>6.0929169840060929E-2</v>
      </c>
      <c r="P57" s="59">
        <f t="shared" si="17"/>
        <v>0.93907083015993909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39">
        <f t="shared" si="14"/>
        <v>5.6857142857142859</v>
      </c>
      <c r="E58" s="49">
        <f t="shared" si="14"/>
        <v>2.4</v>
      </c>
      <c r="F58" s="39">
        <f t="shared" si="14"/>
        <v>28.571428571428573</v>
      </c>
      <c r="G58" s="39">
        <f t="shared" si="14"/>
        <v>0.22857142857142856</v>
      </c>
      <c r="H58" s="49">
        <f t="shared" si="14"/>
        <v>0.7142857142857143</v>
      </c>
      <c r="I58" s="49">
        <f t="shared" si="14"/>
        <v>1.3142857142857143</v>
      </c>
      <c r="J58" s="39">
        <f t="shared" si="14"/>
        <v>6.3142857142857141</v>
      </c>
      <c r="K58" s="39">
        <f t="shared" si="14"/>
        <v>45.228571428571428</v>
      </c>
      <c r="L58" s="48"/>
      <c r="M58" s="30">
        <f t="shared" si="15"/>
        <v>4.4285714285714288</v>
      </c>
      <c r="N58" s="31">
        <f t="shared" si="2"/>
        <v>40.800000000000004</v>
      </c>
      <c r="O58" s="59">
        <f t="shared" si="16"/>
        <v>9.791535060012635E-2</v>
      </c>
      <c r="P58" s="59">
        <f t="shared" si="17"/>
        <v>0.90208464939987376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39">
        <f t="shared" si="14"/>
        <v>4.8857142857142861</v>
      </c>
      <c r="E59" s="49">
        <f t="shared" si="14"/>
        <v>2</v>
      </c>
      <c r="F59" s="39">
        <f t="shared" si="14"/>
        <v>29.171428571428571</v>
      </c>
      <c r="G59" s="39">
        <f t="shared" si="14"/>
        <v>0.2</v>
      </c>
      <c r="H59" s="49">
        <f t="shared" si="14"/>
        <v>0.51428571428571423</v>
      </c>
      <c r="I59" s="49">
        <f t="shared" si="14"/>
        <v>1.2571428571428571</v>
      </c>
      <c r="J59" s="39">
        <f t="shared" si="14"/>
        <v>7.8285714285714283</v>
      </c>
      <c r="K59" s="39">
        <f t="shared" si="14"/>
        <v>45.857142857142854</v>
      </c>
      <c r="L59" s="48"/>
      <c r="M59" s="30">
        <f t="shared" si="15"/>
        <v>3.7714285714285714</v>
      </c>
      <c r="N59" s="31">
        <f t="shared" si="2"/>
        <v>42.085714285714289</v>
      </c>
      <c r="O59" s="59">
        <f t="shared" si="16"/>
        <v>8.2242990654205608E-2</v>
      </c>
      <c r="P59" s="59">
        <f t="shared" si="17"/>
        <v>0.91775700934579452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39">
        <f t="shared" si="14"/>
        <v>4.5714285714285712</v>
      </c>
      <c r="E60" s="49">
        <f t="shared" si="14"/>
        <v>1.8285714285714285</v>
      </c>
      <c r="F60" s="39">
        <f t="shared" si="14"/>
        <v>26.37142857142857</v>
      </c>
      <c r="G60" s="39">
        <f t="shared" si="14"/>
        <v>0.37142857142857144</v>
      </c>
      <c r="H60" s="49">
        <f t="shared" si="14"/>
        <v>1.2285714285714286</v>
      </c>
      <c r="I60" s="49">
        <f t="shared" si="14"/>
        <v>1.2</v>
      </c>
      <c r="J60" s="39">
        <f t="shared" si="14"/>
        <v>6.9714285714285715</v>
      </c>
      <c r="K60" s="39">
        <f t="shared" si="14"/>
        <v>42.542857142857144</v>
      </c>
      <c r="L60" s="48"/>
      <c r="M60" s="30">
        <f t="shared" si="15"/>
        <v>4.2571428571428571</v>
      </c>
      <c r="N60" s="31">
        <f t="shared" si="2"/>
        <v>38.285714285714285</v>
      </c>
      <c r="O60" s="59">
        <f t="shared" si="16"/>
        <v>0.10006715916722632</v>
      </c>
      <c r="P60" s="59">
        <f t="shared" si="17"/>
        <v>0.89993284083277358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39">
        <f t="shared" si="14"/>
        <v>5.1428571428571432</v>
      </c>
      <c r="E61" s="49">
        <f t="shared" si="14"/>
        <v>2.0571428571428569</v>
      </c>
      <c r="F61" s="39">
        <f t="shared" si="14"/>
        <v>25</v>
      </c>
      <c r="G61" s="39">
        <f t="shared" si="14"/>
        <v>0.42857142857142855</v>
      </c>
      <c r="H61" s="49">
        <f t="shared" si="14"/>
        <v>0.88571428571428568</v>
      </c>
      <c r="I61" s="49">
        <f t="shared" si="14"/>
        <v>1.2571428571428571</v>
      </c>
      <c r="J61" s="39">
        <f t="shared" si="14"/>
        <v>6.1142857142857139</v>
      </c>
      <c r="K61" s="39">
        <f t="shared" si="14"/>
        <v>40.885714285714286</v>
      </c>
      <c r="L61" s="48"/>
      <c r="M61" s="30">
        <f t="shared" si="15"/>
        <v>4.1999999999999993</v>
      </c>
      <c r="N61" s="31">
        <f t="shared" si="2"/>
        <v>36.685714285714283</v>
      </c>
      <c r="O61" s="59">
        <f t="shared" si="16"/>
        <v>0.10272536687631026</v>
      </c>
      <c r="P61" s="59">
        <f t="shared" si="17"/>
        <v>0.89727463312368971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39">
        <f t="shared" si="14"/>
        <v>6.2857142857142856</v>
      </c>
      <c r="E62" s="49">
        <f t="shared" si="14"/>
        <v>3.8571428571428572</v>
      </c>
      <c r="F62" s="39">
        <f t="shared" si="14"/>
        <v>27.2</v>
      </c>
      <c r="G62" s="39">
        <f t="shared" si="14"/>
        <v>0.25714285714285712</v>
      </c>
      <c r="H62" s="49">
        <f t="shared" si="14"/>
        <v>0.88571428571428568</v>
      </c>
      <c r="I62" s="49">
        <f t="shared" si="14"/>
        <v>1.7428571428571429</v>
      </c>
      <c r="J62" s="39">
        <f t="shared" si="14"/>
        <v>7.4285714285714288</v>
      </c>
      <c r="K62" s="39">
        <f t="shared" si="14"/>
        <v>47.657142857142858</v>
      </c>
      <c r="L62" s="48"/>
      <c r="M62" s="30">
        <f t="shared" si="15"/>
        <v>6.4857142857142858</v>
      </c>
      <c r="N62" s="31">
        <f t="shared" si="2"/>
        <v>41.171428571428578</v>
      </c>
      <c r="O62" s="59">
        <f t="shared" si="16"/>
        <v>0.13609112709832133</v>
      </c>
      <c r="P62" s="59">
        <f t="shared" si="17"/>
        <v>0.86390887290167873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39">
        <f t="shared" si="14"/>
        <v>12.2</v>
      </c>
      <c r="E63" s="49">
        <f t="shared" si="14"/>
        <v>3</v>
      </c>
      <c r="F63" s="39">
        <f t="shared" si="14"/>
        <v>34.200000000000003</v>
      </c>
      <c r="G63" s="39">
        <f t="shared" si="14"/>
        <v>0.31428571428571428</v>
      </c>
      <c r="H63" s="49">
        <f t="shared" si="14"/>
        <v>2.7428571428571429</v>
      </c>
      <c r="I63" s="49">
        <f t="shared" si="14"/>
        <v>3.657142857142857</v>
      </c>
      <c r="J63" s="39">
        <f t="shared" si="14"/>
        <v>9.6857142857142851</v>
      </c>
      <c r="K63" s="39">
        <f t="shared" si="14"/>
        <v>65.8</v>
      </c>
      <c r="L63" s="48"/>
      <c r="M63" s="30">
        <f t="shared" si="15"/>
        <v>9.4</v>
      </c>
      <c r="N63" s="31">
        <f t="shared" si="2"/>
        <v>56.400000000000006</v>
      </c>
      <c r="O63" s="59">
        <f t="shared" si="16"/>
        <v>0.14285714285714288</v>
      </c>
      <c r="P63" s="59">
        <f t="shared" si="17"/>
        <v>0.85714285714285732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39">
        <f t="shared" si="14"/>
        <v>16.514285714285716</v>
      </c>
      <c r="E64" s="49">
        <f t="shared" si="14"/>
        <v>7.6</v>
      </c>
      <c r="F64" s="39">
        <f t="shared" si="14"/>
        <v>35.142857142857146</v>
      </c>
      <c r="G64" s="39">
        <f t="shared" si="14"/>
        <v>0.62857142857142856</v>
      </c>
      <c r="H64" s="49">
        <f t="shared" si="14"/>
        <v>3.7142857142857144</v>
      </c>
      <c r="I64" s="49">
        <f t="shared" si="14"/>
        <v>5.6571428571428575</v>
      </c>
      <c r="J64" s="39">
        <f t="shared" si="14"/>
        <v>12.285714285714286</v>
      </c>
      <c r="K64" s="39">
        <f t="shared" si="14"/>
        <v>81.542857142857144</v>
      </c>
      <c r="L64" s="48"/>
      <c r="M64" s="30">
        <f t="shared" si="15"/>
        <v>16.971428571428572</v>
      </c>
      <c r="N64" s="31">
        <f t="shared" si="2"/>
        <v>64.571428571428569</v>
      </c>
      <c r="O64" s="59">
        <f t="shared" si="16"/>
        <v>0.20812894183601963</v>
      </c>
      <c r="P64" s="59">
        <f t="shared" si="17"/>
        <v>0.79187105816398029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39">
        <f t="shared" si="14"/>
        <v>17.114285714285714</v>
      </c>
      <c r="E65" s="49">
        <f t="shared" si="14"/>
        <v>10.114285714285714</v>
      </c>
      <c r="F65" s="39">
        <f t="shared" si="14"/>
        <v>27.085714285714285</v>
      </c>
      <c r="G65" s="39">
        <f t="shared" si="14"/>
        <v>0.7142857142857143</v>
      </c>
      <c r="H65" s="49">
        <f t="shared" si="14"/>
        <v>4.1142857142857139</v>
      </c>
      <c r="I65" s="49">
        <f t="shared" si="14"/>
        <v>6.1714285714285717</v>
      </c>
      <c r="J65" s="39">
        <f t="shared" si="14"/>
        <v>13.4</v>
      </c>
      <c r="K65" s="39">
        <f t="shared" si="14"/>
        <v>78.714285714285708</v>
      </c>
      <c r="L65" s="48"/>
      <c r="M65" s="30">
        <f t="shared" si="15"/>
        <v>20.399999999999999</v>
      </c>
      <c r="N65" s="31">
        <f t="shared" si="2"/>
        <v>58.314285714285717</v>
      </c>
      <c r="O65" s="59">
        <f t="shared" si="16"/>
        <v>0.25916515426497277</v>
      </c>
      <c r="P65" s="59">
        <f t="shared" si="17"/>
        <v>0.74083484573502734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39">
        <f t="shared" si="14"/>
        <v>13.914285714285715</v>
      </c>
      <c r="E66" s="49">
        <f t="shared" si="14"/>
        <v>5.9714285714285715</v>
      </c>
      <c r="F66" s="39">
        <f t="shared" si="14"/>
        <v>26.857142857142858</v>
      </c>
      <c r="G66" s="39">
        <f t="shared" si="14"/>
        <v>0.65714285714285714</v>
      </c>
      <c r="H66" s="49">
        <f t="shared" si="14"/>
        <v>2.8285714285714287</v>
      </c>
      <c r="I66" s="49">
        <f t="shared" si="14"/>
        <v>5.628571428571429</v>
      </c>
      <c r="J66" s="39">
        <f t="shared" si="14"/>
        <v>10</v>
      </c>
      <c r="K66" s="39">
        <f t="shared" si="14"/>
        <v>65.857142857142861</v>
      </c>
      <c r="L66" s="48"/>
      <c r="M66" s="30">
        <f t="shared" si="15"/>
        <v>14.428571428571431</v>
      </c>
      <c r="N66" s="31">
        <f t="shared" si="2"/>
        <v>51.428571428571431</v>
      </c>
      <c r="O66" s="59">
        <f t="shared" si="16"/>
        <v>0.21908893709327551</v>
      </c>
      <c r="P66" s="59">
        <f t="shared" si="17"/>
        <v>0.78091106290672452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39">
        <f t="shared" si="14"/>
        <v>9.7714285714285722</v>
      </c>
      <c r="E67" s="49">
        <f t="shared" si="14"/>
        <v>4.4571428571428573</v>
      </c>
      <c r="F67" s="39">
        <f t="shared" si="14"/>
        <v>21.6</v>
      </c>
      <c r="G67" s="39">
        <f t="shared" si="14"/>
        <v>0.45714285714285713</v>
      </c>
      <c r="H67" s="49">
        <f t="shared" si="14"/>
        <v>1.7142857142857142</v>
      </c>
      <c r="I67" s="49">
        <f t="shared" si="14"/>
        <v>4.5142857142857142</v>
      </c>
      <c r="J67" s="39">
        <f t="shared" si="14"/>
        <v>7.6</v>
      </c>
      <c r="K67" s="39">
        <f t="shared" si="14"/>
        <v>50.114285714285714</v>
      </c>
      <c r="L67" s="48"/>
      <c r="M67" s="30">
        <f t="shared" si="15"/>
        <v>10.685714285714287</v>
      </c>
      <c r="N67" s="31">
        <f t="shared" si="2"/>
        <v>39.428571428571431</v>
      </c>
      <c r="O67" s="59">
        <f t="shared" si="16"/>
        <v>0.21322690992018248</v>
      </c>
      <c r="P67" s="59">
        <f t="shared" si="17"/>
        <v>0.78677309007981766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39">
        <f t="shared" si="14"/>
        <v>6.5142857142857142</v>
      </c>
      <c r="E68" s="49">
        <f t="shared" si="14"/>
        <v>3.6285714285714286</v>
      </c>
      <c r="F68" s="39">
        <f t="shared" si="14"/>
        <v>13.657142857142857</v>
      </c>
      <c r="G68" s="39">
        <f t="shared" si="14"/>
        <v>0.37142857142857144</v>
      </c>
      <c r="H68" s="49">
        <f t="shared" si="14"/>
        <v>0.5714285714285714</v>
      </c>
      <c r="I68" s="49">
        <f t="shared" si="14"/>
        <v>3.7714285714285714</v>
      </c>
      <c r="J68" s="39">
        <f t="shared" si="14"/>
        <v>4.628571428571429</v>
      </c>
      <c r="K68" s="39">
        <f t="shared" si="14"/>
        <v>33.142857142857146</v>
      </c>
      <c r="L68" s="48"/>
      <c r="M68" s="30">
        <f t="shared" si="15"/>
        <v>7.9714285714285715</v>
      </c>
      <c r="N68" s="31">
        <f t="shared" si="2"/>
        <v>25.171428571428571</v>
      </c>
      <c r="O68" s="59">
        <f t="shared" si="16"/>
        <v>0.24051724137931033</v>
      </c>
      <c r="P68" s="59">
        <f t="shared" si="17"/>
        <v>0.75948275862068959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39">
        <f t="shared" si="14"/>
        <v>3.1428571428571428</v>
      </c>
      <c r="E69" s="49">
        <f t="shared" si="14"/>
        <v>1.6857142857142857</v>
      </c>
      <c r="F69" s="39">
        <f t="shared" si="14"/>
        <v>5.1714285714285717</v>
      </c>
      <c r="G69" s="39">
        <f t="shared" si="14"/>
        <v>5.7142857142857141E-2</v>
      </c>
      <c r="H69" s="49">
        <f t="shared" si="14"/>
        <v>0.82857142857142863</v>
      </c>
      <c r="I69" s="49">
        <f t="shared" si="14"/>
        <v>1.6857142857142857</v>
      </c>
      <c r="J69" s="39">
        <f t="shared" si="14"/>
        <v>2.4</v>
      </c>
      <c r="K69" s="39">
        <f t="shared" si="14"/>
        <v>14.971428571428572</v>
      </c>
      <c r="L69" s="48"/>
      <c r="M69" s="30">
        <f t="shared" si="15"/>
        <v>4.2</v>
      </c>
      <c r="N69" s="31">
        <f t="shared" ref="N69:N122" si="18">SUM(D69+F69+G69+J69)</f>
        <v>10.771428571428572</v>
      </c>
      <c r="O69" s="59">
        <f t="shared" si="16"/>
        <v>0.28053435114503816</v>
      </c>
      <c r="P69" s="59">
        <f t="shared" si="17"/>
        <v>0.71946564885496189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39">
        <f t="shared" si="14"/>
        <v>0.8</v>
      </c>
      <c r="E70" s="27">
        <f t="shared" si="14"/>
        <v>0</v>
      </c>
      <c r="F70" s="39">
        <f t="shared" si="14"/>
        <v>0.74285714285714288</v>
      </c>
      <c r="G70" s="39">
        <f t="shared" si="14"/>
        <v>2.8571428571428571E-2</v>
      </c>
      <c r="H70" s="49">
        <f t="shared" si="14"/>
        <v>1.1714285714285715</v>
      </c>
      <c r="I70" s="27">
        <f t="shared" si="14"/>
        <v>0</v>
      </c>
      <c r="J70" s="39">
        <f t="shared" si="14"/>
        <v>0.65714285714285714</v>
      </c>
      <c r="K70" s="39">
        <f t="shared" si="14"/>
        <v>3.4</v>
      </c>
      <c r="L70" s="48"/>
      <c r="M70" s="30">
        <f t="shared" si="15"/>
        <v>1.1714285714285715</v>
      </c>
      <c r="N70" s="31">
        <f t="shared" si="18"/>
        <v>2.2285714285714286</v>
      </c>
      <c r="O70" s="59">
        <f t="shared" si="16"/>
        <v>0.34453781512605047</v>
      </c>
      <c r="P70" s="59">
        <f t="shared" si="17"/>
        <v>0.65546218487394958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39">
        <f t="shared" ref="D71:K86" si="19">SUM(D193)/35</f>
        <v>113.88571428571429</v>
      </c>
      <c r="E71" s="49">
        <f t="shared" si="19"/>
        <v>50.514285714285712</v>
      </c>
      <c r="F71" s="39">
        <f t="shared" si="19"/>
        <v>357.74285714285713</v>
      </c>
      <c r="G71" s="39">
        <f t="shared" si="19"/>
        <v>5.1714285714285717</v>
      </c>
      <c r="H71" s="49">
        <f t="shared" si="19"/>
        <v>22.771428571428572</v>
      </c>
      <c r="I71" s="49">
        <f t="shared" si="19"/>
        <v>39.085714285714289</v>
      </c>
      <c r="J71" s="39">
        <f t="shared" si="19"/>
        <v>105.54285714285714</v>
      </c>
      <c r="K71" s="39">
        <f t="shared" si="19"/>
        <v>694.71428571428567</v>
      </c>
      <c r="L71" s="48"/>
      <c r="M71" s="39">
        <f>SUM(M55:M70)</f>
        <v>112.37142857142858</v>
      </c>
      <c r="N71" s="39">
        <f t="shared" si="18"/>
        <v>582.34285714285716</v>
      </c>
      <c r="O71" s="59">
        <f t="shared" si="16"/>
        <v>0.16175200493522521</v>
      </c>
      <c r="P71" s="59">
        <f t="shared" si="17"/>
        <v>0.83824799506477488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31">
        <f t="shared" si="19"/>
        <v>0</v>
      </c>
      <c r="E72" s="30">
        <f t="shared" si="19"/>
        <v>2.8571428571428571E-2</v>
      </c>
      <c r="F72" s="45">
        <f t="shared" si="19"/>
        <v>0.5714285714285714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5.7142857142857141E-2</v>
      </c>
      <c r="K72" s="47">
        <f t="shared" si="19"/>
        <v>0.65714285714285714</v>
      </c>
      <c r="L72" s="48"/>
      <c r="M72" s="30">
        <f t="shared" ref="M72:M87" si="20">SUM(E72+H72+I72)</f>
        <v>2.8571428571428571E-2</v>
      </c>
      <c r="N72" s="31">
        <f t="shared" si="18"/>
        <v>0.62857142857142856</v>
      </c>
      <c r="O72" s="55">
        <f>SUM(M72/K72)</f>
        <v>4.3478260869565216E-2</v>
      </c>
      <c r="P72" s="55">
        <f>SUM(N72/K72)</f>
        <v>0.95652173913043481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45">
        <f t="shared" si="19"/>
        <v>3.2857142857142856</v>
      </c>
      <c r="E73" s="30">
        <f t="shared" si="19"/>
        <v>1.6</v>
      </c>
      <c r="F73" s="45">
        <f t="shared" si="19"/>
        <v>24.657142857142858</v>
      </c>
      <c r="G73" s="45">
        <f t="shared" si="19"/>
        <v>0.2</v>
      </c>
      <c r="H73" s="46">
        <f t="shared" si="19"/>
        <v>0.4</v>
      </c>
      <c r="I73" s="30">
        <f t="shared" si="19"/>
        <v>0.45714285714285713</v>
      </c>
      <c r="J73" s="45">
        <f t="shared" si="19"/>
        <v>3.8571428571428572</v>
      </c>
      <c r="K73" s="47">
        <f t="shared" si="19"/>
        <v>34.457142857142856</v>
      </c>
      <c r="L73" s="48"/>
      <c r="M73" s="30">
        <f t="shared" si="20"/>
        <v>2.4571428571428573</v>
      </c>
      <c r="N73" s="31">
        <f t="shared" si="18"/>
        <v>32</v>
      </c>
      <c r="O73" s="55">
        <f t="shared" ref="O73:O88" si="21">SUM(M73/K73)</f>
        <v>7.1310116086235498E-2</v>
      </c>
      <c r="P73" s="55">
        <f t="shared" ref="P73:P88" si="22">SUM(N73/K73)</f>
        <v>0.9286898839137645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45">
        <f t="shared" si="19"/>
        <v>4.2</v>
      </c>
      <c r="E74" s="46">
        <f t="shared" si="19"/>
        <v>1.4285714285714286</v>
      </c>
      <c r="F74" s="45">
        <f t="shared" si="19"/>
        <v>22.085714285714285</v>
      </c>
      <c r="G74" s="45">
        <f t="shared" si="19"/>
        <v>0.2857142857142857</v>
      </c>
      <c r="H74" s="46">
        <f t="shared" si="19"/>
        <v>0.22857142857142856</v>
      </c>
      <c r="I74" s="46">
        <f t="shared" si="19"/>
        <v>0.94285714285714284</v>
      </c>
      <c r="J74" s="45">
        <f t="shared" si="19"/>
        <v>5.0857142857142854</v>
      </c>
      <c r="K74" s="47">
        <f t="shared" si="19"/>
        <v>34.25714285714286</v>
      </c>
      <c r="L74" s="48"/>
      <c r="M74" s="30">
        <f t="shared" si="20"/>
        <v>2.6</v>
      </c>
      <c r="N74" s="31">
        <f t="shared" si="18"/>
        <v>31.657142857142855</v>
      </c>
      <c r="O74" s="55">
        <f t="shared" si="21"/>
        <v>7.5896580483736445E-2</v>
      </c>
      <c r="P74" s="55">
        <f t="shared" si="22"/>
        <v>0.9241034195162634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45">
        <f t="shared" si="19"/>
        <v>6.0857142857142854</v>
      </c>
      <c r="E75" s="46">
        <f t="shared" si="19"/>
        <v>1.6857142857142857</v>
      </c>
      <c r="F75" s="45">
        <f t="shared" si="19"/>
        <v>26.142857142857142</v>
      </c>
      <c r="G75" s="45">
        <f t="shared" si="19"/>
        <v>0.42857142857142855</v>
      </c>
      <c r="H75" s="46">
        <f t="shared" si="19"/>
        <v>3.5714285714285716</v>
      </c>
      <c r="I75" s="46">
        <f t="shared" si="19"/>
        <v>1.0571428571428572</v>
      </c>
      <c r="J75" s="45">
        <f t="shared" si="19"/>
        <v>5.371428571428571</v>
      </c>
      <c r="K75" s="47">
        <f t="shared" si="19"/>
        <v>44.342857142857142</v>
      </c>
      <c r="L75" s="48"/>
      <c r="M75" s="30">
        <f t="shared" si="20"/>
        <v>6.3142857142857141</v>
      </c>
      <c r="N75" s="31">
        <f t="shared" si="18"/>
        <v>38.028571428571432</v>
      </c>
      <c r="O75" s="55">
        <f t="shared" si="21"/>
        <v>0.14239690721649484</v>
      </c>
      <c r="P75" s="55">
        <f t="shared" si="22"/>
        <v>0.85760309278350522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45">
        <f t="shared" si="19"/>
        <v>5.7714285714285714</v>
      </c>
      <c r="E76" s="46">
        <f t="shared" si="19"/>
        <v>2.342857142857143</v>
      </c>
      <c r="F76" s="45">
        <f t="shared" si="19"/>
        <v>25.057142857142857</v>
      </c>
      <c r="G76" s="45">
        <f t="shared" si="19"/>
        <v>0.65714285714285714</v>
      </c>
      <c r="H76" s="46">
        <f t="shared" si="19"/>
        <v>1.0285714285714285</v>
      </c>
      <c r="I76" s="46">
        <f t="shared" si="19"/>
        <v>1.4285714285714286</v>
      </c>
      <c r="J76" s="45">
        <f t="shared" si="19"/>
        <v>5.0285714285714285</v>
      </c>
      <c r="K76" s="47">
        <f t="shared" si="19"/>
        <v>41.314285714285717</v>
      </c>
      <c r="L76" s="48"/>
      <c r="M76" s="30">
        <f t="shared" si="20"/>
        <v>4.8</v>
      </c>
      <c r="N76" s="31">
        <f t="shared" si="18"/>
        <v>36.51428571428572</v>
      </c>
      <c r="O76" s="55">
        <f t="shared" si="21"/>
        <v>0.11618257261410787</v>
      </c>
      <c r="P76" s="55">
        <f t="shared" si="22"/>
        <v>0.8838174273858922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45">
        <f t="shared" si="19"/>
        <v>5.2</v>
      </c>
      <c r="E77" s="46">
        <f t="shared" si="19"/>
        <v>1.6285714285714286</v>
      </c>
      <c r="F77" s="45">
        <f t="shared" si="19"/>
        <v>22.971428571428572</v>
      </c>
      <c r="G77" s="45">
        <f t="shared" si="19"/>
        <v>0.91428571428571426</v>
      </c>
      <c r="H77" s="46">
        <f t="shared" si="19"/>
        <v>1.1428571428571428</v>
      </c>
      <c r="I77" s="46">
        <f t="shared" si="19"/>
        <v>1.5714285714285714</v>
      </c>
      <c r="J77" s="45">
        <f t="shared" si="19"/>
        <v>5.9142857142857146</v>
      </c>
      <c r="K77" s="47">
        <f t="shared" si="19"/>
        <v>39.342857142857142</v>
      </c>
      <c r="L77" s="48"/>
      <c r="M77" s="30">
        <f t="shared" si="20"/>
        <v>4.3428571428571425</v>
      </c>
      <c r="N77" s="31">
        <f t="shared" si="18"/>
        <v>35</v>
      </c>
      <c r="O77" s="55">
        <f t="shared" si="21"/>
        <v>0.11038489469862019</v>
      </c>
      <c r="P77" s="55">
        <f t="shared" si="22"/>
        <v>0.88961510530137988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45">
        <f t="shared" si="19"/>
        <v>4.3142857142857141</v>
      </c>
      <c r="E78" s="46">
        <f t="shared" si="19"/>
        <v>2.1428571428571428</v>
      </c>
      <c r="F78" s="45">
        <f t="shared" si="19"/>
        <v>20.514285714285716</v>
      </c>
      <c r="G78" s="45">
        <f t="shared" si="19"/>
        <v>0.42857142857142855</v>
      </c>
      <c r="H78" s="46">
        <f t="shared" si="19"/>
        <v>1.1142857142857143</v>
      </c>
      <c r="I78" s="46">
        <f t="shared" si="19"/>
        <v>1.7428571428571429</v>
      </c>
      <c r="J78" s="45">
        <f t="shared" si="19"/>
        <v>4.9714285714285715</v>
      </c>
      <c r="K78" s="47">
        <f t="shared" si="19"/>
        <v>35.228571428571428</v>
      </c>
      <c r="L78" s="48"/>
      <c r="M78" s="30">
        <f t="shared" si="20"/>
        <v>5</v>
      </c>
      <c r="N78" s="31">
        <f t="shared" si="18"/>
        <v>30.228571428571428</v>
      </c>
      <c r="O78" s="55">
        <f t="shared" si="21"/>
        <v>0.14193025141930252</v>
      </c>
      <c r="P78" s="55">
        <f t="shared" si="22"/>
        <v>0.85806974858069751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45">
        <f t="shared" si="19"/>
        <v>10.314285714285715</v>
      </c>
      <c r="E79" s="46">
        <f t="shared" si="19"/>
        <v>4.8</v>
      </c>
      <c r="F79" s="45">
        <f t="shared" si="19"/>
        <v>28.857142857142858</v>
      </c>
      <c r="G79" s="45">
        <f t="shared" si="19"/>
        <v>0.65714285714285714</v>
      </c>
      <c r="H79" s="46">
        <f t="shared" si="19"/>
        <v>2.2857142857142856</v>
      </c>
      <c r="I79" s="46">
        <f t="shared" si="19"/>
        <v>3.0857142857142859</v>
      </c>
      <c r="J79" s="45">
        <f t="shared" si="19"/>
        <v>9.7142857142857135</v>
      </c>
      <c r="K79" s="47">
        <f t="shared" si="19"/>
        <v>59.714285714285715</v>
      </c>
      <c r="L79" s="48"/>
      <c r="M79" s="30">
        <f t="shared" si="20"/>
        <v>10.171428571428571</v>
      </c>
      <c r="N79" s="31">
        <f t="shared" si="18"/>
        <v>49.542857142857144</v>
      </c>
      <c r="O79" s="55">
        <f t="shared" si="21"/>
        <v>0.17033492822966506</v>
      </c>
      <c r="P79" s="55">
        <f t="shared" si="22"/>
        <v>0.82966507177033499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45">
        <f t="shared" si="19"/>
        <v>22.62857142857143</v>
      </c>
      <c r="E80" s="46">
        <f t="shared" si="19"/>
        <v>11.257142857142858</v>
      </c>
      <c r="F80" s="45">
        <f t="shared" si="19"/>
        <v>38.942857142857143</v>
      </c>
      <c r="G80" s="45">
        <f t="shared" si="19"/>
        <v>0.48571428571428571</v>
      </c>
      <c r="H80" s="46">
        <f t="shared" si="19"/>
        <v>5.1714285714285717</v>
      </c>
      <c r="I80" s="46">
        <f t="shared" si="19"/>
        <v>6.8</v>
      </c>
      <c r="J80" s="45">
        <f t="shared" si="19"/>
        <v>16.085714285714285</v>
      </c>
      <c r="K80" s="47">
        <f t="shared" si="19"/>
        <v>101.37142857142857</v>
      </c>
      <c r="L80" s="48"/>
      <c r="M80" s="30">
        <f t="shared" si="20"/>
        <v>23.228571428571431</v>
      </c>
      <c r="N80" s="31">
        <f t="shared" si="18"/>
        <v>78.142857142857139</v>
      </c>
      <c r="O80" s="55">
        <f t="shared" si="21"/>
        <v>0.22914317925591887</v>
      </c>
      <c r="P80" s="55">
        <f t="shared" si="22"/>
        <v>0.77085682074408113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45">
        <f t="shared" si="19"/>
        <v>40.714285714285715</v>
      </c>
      <c r="E81" s="46">
        <f t="shared" si="19"/>
        <v>18.085714285714285</v>
      </c>
      <c r="F81" s="45">
        <f t="shared" si="19"/>
        <v>49.457142857142856</v>
      </c>
      <c r="G81" s="45">
        <f t="shared" si="19"/>
        <v>0.2857142857142857</v>
      </c>
      <c r="H81" s="46">
        <f t="shared" si="19"/>
        <v>11.428571428571429</v>
      </c>
      <c r="I81" s="46">
        <f t="shared" si="19"/>
        <v>13.028571428571428</v>
      </c>
      <c r="J81" s="45">
        <f t="shared" si="19"/>
        <v>22.4</v>
      </c>
      <c r="K81" s="47">
        <f t="shared" si="19"/>
        <v>155.4</v>
      </c>
      <c r="L81" s="48"/>
      <c r="M81" s="30">
        <f t="shared" si="20"/>
        <v>42.542857142857144</v>
      </c>
      <c r="N81" s="31">
        <f t="shared" si="18"/>
        <v>112.85714285714286</v>
      </c>
      <c r="O81" s="55">
        <f t="shared" si="21"/>
        <v>0.2737635594778452</v>
      </c>
      <c r="P81" s="55">
        <f t="shared" si="22"/>
        <v>0.72623644052215486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45">
        <f t="shared" si="19"/>
        <v>49.971428571428568</v>
      </c>
      <c r="E82" s="46">
        <f t="shared" si="19"/>
        <v>30.2</v>
      </c>
      <c r="F82" s="45">
        <f t="shared" si="19"/>
        <v>43.942857142857143</v>
      </c>
      <c r="G82" s="45">
        <f t="shared" si="19"/>
        <v>0.7142857142857143</v>
      </c>
      <c r="H82" s="46">
        <f t="shared" si="19"/>
        <v>14.685714285714285</v>
      </c>
      <c r="I82" s="46">
        <f t="shared" si="19"/>
        <v>18.285714285714285</v>
      </c>
      <c r="J82" s="45">
        <f t="shared" si="19"/>
        <v>25.228571428571428</v>
      </c>
      <c r="K82" s="47">
        <f t="shared" si="19"/>
        <v>183.02857142857144</v>
      </c>
      <c r="L82" s="48"/>
      <c r="M82" s="30">
        <f t="shared" si="20"/>
        <v>63.171428571428571</v>
      </c>
      <c r="N82" s="31">
        <f t="shared" si="18"/>
        <v>119.85714285714285</v>
      </c>
      <c r="O82" s="55">
        <f t="shared" si="21"/>
        <v>0.34514517639712766</v>
      </c>
      <c r="P82" s="55">
        <f t="shared" si="22"/>
        <v>0.65485482360287217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45">
        <f t="shared" si="19"/>
        <v>42.685714285714283</v>
      </c>
      <c r="E83" s="46">
        <f t="shared" si="19"/>
        <v>26.228571428571428</v>
      </c>
      <c r="F83" s="45">
        <f t="shared" si="19"/>
        <v>38.485714285714288</v>
      </c>
      <c r="G83" s="45">
        <f t="shared" si="19"/>
        <v>0.48571428571428571</v>
      </c>
      <c r="H83" s="46">
        <f t="shared" si="19"/>
        <v>12.685714285714285</v>
      </c>
      <c r="I83" s="46">
        <f t="shared" si="19"/>
        <v>17.2</v>
      </c>
      <c r="J83" s="45">
        <f t="shared" si="19"/>
        <v>22.142857142857142</v>
      </c>
      <c r="K83" s="47">
        <f t="shared" si="19"/>
        <v>159.91428571428571</v>
      </c>
      <c r="L83" s="48"/>
      <c r="M83" s="30">
        <f t="shared" si="20"/>
        <v>56.114285714285714</v>
      </c>
      <c r="N83" s="31">
        <f t="shared" si="18"/>
        <v>103.8</v>
      </c>
      <c r="O83" s="55">
        <f t="shared" si="21"/>
        <v>0.35090226907271754</v>
      </c>
      <c r="P83" s="55">
        <f t="shared" si="22"/>
        <v>0.64909773092728251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45">
        <f t="shared" si="19"/>
        <v>26.028571428571428</v>
      </c>
      <c r="E84" s="46">
        <f t="shared" si="19"/>
        <v>16.542857142857144</v>
      </c>
      <c r="F84" s="45">
        <f t="shared" si="19"/>
        <v>27.771428571428572</v>
      </c>
      <c r="G84" s="45">
        <f t="shared" si="19"/>
        <v>0.37142857142857144</v>
      </c>
      <c r="H84" s="46">
        <f t="shared" si="19"/>
        <v>5.4285714285714288</v>
      </c>
      <c r="I84" s="46">
        <f t="shared" si="19"/>
        <v>11.828571428571429</v>
      </c>
      <c r="J84" s="45">
        <f t="shared" si="19"/>
        <v>14.742857142857142</v>
      </c>
      <c r="K84" s="47">
        <f t="shared" si="19"/>
        <v>102.71428571428571</v>
      </c>
      <c r="L84" s="48"/>
      <c r="M84" s="30">
        <f t="shared" si="20"/>
        <v>33.800000000000004</v>
      </c>
      <c r="N84" s="31">
        <f t="shared" si="18"/>
        <v>68.914285714285711</v>
      </c>
      <c r="O84" s="55">
        <f t="shared" si="21"/>
        <v>0.32906815020862312</v>
      </c>
      <c r="P84" s="55">
        <f t="shared" si="22"/>
        <v>0.67093184979137688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45">
        <f t="shared" si="19"/>
        <v>15.514285714285714</v>
      </c>
      <c r="E85" s="46">
        <f t="shared" si="19"/>
        <v>8.4571428571428573</v>
      </c>
      <c r="F85" s="45">
        <f t="shared" si="19"/>
        <v>20.257142857142856</v>
      </c>
      <c r="G85" s="45">
        <f t="shared" si="19"/>
        <v>0.22857142857142856</v>
      </c>
      <c r="H85" s="46">
        <f t="shared" si="19"/>
        <v>2</v>
      </c>
      <c r="I85" s="46">
        <f t="shared" si="19"/>
        <v>6.1142857142857139</v>
      </c>
      <c r="J85" s="45">
        <f t="shared" si="19"/>
        <v>8.5142857142857142</v>
      </c>
      <c r="K85" s="47">
        <f t="shared" si="19"/>
        <v>61.085714285714289</v>
      </c>
      <c r="L85" s="48"/>
      <c r="M85" s="30">
        <f t="shared" si="20"/>
        <v>16.571428571428569</v>
      </c>
      <c r="N85" s="31">
        <f t="shared" si="18"/>
        <v>44.514285714285712</v>
      </c>
      <c r="O85" s="55">
        <f t="shared" si="21"/>
        <v>0.27128157156220761</v>
      </c>
      <c r="P85" s="55">
        <f t="shared" si="22"/>
        <v>0.72871842843779222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45">
        <f t="shared" si="19"/>
        <v>6.2571428571428571</v>
      </c>
      <c r="E86" s="46">
        <f t="shared" si="19"/>
        <v>4.1428571428571432</v>
      </c>
      <c r="F86" s="45">
        <f t="shared" si="19"/>
        <v>7.5714285714285712</v>
      </c>
      <c r="G86" s="45">
        <f t="shared" si="19"/>
        <v>5.7142857142857141E-2</v>
      </c>
      <c r="H86" s="46">
        <f t="shared" si="19"/>
        <v>0.8571428571428571</v>
      </c>
      <c r="I86" s="46">
        <f t="shared" si="19"/>
        <v>3.1428571428571428</v>
      </c>
      <c r="J86" s="45">
        <f t="shared" si="19"/>
        <v>4.0857142857142854</v>
      </c>
      <c r="K86" s="47">
        <f t="shared" si="19"/>
        <v>26.114285714285714</v>
      </c>
      <c r="L86" s="48"/>
      <c r="M86" s="30">
        <f t="shared" si="20"/>
        <v>8.1428571428571423</v>
      </c>
      <c r="N86" s="31">
        <f t="shared" si="18"/>
        <v>17.971428571428572</v>
      </c>
      <c r="O86" s="55">
        <f t="shared" si="21"/>
        <v>0.31181619256017507</v>
      </c>
      <c r="P86" s="55">
        <f t="shared" si="22"/>
        <v>0.68818380743982499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45">
        <f t="shared" ref="D87:K102" si="23">SUM(D209)/35</f>
        <v>1.2</v>
      </c>
      <c r="E87" s="46">
        <f t="shared" si="23"/>
        <v>0</v>
      </c>
      <c r="F87" s="45">
        <f t="shared" si="23"/>
        <v>1.5428571428571429</v>
      </c>
      <c r="G87" s="45">
        <f t="shared" si="23"/>
        <v>0</v>
      </c>
      <c r="H87" s="46">
        <f t="shared" si="23"/>
        <v>2.0857142857142859</v>
      </c>
      <c r="I87" s="46">
        <f t="shared" si="23"/>
        <v>0</v>
      </c>
      <c r="J87" s="45">
        <f t="shared" si="23"/>
        <v>0.94285714285714284</v>
      </c>
      <c r="K87" s="47">
        <f t="shared" si="23"/>
        <v>5.7714285714285714</v>
      </c>
      <c r="L87" s="48"/>
      <c r="M87" s="30">
        <f t="shared" si="20"/>
        <v>2.0857142857142859</v>
      </c>
      <c r="N87" s="31">
        <f t="shared" si="18"/>
        <v>3.6857142857142859</v>
      </c>
      <c r="O87" s="55">
        <f t="shared" si="21"/>
        <v>0.36138613861386143</v>
      </c>
      <c r="P87" s="55">
        <f t="shared" si="22"/>
        <v>0.63861386138613863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45">
        <f t="shared" si="23"/>
        <v>244.17142857142858</v>
      </c>
      <c r="E88" s="46">
        <f t="shared" si="23"/>
        <v>130.57142857142858</v>
      </c>
      <c r="F88" s="45">
        <f t="shared" si="23"/>
        <v>398.82857142857142</v>
      </c>
      <c r="G88" s="45">
        <f t="shared" si="23"/>
        <v>6.2</v>
      </c>
      <c r="H88" s="46">
        <f t="shared" si="23"/>
        <v>64.114285714285714</v>
      </c>
      <c r="I88" s="46">
        <f t="shared" si="23"/>
        <v>86.685714285714283</v>
      </c>
      <c r="J88" s="45">
        <f t="shared" si="23"/>
        <v>154.14285714285714</v>
      </c>
      <c r="K88" s="47">
        <f t="shared" si="23"/>
        <v>1084.7142857142858</v>
      </c>
      <c r="L88" s="48"/>
      <c r="M88" s="46">
        <f>SUM(M72:M87)</f>
        <v>281.37142857142857</v>
      </c>
      <c r="N88" s="45">
        <f t="shared" si="18"/>
        <v>803.34285714285716</v>
      </c>
      <c r="O88" s="57">
        <f t="shared" si="21"/>
        <v>0.25939681285394439</v>
      </c>
      <c r="P88" s="57">
        <f t="shared" si="22"/>
        <v>0.74060318714605555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5">
        <f t="shared" si="23"/>
        <v>0</v>
      </c>
      <c r="E89" s="25">
        <f t="shared" si="23"/>
        <v>2.8571428571428571E-2</v>
      </c>
      <c r="F89" s="39">
        <f t="shared" si="23"/>
        <v>0.31428571428571428</v>
      </c>
      <c r="G89" s="25">
        <f t="shared" si="23"/>
        <v>2.8571428571428571E-2</v>
      </c>
      <c r="H89" s="25">
        <f t="shared" si="23"/>
        <v>0</v>
      </c>
      <c r="I89" s="25">
        <f t="shared" si="23"/>
        <v>0</v>
      </c>
      <c r="J89" s="25">
        <f t="shared" si="23"/>
        <v>5.7142857142857141E-2</v>
      </c>
      <c r="K89" s="39">
        <f t="shared" si="23"/>
        <v>0.42857142857142855</v>
      </c>
      <c r="L89" s="48"/>
      <c r="M89" s="30">
        <f t="shared" ref="M89:M104" si="24">SUM(E89+H89+I89)</f>
        <v>2.8571428571428571E-2</v>
      </c>
      <c r="N89" s="31">
        <f t="shared" si="18"/>
        <v>0.4</v>
      </c>
      <c r="O89" s="59">
        <f>SUM(M89/K89)</f>
        <v>6.6666666666666666E-2</v>
      </c>
      <c r="P89" s="59">
        <f>SUM(N89/K89)</f>
        <v>0.93333333333333346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39">
        <f t="shared" si="23"/>
        <v>3.4571428571428573</v>
      </c>
      <c r="E90" s="25">
        <f t="shared" si="23"/>
        <v>1.2</v>
      </c>
      <c r="F90" s="39">
        <f t="shared" si="23"/>
        <v>29.228571428571428</v>
      </c>
      <c r="G90" s="39">
        <f t="shared" si="23"/>
        <v>0.2857142857142857</v>
      </c>
      <c r="H90" s="39">
        <f t="shared" si="23"/>
        <v>0.34285714285714286</v>
      </c>
      <c r="I90" s="39">
        <f t="shared" si="23"/>
        <v>0.42857142857142855</v>
      </c>
      <c r="J90" s="39">
        <f t="shared" si="23"/>
        <v>4.9428571428571431</v>
      </c>
      <c r="K90" s="39">
        <f t="shared" si="23"/>
        <v>39.885714285714286</v>
      </c>
      <c r="L90" s="48"/>
      <c r="M90" s="30">
        <f t="shared" si="24"/>
        <v>1.9714285714285713</v>
      </c>
      <c r="N90" s="31">
        <f t="shared" si="18"/>
        <v>37.914285714285711</v>
      </c>
      <c r="O90" s="59">
        <f t="shared" ref="O90:O105" si="25">SUM(M90/K90)</f>
        <v>4.9426934097421202E-2</v>
      </c>
      <c r="P90" s="59">
        <f t="shared" ref="P90:P105" si="26">SUM(N90/K90)</f>
        <v>0.95057306590257873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39">
        <f t="shared" si="23"/>
        <v>3.8571428571428572</v>
      </c>
      <c r="E91" s="39">
        <f t="shared" si="23"/>
        <v>1.4857142857142858</v>
      </c>
      <c r="F91" s="39">
        <f t="shared" si="23"/>
        <v>28.285714285714285</v>
      </c>
      <c r="G91" s="39">
        <f t="shared" si="23"/>
        <v>0.7142857142857143</v>
      </c>
      <c r="H91" s="39">
        <f t="shared" si="23"/>
        <v>0.8</v>
      </c>
      <c r="I91" s="39">
        <f t="shared" si="23"/>
        <v>0.94285714285714284</v>
      </c>
      <c r="J91" s="39">
        <f t="shared" si="23"/>
        <v>5.628571428571429</v>
      </c>
      <c r="K91" s="39">
        <f t="shared" si="23"/>
        <v>41.714285714285715</v>
      </c>
      <c r="L91" s="48"/>
      <c r="M91" s="30">
        <f t="shared" si="24"/>
        <v>3.2285714285714286</v>
      </c>
      <c r="N91" s="31">
        <f t="shared" si="18"/>
        <v>38.48571428571428</v>
      </c>
      <c r="O91" s="59">
        <f t="shared" si="25"/>
        <v>7.7397260273972604E-2</v>
      </c>
      <c r="P91" s="59">
        <f t="shared" si="26"/>
        <v>0.92260273972602724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39">
        <f t="shared" si="23"/>
        <v>6.4</v>
      </c>
      <c r="E92" s="39">
        <f t="shared" si="23"/>
        <v>2.9714285714285715</v>
      </c>
      <c r="F92" s="39">
        <f t="shared" si="23"/>
        <v>29.942857142857143</v>
      </c>
      <c r="G92" s="39">
        <f t="shared" si="23"/>
        <v>0.88571428571428568</v>
      </c>
      <c r="H92" s="39">
        <f t="shared" si="23"/>
        <v>2.8285714285714287</v>
      </c>
      <c r="I92" s="39">
        <f t="shared" si="23"/>
        <v>1.4</v>
      </c>
      <c r="J92" s="39">
        <f t="shared" si="23"/>
        <v>7.4571428571428573</v>
      </c>
      <c r="K92" s="39">
        <f t="shared" si="23"/>
        <v>51.885714285714286</v>
      </c>
      <c r="L92" s="48"/>
      <c r="M92" s="30">
        <f t="shared" si="24"/>
        <v>7.2000000000000011</v>
      </c>
      <c r="N92" s="31">
        <f t="shared" si="18"/>
        <v>44.685714285714283</v>
      </c>
      <c r="O92" s="59">
        <f t="shared" si="25"/>
        <v>0.13876651982378857</v>
      </c>
      <c r="P92" s="59">
        <f t="shared" si="26"/>
        <v>0.86123348017621137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39">
        <f t="shared" si="23"/>
        <v>8.1999999999999993</v>
      </c>
      <c r="E93" s="39">
        <f t="shared" si="23"/>
        <v>3.5142857142857142</v>
      </c>
      <c r="F93" s="39">
        <f t="shared" si="23"/>
        <v>31.228571428571428</v>
      </c>
      <c r="G93" s="39">
        <f t="shared" si="23"/>
        <v>0.51428571428571423</v>
      </c>
      <c r="H93" s="39">
        <f t="shared" si="23"/>
        <v>1.6285714285714286</v>
      </c>
      <c r="I93" s="39">
        <f t="shared" si="23"/>
        <v>1.8857142857142857</v>
      </c>
      <c r="J93" s="39">
        <f t="shared" si="23"/>
        <v>7.3142857142857141</v>
      </c>
      <c r="K93" s="39">
        <f t="shared" si="23"/>
        <v>54.285714285714285</v>
      </c>
      <c r="L93" s="48"/>
      <c r="M93" s="30">
        <f t="shared" si="24"/>
        <v>7.0285714285714285</v>
      </c>
      <c r="N93" s="31">
        <f t="shared" si="18"/>
        <v>47.25714285714286</v>
      </c>
      <c r="O93" s="59">
        <f t="shared" si="25"/>
        <v>0.12947368421052632</v>
      </c>
      <c r="P93" s="59">
        <f t="shared" si="26"/>
        <v>0.8705263157894737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39">
        <f t="shared" si="23"/>
        <v>7.9714285714285715</v>
      </c>
      <c r="E94" s="39">
        <f t="shared" si="23"/>
        <v>5.0285714285714285</v>
      </c>
      <c r="F94" s="39">
        <f t="shared" si="23"/>
        <v>27.257142857142856</v>
      </c>
      <c r="G94" s="39">
        <f t="shared" si="23"/>
        <v>0.2857142857142857</v>
      </c>
      <c r="H94" s="39">
        <f t="shared" si="23"/>
        <v>2.4</v>
      </c>
      <c r="I94" s="39">
        <f t="shared" si="23"/>
        <v>2.1142857142857143</v>
      </c>
      <c r="J94" s="39">
        <f t="shared" si="23"/>
        <v>9.1428571428571423</v>
      </c>
      <c r="K94" s="39">
        <f t="shared" si="23"/>
        <v>54.2</v>
      </c>
      <c r="L94" s="48"/>
      <c r="M94" s="30">
        <f t="shared" si="24"/>
        <v>9.5428571428571427</v>
      </c>
      <c r="N94" s="31">
        <f t="shared" si="18"/>
        <v>44.657142857142858</v>
      </c>
      <c r="O94" s="59">
        <f t="shared" si="25"/>
        <v>0.17606747496046388</v>
      </c>
      <c r="P94" s="59">
        <f t="shared" si="26"/>
        <v>0.82393252503953607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39">
        <f t="shared" si="23"/>
        <v>10.6</v>
      </c>
      <c r="E95" s="39">
        <f t="shared" si="23"/>
        <v>3.1142857142857143</v>
      </c>
      <c r="F95" s="39">
        <f t="shared" si="23"/>
        <v>26.885714285714286</v>
      </c>
      <c r="G95" s="39">
        <f t="shared" si="23"/>
        <v>0.6</v>
      </c>
      <c r="H95" s="39">
        <f t="shared" si="23"/>
        <v>3</v>
      </c>
      <c r="I95" s="39">
        <f t="shared" si="23"/>
        <v>2.7142857142857144</v>
      </c>
      <c r="J95" s="39">
        <f t="shared" si="23"/>
        <v>9.5714285714285712</v>
      </c>
      <c r="K95" s="39">
        <f t="shared" si="23"/>
        <v>56.485714285714288</v>
      </c>
      <c r="L95" s="48"/>
      <c r="M95" s="30">
        <f t="shared" si="24"/>
        <v>8.8285714285714292</v>
      </c>
      <c r="N95" s="31">
        <f t="shared" si="18"/>
        <v>47.657142857142858</v>
      </c>
      <c r="O95" s="59">
        <f t="shared" si="25"/>
        <v>0.15629742033383914</v>
      </c>
      <c r="P95" s="59">
        <f t="shared" si="26"/>
        <v>0.8437025796661608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39">
        <f t="shared" si="23"/>
        <v>15.6</v>
      </c>
      <c r="E96" s="39">
        <f t="shared" si="23"/>
        <v>6.6857142857142859</v>
      </c>
      <c r="F96" s="39">
        <f t="shared" si="23"/>
        <v>33.857142857142854</v>
      </c>
      <c r="G96" s="39">
        <f t="shared" si="23"/>
        <v>0.82857142857142863</v>
      </c>
      <c r="H96" s="39">
        <f t="shared" si="23"/>
        <v>4.371428571428571</v>
      </c>
      <c r="I96" s="39">
        <f t="shared" si="23"/>
        <v>3.2571428571428571</v>
      </c>
      <c r="J96" s="39">
        <f t="shared" si="23"/>
        <v>11.6</v>
      </c>
      <c r="K96" s="39">
        <f t="shared" si="23"/>
        <v>76.2</v>
      </c>
      <c r="L96" s="48"/>
      <c r="M96" s="30">
        <f t="shared" si="24"/>
        <v>14.314285714285713</v>
      </c>
      <c r="N96" s="31">
        <f t="shared" si="18"/>
        <v>61.885714285714286</v>
      </c>
      <c r="O96" s="59">
        <f t="shared" si="25"/>
        <v>0.18785151856017995</v>
      </c>
      <c r="P96" s="59">
        <f t="shared" si="26"/>
        <v>0.81214848143981999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39">
        <f t="shared" si="23"/>
        <v>28.114285714285714</v>
      </c>
      <c r="E97" s="39">
        <f t="shared" si="23"/>
        <v>14.171428571428571</v>
      </c>
      <c r="F97" s="39">
        <f t="shared" si="23"/>
        <v>43.914285714285711</v>
      </c>
      <c r="G97" s="39">
        <f t="shared" si="23"/>
        <v>0.6</v>
      </c>
      <c r="H97" s="39">
        <f t="shared" si="23"/>
        <v>10.685714285714285</v>
      </c>
      <c r="I97" s="39">
        <f t="shared" si="23"/>
        <v>7.3142857142857141</v>
      </c>
      <c r="J97" s="39">
        <f t="shared" si="23"/>
        <v>18.685714285714287</v>
      </c>
      <c r="K97" s="39">
        <f t="shared" si="23"/>
        <v>123.48571428571428</v>
      </c>
      <c r="L97" s="48"/>
      <c r="M97" s="30">
        <f t="shared" si="24"/>
        <v>32.171428571428571</v>
      </c>
      <c r="N97" s="31">
        <f t="shared" si="18"/>
        <v>91.314285714285703</v>
      </c>
      <c r="O97" s="59">
        <f t="shared" si="25"/>
        <v>0.26052753354928276</v>
      </c>
      <c r="P97" s="59">
        <f t="shared" si="26"/>
        <v>0.73947246645071718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39">
        <f t="shared" si="23"/>
        <v>50.714285714285715</v>
      </c>
      <c r="E98" s="39">
        <f t="shared" si="23"/>
        <v>33.457142857142856</v>
      </c>
      <c r="F98" s="39">
        <f t="shared" si="23"/>
        <v>49.942857142857143</v>
      </c>
      <c r="G98" s="39">
        <f t="shared" si="23"/>
        <v>0.45714285714285713</v>
      </c>
      <c r="H98" s="39">
        <f t="shared" si="23"/>
        <v>18.971428571428572</v>
      </c>
      <c r="I98" s="39">
        <f t="shared" si="23"/>
        <v>15.857142857142858</v>
      </c>
      <c r="J98" s="39">
        <f t="shared" si="23"/>
        <v>24.885714285714286</v>
      </c>
      <c r="K98" s="39">
        <f t="shared" si="23"/>
        <v>194.28571428571428</v>
      </c>
      <c r="L98" s="48"/>
      <c r="M98" s="30">
        <f t="shared" si="24"/>
        <v>68.285714285714292</v>
      </c>
      <c r="N98" s="31">
        <f t="shared" si="18"/>
        <v>126</v>
      </c>
      <c r="O98" s="59">
        <f t="shared" si="25"/>
        <v>0.35147058823529415</v>
      </c>
      <c r="P98" s="59">
        <f t="shared" si="26"/>
        <v>0.64852941176470591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39">
        <f t="shared" si="23"/>
        <v>68.714285714285708</v>
      </c>
      <c r="E99" s="39">
        <f t="shared" si="23"/>
        <v>54.542857142857144</v>
      </c>
      <c r="F99" s="39">
        <f t="shared" si="23"/>
        <v>49.771428571428572</v>
      </c>
      <c r="G99" s="39">
        <f t="shared" si="23"/>
        <v>0.8</v>
      </c>
      <c r="H99" s="39">
        <f t="shared" si="23"/>
        <v>30.542857142857144</v>
      </c>
      <c r="I99" s="39">
        <f t="shared" si="23"/>
        <v>26</v>
      </c>
      <c r="J99" s="39">
        <f t="shared" si="23"/>
        <v>29.428571428571427</v>
      </c>
      <c r="K99" s="39">
        <f t="shared" si="23"/>
        <v>259.8</v>
      </c>
      <c r="L99" s="48"/>
      <c r="M99" s="30">
        <f t="shared" si="24"/>
        <v>111.08571428571429</v>
      </c>
      <c r="N99" s="31">
        <f t="shared" si="18"/>
        <v>148.71428571428569</v>
      </c>
      <c r="O99" s="59">
        <f t="shared" si="25"/>
        <v>0.42758165621906963</v>
      </c>
      <c r="P99" s="59">
        <f t="shared" si="26"/>
        <v>0.57241834378093026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39">
        <f t="shared" si="23"/>
        <v>60.485714285714288</v>
      </c>
      <c r="E100" s="39">
        <f t="shared" si="23"/>
        <v>49.8</v>
      </c>
      <c r="F100" s="39">
        <f t="shared" si="23"/>
        <v>45.2</v>
      </c>
      <c r="G100" s="39">
        <f t="shared" si="23"/>
        <v>0.6</v>
      </c>
      <c r="H100" s="39">
        <f t="shared" si="23"/>
        <v>20.62857142857143</v>
      </c>
      <c r="I100" s="39">
        <f t="shared" si="23"/>
        <v>23.428571428571427</v>
      </c>
      <c r="J100" s="39">
        <f t="shared" si="23"/>
        <v>24.685714285714287</v>
      </c>
      <c r="K100" s="39">
        <f t="shared" si="23"/>
        <v>224.82857142857142</v>
      </c>
      <c r="L100" s="48"/>
      <c r="M100" s="30">
        <f t="shared" si="24"/>
        <v>93.857142857142861</v>
      </c>
      <c r="N100" s="31">
        <f t="shared" si="18"/>
        <v>130.97142857142856</v>
      </c>
      <c r="O100" s="59">
        <f t="shared" si="25"/>
        <v>0.41746092260770112</v>
      </c>
      <c r="P100" s="59">
        <f t="shared" si="26"/>
        <v>0.58253907739229882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39">
        <f t="shared" si="23"/>
        <v>37.485714285714288</v>
      </c>
      <c r="E101" s="39">
        <f t="shared" si="23"/>
        <v>29.285714285714285</v>
      </c>
      <c r="F101" s="39">
        <f t="shared" si="23"/>
        <v>33.542857142857144</v>
      </c>
      <c r="G101" s="39">
        <f t="shared" si="23"/>
        <v>0.42857142857142855</v>
      </c>
      <c r="H101" s="39">
        <f t="shared" si="23"/>
        <v>9.2285714285714278</v>
      </c>
      <c r="I101" s="39">
        <f t="shared" si="23"/>
        <v>17.914285714285715</v>
      </c>
      <c r="J101" s="39">
        <f t="shared" si="23"/>
        <v>17.62857142857143</v>
      </c>
      <c r="K101" s="39">
        <f t="shared" si="23"/>
        <v>145.51428571428571</v>
      </c>
      <c r="L101" s="48"/>
      <c r="M101" s="30">
        <f t="shared" si="24"/>
        <v>56.428571428571431</v>
      </c>
      <c r="N101" s="31">
        <f t="shared" si="18"/>
        <v>89.085714285714303</v>
      </c>
      <c r="O101" s="59">
        <f t="shared" si="25"/>
        <v>0.38778715884547421</v>
      </c>
      <c r="P101" s="59">
        <f t="shared" si="26"/>
        <v>0.61221284115452601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39">
        <f t="shared" si="23"/>
        <v>21.914285714285715</v>
      </c>
      <c r="E102" s="39">
        <f t="shared" si="23"/>
        <v>13.114285714285714</v>
      </c>
      <c r="F102" s="39">
        <f t="shared" si="23"/>
        <v>26.342857142857142</v>
      </c>
      <c r="G102" s="39">
        <f t="shared" si="23"/>
        <v>0.14285714285714285</v>
      </c>
      <c r="H102" s="39">
        <f t="shared" si="23"/>
        <v>3.5428571428571427</v>
      </c>
      <c r="I102" s="39">
        <f t="shared" si="23"/>
        <v>10.085714285714285</v>
      </c>
      <c r="J102" s="39">
        <f t="shared" si="23"/>
        <v>11.942857142857143</v>
      </c>
      <c r="K102" s="39">
        <f t="shared" si="23"/>
        <v>87.085714285714289</v>
      </c>
      <c r="L102" s="48"/>
      <c r="M102" s="30">
        <f t="shared" si="24"/>
        <v>26.742857142857144</v>
      </c>
      <c r="N102" s="31">
        <f t="shared" si="18"/>
        <v>60.342857142857142</v>
      </c>
      <c r="O102" s="59">
        <f t="shared" si="25"/>
        <v>0.30708661417322836</v>
      </c>
      <c r="P102" s="59">
        <f t="shared" si="26"/>
        <v>0.69291338582677164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39">
        <f t="shared" ref="D103:K118" si="27">SUM(D225)/35</f>
        <v>7.4571428571428573</v>
      </c>
      <c r="E103" s="39">
        <f t="shared" si="27"/>
        <v>4.7142857142857144</v>
      </c>
      <c r="F103" s="39">
        <f t="shared" si="27"/>
        <v>7.4</v>
      </c>
      <c r="G103" s="39">
        <f t="shared" si="27"/>
        <v>0</v>
      </c>
      <c r="H103" s="39">
        <f t="shared" si="27"/>
        <v>1.2285714285714286</v>
      </c>
      <c r="I103" s="39">
        <f t="shared" si="27"/>
        <v>4.2285714285714286</v>
      </c>
      <c r="J103" s="39">
        <f t="shared" si="27"/>
        <v>4.4571428571428573</v>
      </c>
      <c r="K103" s="39">
        <f t="shared" si="27"/>
        <v>29.542857142857144</v>
      </c>
      <c r="L103" s="48"/>
      <c r="M103" s="30">
        <f t="shared" si="24"/>
        <v>10.171428571428571</v>
      </c>
      <c r="N103" s="31">
        <f t="shared" si="18"/>
        <v>19.314285714285717</v>
      </c>
      <c r="O103" s="59">
        <f t="shared" si="25"/>
        <v>0.34429400386847192</v>
      </c>
      <c r="P103" s="59">
        <f t="shared" si="26"/>
        <v>0.65377176015473892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39">
        <f t="shared" si="27"/>
        <v>1.6</v>
      </c>
      <c r="E104" s="25">
        <f t="shared" si="27"/>
        <v>0</v>
      </c>
      <c r="F104" s="39">
        <f t="shared" si="27"/>
        <v>1.5428571428571429</v>
      </c>
      <c r="G104" s="25">
        <f t="shared" si="27"/>
        <v>0</v>
      </c>
      <c r="H104" s="39">
        <f t="shared" si="27"/>
        <v>2.9142857142857141</v>
      </c>
      <c r="I104" s="39">
        <f t="shared" si="27"/>
        <v>5.7142857142857141E-2</v>
      </c>
      <c r="J104" s="39">
        <f t="shared" si="27"/>
        <v>1.1714285714285715</v>
      </c>
      <c r="K104" s="39">
        <f t="shared" si="27"/>
        <v>7.2857142857142856</v>
      </c>
      <c r="L104" s="48"/>
      <c r="M104" s="30">
        <f t="shared" si="24"/>
        <v>2.9714285714285711</v>
      </c>
      <c r="N104" s="31">
        <f t="shared" si="18"/>
        <v>4.3142857142857149</v>
      </c>
      <c r="O104" s="59">
        <f t="shared" si="25"/>
        <v>0.4078431372549019</v>
      </c>
      <c r="P104" s="59">
        <f t="shared" si="26"/>
        <v>0.59215686274509816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39">
        <f t="shared" si="27"/>
        <v>332.62857142857143</v>
      </c>
      <c r="E105" s="39">
        <f t="shared" si="27"/>
        <v>223.11428571428573</v>
      </c>
      <c r="F105" s="39">
        <f t="shared" si="27"/>
        <v>464.71428571428572</v>
      </c>
      <c r="G105" s="39">
        <f t="shared" si="27"/>
        <v>7.1714285714285717</v>
      </c>
      <c r="H105" s="39">
        <f t="shared" si="27"/>
        <v>113.22857142857143</v>
      </c>
      <c r="I105" s="39">
        <f t="shared" si="27"/>
        <v>117.62857142857143</v>
      </c>
      <c r="J105" s="39">
        <f t="shared" si="27"/>
        <v>188.62857142857143</v>
      </c>
      <c r="K105" s="39">
        <f t="shared" si="27"/>
        <v>1447.1714285714286</v>
      </c>
      <c r="L105" s="48"/>
      <c r="M105" s="32">
        <f>SUM(M89:M104)</f>
        <v>453.85714285714295</v>
      </c>
      <c r="N105" s="32">
        <f t="shared" si="18"/>
        <v>993.14285714285711</v>
      </c>
      <c r="O105" s="59">
        <f t="shared" si="25"/>
        <v>0.3136167104301989</v>
      </c>
      <c r="P105" s="59">
        <f t="shared" si="26"/>
        <v>0.68626483188880771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31">
        <f t="shared" si="27"/>
        <v>0.11428571428571428</v>
      </c>
      <c r="E106" s="30">
        <f t="shared" si="27"/>
        <v>0</v>
      </c>
      <c r="F106" s="45">
        <f t="shared" si="27"/>
        <v>0.31428571428571428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0.2</v>
      </c>
      <c r="K106" s="47">
        <f t="shared" si="27"/>
        <v>0.62857142857142856</v>
      </c>
      <c r="L106" s="48"/>
      <c r="M106" s="30">
        <f t="shared" ref="M106:M121" si="28">SUM(E106+H106+I106)</f>
        <v>0</v>
      </c>
      <c r="N106" s="31">
        <f t="shared" si="18"/>
        <v>0.62857142857142856</v>
      </c>
      <c r="O106" s="55">
        <f>SUM(M106/K106)</f>
        <v>0</v>
      </c>
      <c r="P106" s="55">
        <f>SUM(N106/K106)</f>
        <v>1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45">
        <f t="shared" si="27"/>
        <v>5.8</v>
      </c>
      <c r="E107" s="30">
        <f t="shared" si="27"/>
        <v>1</v>
      </c>
      <c r="F107" s="45">
        <f t="shared" si="27"/>
        <v>36.542857142857144</v>
      </c>
      <c r="G107" s="45">
        <f t="shared" si="27"/>
        <v>0.65714285714285714</v>
      </c>
      <c r="H107" s="46">
        <f t="shared" si="27"/>
        <v>0.54285714285714282</v>
      </c>
      <c r="I107" s="46">
        <f t="shared" si="27"/>
        <v>0.48571428571428571</v>
      </c>
      <c r="J107" s="45">
        <f t="shared" si="27"/>
        <v>9.0571428571428569</v>
      </c>
      <c r="K107" s="47">
        <f t="shared" si="27"/>
        <v>54.085714285714289</v>
      </c>
      <c r="L107" s="48"/>
      <c r="M107" s="30">
        <f t="shared" si="28"/>
        <v>2.0285714285714285</v>
      </c>
      <c r="N107" s="31">
        <f t="shared" si="18"/>
        <v>52.057142857142857</v>
      </c>
      <c r="O107" s="55">
        <f t="shared" ref="O107:O122" si="29">SUM(M107/K107)</f>
        <v>3.7506603275224509E-2</v>
      </c>
      <c r="P107" s="55">
        <f t="shared" ref="P107:P122" si="30">SUM(N107/K107)</f>
        <v>0.96249339672477541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45">
        <f t="shared" si="27"/>
        <v>8.1428571428571423</v>
      </c>
      <c r="E108" s="46">
        <f t="shared" si="27"/>
        <v>2.0857142857142859</v>
      </c>
      <c r="F108" s="45">
        <f t="shared" si="27"/>
        <v>38.142857142857146</v>
      </c>
      <c r="G108" s="45">
        <f t="shared" si="27"/>
        <v>0.2</v>
      </c>
      <c r="H108" s="46">
        <f t="shared" si="27"/>
        <v>0.88571428571428568</v>
      </c>
      <c r="I108" s="46">
        <f t="shared" si="27"/>
        <v>1.4571428571428571</v>
      </c>
      <c r="J108" s="45">
        <f t="shared" si="27"/>
        <v>10.285714285714286</v>
      </c>
      <c r="K108" s="47">
        <f t="shared" si="27"/>
        <v>61.2</v>
      </c>
      <c r="L108" s="48"/>
      <c r="M108" s="30">
        <f t="shared" si="28"/>
        <v>4.4285714285714288</v>
      </c>
      <c r="N108" s="31">
        <f t="shared" si="18"/>
        <v>56.771428571428579</v>
      </c>
      <c r="O108" s="55">
        <f t="shared" si="29"/>
        <v>7.2362278244631192E-2</v>
      </c>
      <c r="P108" s="55">
        <f t="shared" si="30"/>
        <v>0.92763772175536885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45">
        <f t="shared" si="27"/>
        <v>11.257142857142858</v>
      </c>
      <c r="E109" s="46">
        <f t="shared" si="27"/>
        <v>3.3142857142857145</v>
      </c>
      <c r="F109" s="45">
        <f t="shared" si="27"/>
        <v>50.228571428571428</v>
      </c>
      <c r="G109" s="45">
        <f t="shared" si="27"/>
        <v>0.54285714285714282</v>
      </c>
      <c r="H109" s="46">
        <f t="shared" si="27"/>
        <v>2.0285714285714285</v>
      </c>
      <c r="I109" s="46">
        <f t="shared" si="27"/>
        <v>2.3142857142857145</v>
      </c>
      <c r="J109" s="45">
        <f t="shared" si="27"/>
        <v>14.628571428571428</v>
      </c>
      <c r="K109" s="47">
        <f t="shared" si="27"/>
        <v>84.314285714285717</v>
      </c>
      <c r="L109" s="48"/>
      <c r="M109" s="30">
        <f t="shared" si="28"/>
        <v>7.6571428571428584</v>
      </c>
      <c r="N109" s="31">
        <f t="shared" si="18"/>
        <v>76.657142857142858</v>
      </c>
      <c r="O109" s="55">
        <f t="shared" si="29"/>
        <v>9.0816672314469687E-2</v>
      </c>
      <c r="P109" s="55">
        <f t="shared" si="30"/>
        <v>0.90918332768553034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45">
        <f t="shared" si="27"/>
        <v>11.285714285714286</v>
      </c>
      <c r="E110" s="46">
        <f t="shared" si="27"/>
        <v>4.2</v>
      </c>
      <c r="F110" s="45">
        <f t="shared" si="27"/>
        <v>53.428571428571431</v>
      </c>
      <c r="G110" s="45">
        <f t="shared" si="27"/>
        <v>0.74285714285714288</v>
      </c>
      <c r="H110" s="46">
        <f t="shared" si="27"/>
        <v>1.8285714285714285</v>
      </c>
      <c r="I110" s="46">
        <f t="shared" si="27"/>
        <v>2.8571428571428572</v>
      </c>
      <c r="J110" s="45">
        <f t="shared" si="27"/>
        <v>14.228571428571428</v>
      </c>
      <c r="K110" s="47">
        <f t="shared" si="27"/>
        <v>88.571428571428569</v>
      </c>
      <c r="L110" s="48"/>
      <c r="M110" s="30">
        <f t="shared" si="28"/>
        <v>8.8857142857142861</v>
      </c>
      <c r="N110" s="31">
        <f t="shared" si="18"/>
        <v>79.685714285714297</v>
      </c>
      <c r="O110" s="55">
        <f t="shared" si="29"/>
        <v>0.10032258064516129</v>
      </c>
      <c r="P110" s="55">
        <f t="shared" si="30"/>
        <v>0.89967741935483891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45">
        <f t="shared" si="27"/>
        <v>12.828571428571429</v>
      </c>
      <c r="E111" s="46">
        <f t="shared" si="27"/>
        <v>4.9142857142857146</v>
      </c>
      <c r="F111" s="45">
        <f t="shared" si="27"/>
        <v>46.942857142857143</v>
      </c>
      <c r="G111" s="45">
        <f t="shared" si="27"/>
        <v>0.68571428571428572</v>
      </c>
      <c r="H111" s="46">
        <f t="shared" si="27"/>
        <v>2.2285714285714286</v>
      </c>
      <c r="I111" s="46">
        <f t="shared" si="27"/>
        <v>2.8571428571428572</v>
      </c>
      <c r="J111" s="45">
        <f t="shared" si="27"/>
        <v>15.2</v>
      </c>
      <c r="K111" s="47">
        <f t="shared" si="27"/>
        <v>85.657142857142858</v>
      </c>
      <c r="L111" s="48"/>
      <c r="M111" s="30">
        <f t="shared" si="28"/>
        <v>10</v>
      </c>
      <c r="N111" s="31">
        <f t="shared" si="18"/>
        <v>75.657142857142858</v>
      </c>
      <c r="O111" s="55">
        <f t="shared" si="29"/>
        <v>0.11674449633088725</v>
      </c>
      <c r="P111" s="55">
        <f t="shared" si="30"/>
        <v>0.88325550366911276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45">
        <f t="shared" si="27"/>
        <v>10.171428571428571</v>
      </c>
      <c r="E112" s="46">
        <f t="shared" si="27"/>
        <v>3.6857142857142855</v>
      </c>
      <c r="F112" s="45">
        <f t="shared" si="27"/>
        <v>38.74285714285714</v>
      </c>
      <c r="G112" s="45">
        <f t="shared" si="27"/>
        <v>0.74285714285714288</v>
      </c>
      <c r="H112" s="46">
        <f t="shared" si="27"/>
        <v>2.0857142857142859</v>
      </c>
      <c r="I112" s="46">
        <f t="shared" si="27"/>
        <v>2.8</v>
      </c>
      <c r="J112" s="45">
        <f t="shared" si="27"/>
        <v>10.857142857142858</v>
      </c>
      <c r="K112" s="47">
        <f t="shared" si="27"/>
        <v>69.085714285714289</v>
      </c>
      <c r="L112" s="48"/>
      <c r="M112" s="30">
        <f t="shared" si="28"/>
        <v>8.5714285714285712</v>
      </c>
      <c r="N112" s="31">
        <f t="shared" si="18"/>
        <v>60.514285714285705</v>
      </c>
      <c r="O112" s="55">
        <f t="shared" si="29"/>
        <v>0.12406947890818858</v>
      </c>
      <c r="P112" s="55">
        <f t="shared" si="30"/>
        <v>0.87593052109181124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45">
        <f t="shared" si="27"/>
        <v>12</v>
      </c>
      <c r="E113" s="46">
        <f t="shared" si="27"/>
        <v>3.8285714285714287</v>
      </c>
      <c r="F113" s="45">
        <f t="shared" si="27"/>
        <v>42.685714285714283</v>
      </c>
      <c r="G113" s="45">
        <f t="shared" si="27"/>
        <v>0.77142857142857146</v>
      </c>
      <c r="H113" s="46">
        <f t="shared" si="27"/>
        <v>2.5142857142857142</v>
      </c>
      <c r="I113" s="46">
        <f t="shared" si="27"/>
        <v>2.9714285714285715</v>
      </c>
      <c r="J113" s="45">
        <f t="shared" si="27"/>
        <v>11.028571428571428</v>
      </c>
      <c r="K113" s="47">
        <f t="shared" si="27"/>
        <v>75.8</v>
      </c>
      <c r="L113" s="48"/>
      <c r="M113" s="30">
        <f t="shared" si="28"/>
        <v>9.3142857142857149</v>
      </c>
      <c r="N113" s="31">
        <f t="shared" si="18"/>
        <v>66.48571428571428</v>
      </c>
      <c r="O113" s="55">
        <f t="shared" si="29"/>
        <v>0.12287975876366379</v>
      </c>
      <c r="P113" s="55">
        <f t="shared" si="30"/>
        <v>0.87712024123633614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45">
        <f t="shared" si="27"/>
        <v>17.571428571428573</v>
      </c>
      <c r="E114" s="46">
        <f t="shared" si="27"/>
        <v>7.3142857142857141</v>
      </c>
      <c r="F114" s="45">
        <f t="shared" si="27"/>
        <v>42.2</v>
      </c>
      <c r="G114" s="45">
        <f t="shared" si="27"/>
        <v>0.82857142857142863</v>
      </c>
      <c r="H114" s="46">
        <f t="shared" si="27"/>
        <v>2.8857142857142857</v>
      </c>
      <c r="I114" s="46">
        <f t="shared" si="27"/>
        <v>4.5142857142857142</v>
      </c>
      <c r="J114" s="45">
        <f t="shared" si="27"/>
        <v>15.257142857142858</v>
      </c>
      <c r="K114" s="47">
        <f t="shared" si="27"/>
        <v>90.571428571428569</v>
      </c>
      <c r="L114" s="48"/>
      <c r="M114" s="30">
        <f t="shared" si="28"/>
        <v>14.714285714285714</v>
      </c>
      <c r="N114" s="31">
        <f t="shared" si="18"/>
        <v>75.857142857142861</v>
      </c>
      <c r="O114" s="55">
        <f t="shared" si="29"/>
        <v>0.16246056782334384</v>
      </c>
      <c r="P114" s="55">
        <f t="shared" si="30"/>
        <v>0.83753943217665616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45">
        <f t="shared" si="27"/>
        <v>22.257142857142856</v>
      </c>
      <c r="E115" s="46">
        <f t="shared" si="27"/>
        <v>7.3428571428571425</v>
      </c>
      <c r="F115" s="45">
        <f t="shared" si="27"/>
        <v>45.085714285714289</v>
      </c>
      <c r="G115" s="45">
        <f t="shared" si="27"/>
        <v>0.8</v>
      </c>
      <c r="H115" s="46">
        <f t="shared" si="27"/>
        <v>4.8</v>
      </c>
      <c r="I115" s="46">
        <f t="shared" si="27"/>
        <v>6.7428571428571429</v>
      </c>
      <c r="J115" s="45">
        <f t="shared" si="27"/>
        <v>17.485714285714284</v>
      </c>
      <c r="K115" s="47">
        <f t="shared" si="27"/>
        <v>104.51428571428572</v>
      </c>
      <c r="L115" s="48"/>
      <c r="M115" s="30">
        <f t="shared" si="28"/>
        <v>18.885714285714286</v>
      </c>
      <c r="N115" s="31">
        <f t="shared" si="18"/>
        <v>85.628571428571419</v>
      </c>
      <c r="O115" s="55">
        <f t="shared" si="29"/>
        <v>0.18069983597594313</v>
      </c>
      <c r="P115" s="55">
        <f t="shared" si="30"/>
        <v>0.8193001640240567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45">
        <f t="shared" si="27"/>
        <v>18.37142857142857</v>
      </c>
      <c r="E116" s="46">
        <f t="shared" si="27"/>
        <v>8.8857142857142861</v>
      </c>
      <c r="F116" s="45">
        <f t="shared" si="27"/>
        <v>34.885714285714286</v>
      </c>
      <c r="G116" s="45">
        <f t="shared" si="27"/>
        <v>0.68571428571428572</v>
      </c>
      <c r="H116" s="46">
        <f t="shared" si="27"/>
        <v>4.4571428571428573</v>
      </c>
      <c r="I116" s="46">
        <f t="shared" si="27"/>
        <v>6.4</v>
      </c>
      <c r="J116" s="45">
        <f t="shared" si="27"/>
        <v>13</v>
      </c>
      <c r="K116" s="47">
        <f t="shared" si="27"/>
        <v>86.685714285714283</v>
      </c>
      <c r="L116" s="48"/>
      <c r="M116" s="30">
        <f t="shared" si="28"/>
        <v>19.742857142857144</v>
      </c>
      <c r="N116" s="31">
        <f t="shared" si="18"/>
        <v>66.942857142857136</v>
      </c>
      <c r="O116" s="55">
        <f t="shared" si="29"/>
        <v>0.22775214238628874</v>
      </c>
      <c r="P116" s="55">
        <f t="shared" si="30"/>
        <v>0.77224785761371117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45">
        <f t="shared" si="27"/>
        <v>13.257142857142858</v>
      </c>
      <c r="E117" s="46">
        <f t="shared" si="27"/>
        <v>7.8285714285714283</v>
      </c>
      <c r="F117" s="45">
        <f t="shared" si="27"/>
        <v>27.657142857142858</v>
      </c>
      <c r="G117" s="45">
        <f t="shared" si="27"/>
        <v>0.54285714285714282</v>
      </c>
      <c r="H117" s="46">
        <f t="shared" si="27"/>
        <v>2.657142857142857</v>
      </c>
      <c r="I117" s="46">
        <f t="shared" si="27"/>
        <v>5.3428571428571425</v>
      </c>
      <c r="J117" s="45">
        <f t="shared" si="27"/>
        <v>9.0857142857142854</v>
      </c>
      <c r="K117" s="47">
        <f t="shared" si="27"/>
        <v>66.371428571428567</v>
      </c>
      <c r="L117" s="48"/>
      <c r="M117" s="30">
        <f t="shared" si="28"/>
        <v>15.828571428571429</v>
      </c>
      <c r="N117" s="31">
        <f t="shared" si="18"/>
        <v>50.542857142857144</v>
      </c>
      <c r="O117" s="55">
        <f t="shared" si="29"/>
        <v>0.23848471803702112</v>
      </c>
      <c r="P117" s="55">
        <f t="shared" si="30"/>
        <v>0.76151528196297902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45">
        <f t="shared" si="27"/>
        <v>8.257142857142858</v>
      </c>
      <c r="E118" s="46">
        <f t="shared" si="27"/>
        <v>4.2571428571428571</v>
      </c>
      <c r="F118" s="45">
        <f t="shared" si="27"/>
        <v>26.485714285714284</v>
      </c>
      <c r="G118" s="45">
        <f t="shared" si="27"/>
        <v>0.5714285714285714</v>
      </c>
      <c r="H118" s="46">
        <f t="shared" si="27"/>
        <v>1.1142857142857143</v>
      </c>
      <c r="I118" s="46">
        <f t="shared" si="27"/>
        <v>3.3142857142857145</v>
      </c>
      <c r="J118" s="45">
        <f t="shared" si="27"/>
        <v>6.371428571428571</v>
      </c>
      <c r="K118" s="47">
        <f t="shared" si="27"/>
        <v>50.371428571428574</v>
      </c>
      <c r="L118" s="48"/>
      <c r="M118" s="30">
        <f t="shared" si="28"/>
        <v>8.6857142857142868</v>
      </c>
      <c r="N118" s="31">
        <f t="shared" si="18"/>
        <v>41.685714285714283</v>
      </c>
      <c r="O118" s="55">
        <f t="shared" si="29"/>
        <v>0.17243335224049916</v>
      </c>
      <c r="P118" s="55">
        <f t="shared" si="30"/>
        <v>0.82756664775950073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45">
        <f t="shared" ref="D119:K121" si="31">SUM(D241)/35</f>
        <v>6.371428571428571</v>
      </c>
      <c r="E119" s="46">
        <f t="shared" si="31"/>
        <v>3.3714285714285714</v>
      </c>
      <c r="F119" s="45">
        <f t="shared" si="31"/>
        <v>14.085714285714285</v>
      </c>
      <c r="G119" s="45">
        <f t="shared" si="31"/>
        <v>0.25714285714285712</v>
      </c>
      <c r="H119" s="46">
        <f t="shared" si="31"/>
        <v>0.54285714285714282</v>
      </c>
      <c r="I119" s="46">
        <f t="shared" si="31"/>
        <v>2.7428571428571429</v>
      </c>
      <c r="J119" s="45">
        <f t="shared" si="31"/>
        <v>3.6285714285714286</v>
      </c>
      <c r="K119" s="47">
        <f t="shared" si="31"/>
        <v>31</v>
      </c>
      <c r="L119" s="48"/>
      <c r="M119" s="30">
        <f t="shared" si="28"/>
        <v>6.6571428571428566</v>
      </c>
      <c r="N119" s="31">
        <f t="shared" si="18"/>
        <v>24.342857142857142</v>
      </c>
      <c r="O119" s="55">
        <f t="shared" si="29"/>
        <v>0.21474654377880181</v>
      </c>
      <c r="P119" s="55">
        <f t="shared" si="30"/>
        <v>0.78525345622119813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45">
        <f t="shared" si="31"/>
        <v>2.5142857142857142</v>
      </c>
      <c r="E120" s="46">
        <f t="shared" si="31"/>
        <v>0.94285714285714284</v>
      </c>
      <c r="F120" s="45">
        <f t="shared" si="31"/>
        <v>4.7714285714285714</v>
      </c>
      <c r="G120" s="45">
        <f t="shared" si="31"/>
        <v>2.8571428571428571E-2</v>
      </c>
      <c r="H120" s="46">
        <f t="shared" si="31"/>
        <v>0.54285714285714282</v>
      </c>
      <c r="I120" s="46">
        <f t="shared" si="31"/>
        <v>1.8285714285714285</v>
      </c>
      <c r="J120" s="45">
        <f t="shared" si="31"/>
        <v>1.5714285714285714</v>
      </c>
      <c r="K120" s="47">
        <f t="shared" si="31"/>
        <v>12.2</v>
      </c>
      <c r="L120" s="48"/>
      <c r="M120" s="30">
        <f t="shared" si="28"/>
        <v>3.3142857142857141</v>
      </c>
      <c r="N120" s="31">
        <f t="shared" si="18"/>
        <v>8.8857142857142861</v>
      </c>
      <c r="O120" s="55">
        <f t="shared" si="29"/>
        <v>0.27166276346604218</v>
      </c>
      <c r="P120" s="55">
        <f t="shared" si="30"/>
        <v>0.72833723653395788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45">
        <f t="shared" si="31"/>
        <v>0.31428571428571428</v>
      </c>
      <c r="E121" s="46">
        <f t="shared" si="31"/>
        <v>0</v>
      </c>
      <c r="F121" s="45">
        <f t="shared" si="31"/>
        <v>0.74285714285714288</v>
      </c>
      <c r="G121" s="31">
        <f t="shared" si="31"/>
        <v>0</v>
      </c>
      <c r="H121" s="46">
        <f t="shared" si="31"/>
        <v>1.0571428571428572</v>
      </c>
      <c r="I121" s="46">
        <f t="shared" si="31"/>
        <v>0</v>
      </c>
      <c r="J121" s="45">
        <f t="shared" si="31"/>
        <v>0.65714285714285714</v>
      </c>
      <c r="K121" s="47">
        <f t="shared" si="31"/>
        <v>2.7714285714285714</v>
      </c>
      <c r="L121" s="48"/>
      <c r="M121" s="30">
        <f t="shared" si="28"/>
        <v>1.0571428571428572</v>
      </c>
      <c r="N121" s="31">
        <f t="shared" si="18"/>
        <v>1.7142857142857144</v>
      </c>
      <c r="O121" s="55">
        <f t="shared" si="29"/>
        <v>0.3814432989690722</v>
      </c>
      <c r="P121" s="55">
        <f t="shared" si="30"/>
        <v>0.61855670103092786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45">
        <f>SUM(D106:D121)</f>
        <v>160.51428571428571</v>
      </c>
      <c r="E122" s="46">
        <f t="shared" ref="E122:K122" si="32">SUM(E106:E121)</f>
        <v>62.971428571428582</v>
      </c>
      <c r="F122" s="45">
        <f t="shared" si="32"/>
        <v>502.94285714285712</v>
      </c>
      <c r="G122" s="45">
        <f t="shared" si="32"/>
        <v>8.0571428571428569</v>
      </c>
      <c r="H122" s="46">
        <f t="shared" si="32"/>
        <v>30.171428571428578</v>
      </c>
      <c r="I122" s="46">
        <f t="shared" si="32"/>
        <v>46.628571428571433</v>
      </c>
      <c r="J122" s="45">
        <f t="shared" si="32"/>
        <v>152.54285714285712</v>
      </c>
      <c r="K122" s="47">
        <f t="shared" si="32"/>
        <v>963.82857142857154</v>
      </c>
      <c r="L122" s="48"/>
      <c r="M122" s="46">
        <f>SUM(M106:M121)</f>
        <v>139.77142857142854</v>
      </c>
      <c r="N122" s="45">
        <f t="shared" si="18"/>
        <v>824.05714285714271</v>
      </c>
      <c r="O122" s="57">
        <f t="shared" si="29"/>
        <v>0.14501689689927072</v>
      </c>
      <c r="P122" s="57">
        <f t="shared" si="30"/>
        <v>0.854983103100729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hidden="1" customHeight="1" thickBot="1" x14ac:dyDescent="0.25">
      <c r="A124" s="240" t="s">
        <v>1</v>
      </c>
      <c r="B124" s="241"/>
      <c r="C124" s="242"/>
      <c r="D124" s="228" t="s">
        <v>2</v>
      </c>
      <c r="E124" s="246"/>
      <c r="F124" s="246"/>
      <c r="G124" s="246"/>
      <c r="H124" s="246"/>
      <c r="I124" s="246"/>
      <c r="J124" s="246"/>
      <c r="K124" s="247"/>
      <c r="M124"/>
    </row>
    <row r="125" spans="1:17" ht="12.75" hidden="1" customHeight="1" thickBot="1" x14ac:dyDescent="0.25">
      <c r="A125" s="243"/>
      <c r="B125" s="244"/>
      <c r="C125" s="245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228" t="s">
        <v>68</v>
      </c>
      <c r="B126" s="228" t="s">
        <v>12</v>
      </c>
      <c r="C126" s="2" t="s">
        <v>14</v>
      </c>
      <c r="D126" s="5">
        <v>2</v>
      </c>
      <c r="E126" s="5">
        <v>1</v>
      </c>
      <c r="F126" s="5">
        <v>26</v>
      </c>
      <c r="G126" s="5">
        <v>1</v>
      </c>
      <c r="H126" s="4"/>
      <c r="I126" s="4"/>
      <c r="J126" s="5">
        <v>6</v>
      </c>
      <c r="K126" s="5">
        <v>36</v>
      </c>
      <c r="M126"/>
    </row>
    <row r="127" spans="1:17" ht="12.75" hidden="1" customHeight="1" thickBot="1" x14ac:dyDescent="0.25">
      <c r="A127" s="229"/>
      <c r="B127" s="229"/>
      <c r="C127" s="2" t="s">
        <v>15</v>
      </c>
      <c r="D127" s="5">
        <v>136</v>
      </c>
      <c r="E127" s="5">
        <v>44</v>
      </c>
      <c r="F127" s="5">
        <v>1472</v>
      </c>
      <c r="G127" s="5">
        <v>26</v>
      </c>
      <c r="H127" s="5">
        <v>17</v>
      </c>
      <c r="I127" s="5">
        <v>22</v>
      </c>
      <c r="J127" s="5">
        <v>263</v>
      </c>
      <c r="K127" s="5">
        <v>1980</v>
      </c>
      <c r="M127"/>
    </row>
    <row r="128" spans="1:17" ht="12.75" hidden="1" customHeight="1" thickBot="1" x14ac:dyDescent="0.25">
      <c r="A128" s="229"/>
      <c r="B128" s="229"/>
      <c r="C128" s="2" t="s">
        <v>16</v>
      </c>
      <c r="D128" s="5">
        <v>179</v>
      </c>
      <c r="E128" s="5">
        <v>43</v>
      </c>
      <c r="F128" s="5">
        <v>1090</v>
      </c>
      <c r="G128" s="5">
        <v>17</v>
      </c>
      <c r="H128" s="5">
        <v>8</v>
      </c>
      <c r="I128" s="5">
        <v>41</v>
      </c>
      <c r="J128" s="5">
        <v>222</v>
      </c>
      <c r="K128" s="5">
        <v>1600</v>
      </c>
      <c r="M128"/>
    </row>
    <row r="129" spans="1:13" ht="12.75" hidden="1" customHeight="1" thickBot="1" x14ac:dyDescent="0.25">
      <c r="A129" s="229"/>
      <c r="B129" s="229"/>
      <c r="C129" s="2" t="s">
        <v>17</v>
      </c>
      <c r="D129" s="5">
        <v>240</v>
      </c>
      <c r="E129" s="5">
        <v>65</v>
      </c>
      <c r="F129" s="5">
        <v>1078</v>
      </c>
      <c r="G129" s="5">
        <v>27</v>
      </c>
      <c r="H129" s="5">
        <v>37</v>
      </c>
      <c r="I129" s="5">
        <v>40</v>
      </c>
      <c r="J129" s="5">
        <v>261</v>
      </c>
      <c r="K129" s="5">
        <v>1748</v>
      </c>
      <c r="M129"/>
    </row>
    <row r="130" spans="1:13" ht="12.75" hidden="1" customHeight="1" thickBot="1" x14ac:dyDescent="0.25">
      <c r="A130" s="229"/>
      <c r="B130" s="229"/>
      <c r="C130" s="2" t="s">
        <v>18</v>
      </c>
      <c r="D130" s="5">
        <v>180</v>
      </c>
      <c r="E130" s="5">
        <v>80</v>
      </c>
      <c r="F130" s="5">
        <v>1060</v>
      </c>
      <c r="G130" s="5">
        <v>13</v>
      </c>
      <c r="H130" s="5">
        <v>28</v>
      </c>
      <c r="I130" s="5">
        <v>53</v>
      </c>
      <c r="J130" s="5">
        <v>272</v>
      </c>
      <c r="K130" s="5">
        <v>1686</v>
      </c>
      <c r="M130"/>
    </row>
    <row r="131" spans="1:13" ht="12.75" hidden="1" customHeight="1" thickBot="1" x14ac:dyDescent="0.25">
      <c r="A131" s="229"/>
      <c r="B131" s="229"/>
      <c r="C131" s="2" t="s">
        <v>19</v>
      </c>
      <c r="D131" s="5">
        <v>170</v>
      </c>
      <c r="E131" s="5">
        <v>66</v>
      </c>
      <c r="F131" s="5">
        <v>971</v>
      </c>
      <c r="G131" s="5">
        <v>13</v>
      </c>
      <c r="H131" s="5">
        <v>22</v>
      </c>
      <c r="I131" s="5">
        <v>45</v>
      </c>
      <c r="J131" s="5">
        <v>171</v>
      </c>
      <c r="K131" s="5">
        <v>1458</v>
      </c>
      <c r="M131"/>
    </row>
    <row r="132" spans="1:13" ht="12.75" hidden="1" customHeight="1" thickBot="1" x14ac:dyDescent="0.25">
      <c r="A132" s="229"/>
      <c r="B132" s="229"/>
      <c r="C132" s="2" t="s">
        <v>20</v>
      </c>
      <c r="D132" s="5">
        <v>156</v>
      </c>
      <c r="E132" s="5">
        <v>51</v>
      </c>
      <c r="F132" s="5">
        <v>747</v>
      </c>
      <c r="G132" s="5">
        <v>12</v>
      </c>
      <c r="H132" s="5">
        <v>29</v>
      </c>
      <c r="I132" s="5">
        <v>49</v>
      </c>
      <c r="J132" s="5">
        <v>179</v>
      </c>
      <c r="K132" s="5">
        <v>1223</v>
      </c>
      <c r="M132"/>
    </row>
    <row r="133" spans="1:13" ht="12.75" hidden="1" customHeight="1" thickBot="1" x14ac:dyDescent="0.25">
      <c r="A133" s="229"/>
      <c r="B133" s="229"/>
      <c r="C133" s="2" t="s">
        <v>21</v>
      </c>
      <c r="D133" s="5">
        <v>218</v>
      </c>
      <c r="E133" s="5">
        <v>89</v>
      </c>
      <c r="F133" s="5">
        <v>970</v>
      </c>
      <c r="G133" s="5">
        <v>17</v>
      </c>
      <c r="H133" s="5">
        <v>34</v>
      </c>
      <c r="I133" s="5">
        <v>73</v>
      </c>
      <c r="J133" s="5">
        <v>244</v>
      </c>
      <c r="K133" s="5">
        <v>1645</v>
      </c>
      <c r="M133"/>
    </row>
    <row r="134" spans="1:13" ht="12.75" hidden="1" customHeight="1" thickBot="1" x14ac:dyDescent="0.25">
      <c r="A134" s="229"/>
      <c r="B134" s="229"/>
      <c r="C134" s="2" t="s">
        <v>22</v>
      </c>
      <c r="D134" s="5">
        <v>384</v>
      </c>
      <c r="E134" s="5">
        <v>152</v>
      </c>
      <c r="F134" s="5">
        <v>1017</v>
      </c>
      <c r="G134" s="5">
        <v>19</v>
      </c>
      <c r="H134" s="5">
        <v>60</v>
      </c>
      <c r="I134" s="5">
        <v>105</v>
      </c>
      <c r="J134" s="5">
        <v>341</v>
      </c>
      <c r="K134" s="5">
        <v>2078</v>
      </c>
      <c r="M134"/>
    </row>
    <row r="135" spans="1:13" ht="12.75" hidden="1" customHeight="1" thickBot="1" x14ac:dyDescent="0.25">
      <c r="A135" s="229"/>
      <c r="B135" s="229"/>
      <c r="C135" s="2" t="s">
        <v>23</v>
      </c>
      <c r="D135" s="5">
        <v>417</v>
      </c>
      <c r="E135" s="5">
        <v>184</v>
      </c>
      <c r="F135" s="5">
        <v>1022</v>
      </c>
      <c r="G135" s="5">
        <v>14</v>
      </c>
      <c r="H135" s="5">
        <v>101</v>
      </c>
      <c r="I135" s="5">
        <v>172</v>
      </c>
      <c r="J135" s="5">
        <v>382</v>
      </c>
      <c r="K135" s="5">
        <v>2292</v>
      </c>
      <c r="M135"/>
    </row>
    <row r="136" spans="1:13" ht="12.75" hidden="1" customHeight="1" thickBot="1" x14ac:dyDescent="0.25">
      <c r="A136" s="229"/>
      <c r="B136" s="229"/>
      <c r="C136" s="2" t="s">
        <v>24</v>
      </c>
      <c r="D136" s="5">
        <v>479</v>
      </c>
      <c r="E136" s="5">
        <v>201</v>
      </c>
      <c r="F136" s="5">
        <v>784</v>
      </c>
      <c r="G136" s="5">
        <v>28</v>
      </c>
      <c r="H136" s="5">
        <v>86</v>
      </c>
      <c r="I136" s="5">
        <v>168</v>
      </c>
      <c r="J136" s="5">
        <v>321</v>
      </c>
      <c r="K136" s="5">
        <v>2067</v>
      </c>
      <c r="M136"/>
    </row>
    <row r="137" spans="1:13" ht="12.75" hidden="1" customHeight="1" thickBot="1" x14ac:dyDescent="0.25">
      <c r="A137" s="229"/>
      <c r="B137" s="229"/>
      <c r="C137" s="2" t="s">
        <v>25</v>
      </c>
      <c r="D137" s="5">
        <v>314</v>
      </c>
      <c r="E137" s="5">
        <v>142</v>
      </c>
      <c r="F137" s="5">
        <v>780</v>
      </c>
      <c r="G137" s="5">
        <v>21</v>
      </c>
      <c r="H137" s="5">
        <v>76</v>
      </c>
      <c r="I137" s="5">
        <v>137</v>
      </c>
      <c r="J137" s="5">
        <v>234</v>
      </c>
      <c r="K137" s="5">
        <v>1704</v>
      </c>
      <c r="M137"/>
    </row>
    <row r="138" spans="1:13" ht="12.75" hidden="1" customHeight="1" thickBot="1" x14ac:dyDescent="0.25">
      <c r="A138" s="229"/>
      <c r="B138" s="229"/>
      <c r="C138" s="2" t="s">
        <v>26</v>
      </c>
      <c r="D138" s="5">
        <v>267</v>
      </c>
      <c r="E138" s="5">
        <v>121</v>
      </c>
      <c r="F138" s="5">
        <v>710</v>
      </c>
      <c r="G138" s="5">
        <v>23</v>
      </c>
      <c r="H138" s="5">
        <v>34</v>
      </c>
      <c r="I138" s="5">
        <v>115</v>
      </c>
      <c r="J138" s="5">
        <v>178</v>
      </c>
      <c r="K138" s="5">
        <v>1448</v>
      </c>
      <c r="M138"/>
    </row>
    <row r="139" spans="1:13" ht="12.75" hidden="1" customHeight="1" thickBot="1" x14ac:dyDescent="0.25">
      <c r="A139" s="229"/>
      <c r="B139" s="229"/>
      <c r="C139" s="2" t="s">
        <v>27</v>
      </c>
      <c r="D139" s="5">
        <v>190</v>
      </c>
      <c r="E139" s="5">
        <v>100</v>
      </c>
      <c r="F139" s="5">
        <v>462</v>
      </c>
      <c r="G139" s="5">
        <v>6</v>
      </c>
      <c r="H139" s="5">
        <v>18</v>
      </c>
      <c r="I139" s="5">
        <v>94</v>
      </c>
      <c r="J139" s="5">
        <v>155</v>
      </c>
      <c r="K139" s="5">
        <v>1025</v>
      </c>
      <c r="M139"/>
    </row>
    <row r="140" spans="1:13" ht="12.75" hidden="1" customHeight="1" thickBot="1" x14ac:dyDescent="0.25">
      <c r="A140" s="229"/>
      <c r="B140" s="229"/>
      <c r="C140" s="2" t="s">
        <v>28</v>
      </c>
      <c r="D140" s="5">
        <v>51</v>
      </c>
      <c r="E140" s="5">
        <v>40</v>
      </c>
      <c r="F140" s="5">
        <v>195</v>
      </c>
      <c r="G140" s="4"/>
      <c r="H140" s="5">
        <v>18</v>
      </c>
      <c r="I140" s="5">
        <v>49</v>
      </c>
      <c r="J140" s="5">
        <v>63</v>
      </c>
      <c r="K140" s="5">
        <v>416</v>
      </c>
      <c r="M140"/>
    </row>
    <row r="141" spans="1:13" ht="12.75" hidden="1" customHeight="1" thickBot="1" x14ac:dyDescent="0.25">
      <c r="A141" s="229"/>
      <c r="B141" s="229"/>
      <c r="C141" s="2" t="s">
        <v>29</v>
      </c>
      <c r="D141" s="5">
        <v>12</v>
      </c>
      <c r="E141" s="4"/>
      <c r="F141" s="5">
        <v>21</v>
      </c>
      <c r="G141" s="4"/>
      <c r="H141" s="5">
        <v>19</v>
      </c>
      <c r="I141" s="4"/>
      <c r="J141" s="5">
        <v>20</v>
      </c>
      <c r="K141" s="5">
        <v>72</v>
      </c>
      <c r="M141"/>
    </row>
    <row r="142" spans="1:13" ht="12.75" hidden="1" customHeight="1" thickBot="1" x14ac:dyDescent="0.25">
      <c r="A142" s="229"/>
      <c r="B142" s="230"/>
      <c r="C142" s="2" t="s">
        <v>10</v>
      </c>
      <c r="D142" s="5">
        <v>3395</v>
      </c>
      <c r="E142" s="5">
        <v>1379</v>
      </c>
      <c r="F142" s="5">
        <v>12406</v>
      </c>
      <c r="G142" s="5">
        <v>237</v>
      </c>
      <c r="H142" s="5">
        <v>587</v>
      </c>
      <c r="I142" s="5">
        <v>1163</v>
      </c>
      <c r="J142" s="5">
        <v>3312</v>
      </c>
      <c r="K142" s="5">
        <v>22479</v>
      </c>
      <c r="M142"/>
    </row>
    <row r="143" spans="1:13" ht="12.75" hidden="1" customHeight="1" thickBot="1" x14ac:dyDescent="0.25">
      <c r="A143" s="229"/>
      <c r="B143" s="228" t="s">
        <v>31</v>
      </c>
      <c r="C143" s="2" t="s">
        <v>14</v>
      </c>
      <c r="D143" s="4"/>
      <c r="E143" s="5">
        <v>2</v>
      </c>
      <c r="F143" s="5">
        <v>29</v>
      </c>
      <c r="G143" s="5">
        <v>1</v>
      </c>
      <c r="H143" s="5">
        <v>4</v>
      </c>
      <c r="I143" s="4"/>
      <c r="J143" s="5">
        <v>8</v>
      </c>
      <c r="K143" s="5">
        <v>44</v>
      </c>
      <c r="M143"/>
    </row>
    <row r="144" spans="1:13" ht="12.75" hidden="1" customHeight="1" thickBot="1" x14ac:dyDescent="0.25">
      <c r="A144" s="229"/>
      <c r="B144" s="229"/>
      <c r="C144" s="2" t="s">
        <v>15</v>
      </c>
      <c r="D144" s="5">
        <v>115</v>
      </c>
      <c r="E144" s="5">
        <v>31</v>
      </c>
      <c r="F144" s="5">
        <v>1027</v>
      </c>
      <c r="G144" s="5">
        <v>15</v>
      </c>
      <c r="H144" s="5">
        <v>5</v>
      </c>
      <c r="I144" s="5">
        <v>28</v>
      </c>
      <c r="J144" s="5">
        <v>166</v>
      </c>
      <c r="K144" s="5">
        <v>1387</v>
      </c>
      <c r="M144"/>
    </row>
    <row r="145" spans="1:13" ht="12.75" hidden="1" customHeight="1" thickBot="1" x14ac:dyDescent="0.25">
      <c r="A145" s="229"/>
      <c r="B145" s="229"/>
      <c r="C145" s="2" t="s">
        <v>16</v>
      </c>
      <c r="D145" s="5">
        <v>125</v>
      </c>
      <c r="E145" s="5">
        <v>46</v>
      </c>
      <c r="F145" s="5">
        <v>875</v>
      </c>
      <c r="G145" s="5">
        <v>9</v>
      </c>
      <c r="H145" s="5">
        <v>6</v>
      </c>
      <c r="I145" s="5">
        <v>23</v>
      </c>
      <c r="J145" s="5">
        <v>177</v>
      </c>
      <c r="K145" s="5">
        <v>1261</v>
      </c>
      <c r="M145"/>
    </row>
    <row r="146" spans="1:13" ht="12.75" hidden="1" customHeight="1" thickBot="1" x14ac:dyDescent="0.25">
      <c r="A146" s="229"/>
      <c r="B146" s="229"/>
      <c r="C146" s="2" t="s">
        <v>17</v>
      </c>
      <c r="D146" s="5">
        <v>174</v>
      </c>
      <c r="E146" s="5">
        <v>56</v>
      </c>
      <c r="F146" s="5">
        <v>942</v>
      </c>
      <c r="G146" s="5">
        <v>15</v>
      </c>
      <c r="H146" s="5">
        <v>21</v>
      </c>
      <c r="I146" s="5">
        <v>42</v>
      </c>
      <c r="J146" s="5">
        <v>231</v>
      </c>
      <c r="K146" s="5">
        <v>1481</v>
      </c>
      <c r="M146"/>
    </row>
    <row r="147" spans="1:13" ht="12.75" hidden="1" customHeight="1" thickBot="1" x14ac:dyDescent="0.25">
      <c r="A147" s="229"/>
      <c r="B147" s="229"/>
      <c r="C147" s="2" t="s">
        <v>18</v>
      </c>
      <c r="D147" s="5">
        <v>170</v>
      </c>
      <c r="E147" s="5">
        <v>60</v>
      </c>
      <c r="F147" s="5">
        <v>852</v>
      </c>
      <c r="G147" s="5">
        <v>8</v>
      </c>
      <c r="H147" s="5">
        <v>30</v>
      </c>
      <c r="I147" s="5">
        <v>58</v>
      </c>
      <c r="J147" s="5">
        <v>208</v>
      </c>
      <c r="K147" s="5">
        <v>1386</v>
      </c>
      <c r="M147"/>
    </row>
    <row r="148" spans="1:13" ht="12.75" hidden="1" customHeight="1" thickBot="1" x14ac:dyDescent="0.25">
      <c r="A148" s="229"/>
      <c r="B148" s="229"/>
      <c r="C148" s="2" t="s">
        <v>19</v>
      </c>
      <c r="D148" s="5">
        <v>151</v>
      </c>
      <c r="E148" s="5">
        <v>44</v>
      </c>
      <c r="F148" s="5">
        <v>885</v>
      </c>
      <c r="G148" s="5">
        <v>10</v>
      </c>
      <c r="H148" s="5">
        <v>48</v>
      </c>
      <c r="I148" s="5">
        <v>32</v>
      </c>
      <c r="J148" s="5">
        <v>189</v>
      </c>
      <c r="K148" s="5">
        <v>1359</v>
      </c>
      <c r="M148"/>
    </row>
    <row r="149" spans="1:13" ht="12.75" hidden="1" customHeight="1" thickBot="1" x14ac:dyDescent="0.25">
      <c r="A149" s="229"/>
      <c r="B149" s="229"/>
      <c r="C149" s="2" t="s">
        <v>20</v>
      </c>
      <c r="D149" s="5">
        <v>140</v>
      </c>
      <c r="E149" s="5">
        <v>91</v>
      </c>
      <c r="F149" s="5">
        <v>769</v>
      </c>
      <c r="G149" s="5">
        <v>17</v>
      </c>
      <c r="H149" s="5">
        <v>16</v>
      </c>
      <c r="I149" s="5">
        <v>53</v>
      </c>
      <c r="J149" s="5">
        <v>189</v>
      </c>
      <c r="K149" s="5">
        <v>1275</v>
      </c>
      <c r="M149"/>
    </row>
    <row r="150" spans="1:13" ht="12.75" hidden="1" customHeight="1" thickBot="1" x14ac:dyDescent="0.25">
      <c r="A150" s="229"/>
      <c r="B150" s="229"/>
      <c r="C150" s="2" t="s">
        <v>21</v>
      </c>
      <c r="D150" s="5">
        <v>227</v>
      </c>
      <c r="E150" s="5">
        <v>85</v>
      </c>
      <c r="F150" s="5">
        <v>883</v>
      </c>
      <c r="G150" s="5">
        <v>16</v>
      </c>
      <c r="H150" s="5">
        <v>48</v>
      </c>
      <c r="I150" s="5">
        <v>66</v>
      </c>
      <c r="J150" s="5">
        <v>254</v>
      </c>
      <c r="K150" s="5">
        <v>1579</v>
      </c>
      <c r="M150"/>
    </row>
    <row r="151" spans="1:13" ht="12.75" hidden="1" customHeight="1" thickBot="1" x14ac:dyDescent="0.25">
      <c r="A151" s="229"/>
      <c r="B151" s="229"/>
      <c r="C151" s="2" t="s">
        <v>22</v>
      </c>
      <c r="D151" s="5">
        <v>375</v>
      </c>
      <c r="E151" s="5">
        <v>209</v>
      </c>
      <c r="F151" s="5">
        <v>1026</v>
      </c>
      <c r="G151" s="5">
        <v>18</v>
      </c>
      <c r="H151" s="5">
        <v>84</v>
      </c>
      <c r="I151" s="5">
        <v>126</v>
      </c>
      <c r="J151" s="5">
        <v>332</v>
      </c>
      <c r="K151" s="5">
        <v>2170</v>
      </c>
      <c r="M151"/>
    </row>
    <row r="152" spans="1:13" ht="12.75" hidden="1" customHeight="1" thickBot="1" x14ac:dyDescent="0.25">
      <c r="A152" s="229"/>
      <c r="B152" s="229"/>
      <c r="C152" s="2" t="s">
        <v>23</v>
      </c>
      <c r="D152" s="5">
        <v>551</v>
      </c>
      <c r="E152" s="5">
        <v>255</v>
      </c>
      <c r="F152" s="5">
        <v>1116</v>
      </c>
      <c r="G152" s="5">
        <v>17</v>
      </c>
      <c r="H152" s="5">
        <v>147</v>
      </c>
      <c r="I152" s="5">
        <v>177</v>
      </c>
      <c r="J152" s="5">
        <v>387</v>
      </c>
      <c r="K152" s="5">
        <v>2650</v>
      </c>
      <c r="M152"/>
    </row>
    <row r="153" spans="1:13" ht="12.75" hidden="1" customHeight="1" thickBot="1" x14ac:dyDescent="0.25">
      <c r="A153" s="229"/>
      <c r="B153" s="229"/>
      <c r="C153" s="2" t="s">
        <v>24</v>
      </c>
      <c r="D153" s="5">
        <v>480</v>
      </c>
      <c r="E153" s="5">
        <v>246</v>
      </c>
      <c r="F153" s="5">
        <v>889</v>
      </c>
      <c r="G153" s="5">
        <v>25</v>
      </c>
      <c r="H153" s="5">
        <v>100</v>
      </c>
      <c r="I153" s="5">
        <v>200</v>
      </c>
      <c r="J153" s="5">
        <v>343</v>
      </c>
      <c r="K153" s="5">
        <v>2283</v>
      </c>
      <c r="M153"/>
    </row>
    <row r="154" spans="1:13" ht="12.75" hidden="1" customHeight="1" thickBot="1" x14ac:dyDescent="0.25">
      <c r="A154" s="229"/>
      <c r="B154" s="229"/>
      <c r="C154" s="2" t="s">
        <v>25</v>
      </c>
      <c r="D154" s="5">
        <v>365</v>
      </c>
      <c r="E154" s="5">
        <v>164</v>
      </c>
      <c r="F154" s="5">
        <v>781</v>
      </c>
      <c r="G154" s="5">
        <v>16</v>
      </c>
      <c r="H154" s="5">
        <v>73</v>
      </c>
      <c r="I154" s="5">
        <v>144</v>
      </c>
      <c r="J154" s="5">
        <v>239</v>
      </c>
      <c r="K154" s="5">
        <v>1782</v>
      </c>
      <c r="M154"/>
    </row>
    <row r="155" spans="1:13" ht="12.75" hidden="1" customHeight="1" thickBot="1" x14ac:dyDescent="0.25">
      <c r="A155" s="229"/>
      <c r="B155" s="229"/>
      <c r="C155" s="2" t="s">
        <v>26</v>
      </c>
      <c r="D155" s="5">
        <v>236</v>
      </c>
      <c r="E155" s="5">
        <v>137</v>
      </c>
      <c r="F155" s="5">
        <v>608</v>
      </c>
      <c r="G155" s="5">
        <v>25</v>
      </c>
      <c r="H155" s="5">
        <v>24</v>
      </c>
      <c r="I155" s="5">
        <v>107</v>
      </c>
      <c r="J155" s="5">
        <v>231</v>
      </c>
      <c r="K155" s="5">
        <v>1368</v>
      </c>
      <c r="M155"/>
    </row>
    <row r="156" spans="1:13" ht="12.75" hidden="1" customHeight="1" thickBot="1" x14ac:dyDescent="0.25">
      <c r="A156" s="229"/>
      <c r="B156" s="229"/>
      <c r="C156" s="2" t="s">
        <v>27</v>
      </c>
      <c r="D156" s="5">
        <v>183</v>
      </c>
      <c r="E156" s="5">
        <v>86</v>
      </c>
      <c r="F156" s="5">
        <v>428</v>
      </c>
      <c r="G156" s="5">
        <v>2</v>
      </c>
      <c r="H156" s="5">
        <v>23</v>
      </c>
      <c r="I156" s="5">
        <v>89</v>
      </c>
      <c r="J156" s="5">
        <v>139</v>
      </c>
      <c r="K156" s="5">
        <v>950</v>
      </c>
      <c r="M156"/>
    </row>
    <row r="157" spans="1:13" ht="12.75" hidden="1" customHeight="1" thickBot="1" x14ac:dyDescent="0.25">
      <c r="A157" s="229"/>
      <c r="B157" s="229"/>
      <c r="C157" s="2" t="s">
        <v>28</v>
      </c>
      <c r="D157" s="5">
        <v>65</v>
      </c>
      <c r="E157" s="5">
        <v>24</v>
      </c>
      <c r="F157" s="5">
        <v>141</v>
      </c>
      <c r="G157" s="5">
        <v>2</v>
      </c>
      <c r="H157" s="5">
        <v>14</v>
      </c>
      <c r="I157" s="5">
        <v>41</v>
      </c>
      <c r="J157" s="5">
        <v>66</v>
      </c>
      <c r="K157" s="5">
        <v>353</v>
      </c>
      <c r="M157"/>
    </row>
    <row r="158" spans="1:13" ht="12.75" hidden="1" customHeight="1" thickBot="1" x14ac:dyDescent="0.25">
      <c r="A158" s="229"/>
      <c r="B158" s="229"/>
      <c r="C158" s="2" t="s">
        <v>29</v>
      </c>
      <c r="D158" s="5">
        <v>17</v>
      </c>
      <c r="E158" s="4"/>
      <c r="F158" s="5">
        <v>24</v>
      </c>
      <c r="G158" s="4"/>
      <c r="H158" s="5">
        <v>20</v>
      </c>
      <c r="I158" s="4"/>
      <c r="J158" s="5">
        <v>15</v>
      </c>
      <c r="K158" s="5">
        <v>76</v>
      </c>
      <c r="M158"/>
    </row>
    <row r="159" spans="1:13" ht="12.75" hidden="1" customHeight="1" thickBot="1" x14ac:dyDescent="0.25">
      <c r="A159" s="229"/>
      <c r="B159" s="230"/>
      <c r="C159" s="2" t="s">
        <v>10</v>
      </c>
      <c r="D159" s="5">
        <v>3374</v>
      </c>
      <c r="E159" s="5">
        <v>1536</v>
      </c>
      <c r="F159" s="5">
        <v>11276</v>
      </c>
      <c r="G159" s="5">
        <v>196</v>
      </c>
      <c r="H159" s="5">
        <v>663</v>
      </c>
      <c r="I159" s="5">
        <v>1186</v>
      </c>
      <c r="J159" s="5">
        <v>3174</v>
      </c>
      <c r="K159" s="5">
        <v>21405</v>
      </c>
      <c r="M159"/>
    </row>
    <row r="160" spans="1:13" ht="12.75" hidden="1" customHeight="1" thickBot="1" x14ac:dyDescent="0.25">
      <c r="A160" s="229"/>
      <c r="B160" s="229" t="s">
        <v>42</v>
      </c>
      <c r="C160" s="2" t="s">
        <v>14</v>
      </c>
      <c r="D160" s="5">
        <v>2</v>
      </c>
      <c r="E160" s="4"/>
      <c r="F160" s="5">
        <v>47</v>
      </c>
      <c r="G160" s="4"/>
      <c r="H160" s="4"/>
      <c r="I160" s="4"/>
      <c r="J160" s="5">
        <v>4</v>
      </c>
      <c r="K160" s="5">
        <v>53</v>
      </c>
      <c r="M160"/>
    </row>
    <row r="161" spans="1:13" ht="12.75" hidden="1" customHeight="1" thickBot="1" x14ac:dyDescent="0.25">
      <c r="A161" s="229"/>
      <c r="B161" s="229"/>
      <c r="C161" s="2" t="s">
        <v>15</v>
      </c>
      <c r="D161" s="5">
        <v>121</v>
      </c>
      <c r="E161" s="5">
        <v>34</v>
      </c>
      <c r="F161" s="5">
        <v>1135</v>
      </c>
      <c r="G161" s="5">
        <v>14</v>
      </c>
      <c r="H161" s="5">
        <v>12</v>
      </c>
      <c r="I161" s="5">
        <v>19</v>
      </c>
      <c r="J161" s="5">
        <v>220</v>
      </c>
      <c r="K161" s="5">
        <v>1555</v>
      </c>
      <c r="M161"/>
    </row>
    <row r="162" spans="1:13" ht="12.75" hidden="1" customHeight="1" thickBot="1" x14ac:dyDescent="0.25">
      <c r="A162" s="229"/>
      <c r="B162" s="229"/>
      <c r="C162" s="2" t="s">
        <v>16</v>
      </c>
      <c r="D162" s="5">
        <v>129</v>
      </c>
      <c r="E162" s="5">
        <v>39</v>
      </c>
      <c r="F162" s="5">
        <v>977</v>
      </c>
      <c r="G162" s="5">
        <v>3</v>
      </c>
      <c r="H162" s="5">
        <v>18</v>
      </c>
      <c r="I162" s="5">
        <v>19</v>
      </c>
      <c r="J162" s="5">
        <v>203</v>
      </c>
      <c r="K162" s="5">
        <v>1388</v>
      </c>
      <c r="M162"/>
    </row>
    <row r="163" spans="1:13" ht="12.75" hidden="1" customHeight="1" thickBot="1" x14ac:dyDescent="0.25">
      <c r="A163" s="229"/>
      <c r="B163" s="229"/>
      <c r="C163" s="2" t="s">
        <v>17</v>
      </c>
      <c r="D163" s="5">
        <v>181</v>
      </c>
      <c r="E163" s="5">
        <v>53</v>
      </c>
      <c r="F163" s="5">
        <v>1102</v>
      </c>
      <c r="G163" s="5">
        <v>13</v>
      </c>
      <c r="H163" s="5">
        <v>34</v>
      </c>
      <c r="I163" s="5">
        <v>52</v>
      </c>
      <c r="J163" s="5">
        <v>296</v>
      </c>
      <c r="K163" s="5">
        <v>1731</v>
      </c>
      <c r="M163"/>
    </row>
    <row r="164" spans="1:13" ht="12.75" hidden="1" customHeight="1" thickBot="1" x14ac:dyDescent="0.25">
      <c r="A164" s="229"/>
      <c r="B164" s="229"/>
      <c r="C164" s="2" t="s">
        <v>18</v>
      </c>
      <c r="D164" s="5">
        <v>190</v>
      </c>
      <c r="E164" s="5">
        <v>71</v>
      </c>
      <c r="F164" s="5">
        <v>1053</v>
      </c>
      <c r="G164" s="5">
        <v>13</v>
      </c>
      <c r="H164" s="5">
        <v>30</v>
      </c>
      <c r="I164" s="5">
        <v>44</v>
      </c>
      <c r="J164" s="5">
        <v>251</v>
      </c>
      <c r="K164" s="5">
        <v>1652</v>
      </c>
      <c r="M164"/>
    </row>
    <row r="165" spans="1:13" ht="12.75" hidden="1" customHeight="1" thickBot="1" x14ac:dyDescent="0.25">
      <c r="A165" s="229"/>
      <c r="B165" s="229"/>
      <c r="C165" s="2" t="s">
        <v>19</v>
      </c>
      <c r="D165" s="5">
        <v>157</v>
      </c>
      <c r="E165" s="5">
        <v>44</v>
      </c>
      <c r="F165" s="5">
        <v>981</v>
      </c>
      <c r="G165" s="5">
        <v>11</v>
      </c>
      <c r="H165" s="5">
        <v>18</v>
      </c>
      <c r="I165" s="5">
        <v>40</v>
      </c>
      <c r="J165" s="5">
        <v>246</v>
      </c>
      <c r="K165" s="5">
        <v>1497</v>
      </c>
      <c r="M165"/>
    </row>
    <row r="166" spans="1:13" ht="12.75" hidden="1" customHeight="1" thickBot="1" x14ac:dyDescent="0.25">
      <c r="A166" s="229"/>
      <c r="B166" s="229"/>
      <c r="C166" s="2" t="s">
        <v>20</v>
      </c>
      <c r="D166" s="5">
        <v>180</v>
      </c>
      <c r="E166" s="5">
        <v>70</v>
      </c>
      <c r="F166" s="5">
        <v>1140</v>
      </c>
      <c r="G166" s="5">
        <v>20</v>
      </c>
      <c r="H166" s="5">
        <v>35</v>
      </c>
      <c r="I166" s="5">
        <v>36</v>
      </c>
      <c r="J166" s="5">
        <v>313</v>
      </c>
      <c r="K166" s="5">
        <v>1794</v>
      </c>
      <c r="M166"/>
    </row>
    <row r="167" spans="1:13" ht="12.75" hidden="1" customHeight="1" thickBot="1" x14ac:dyDescent="0.25">
      <c r="A167" s="229"/>
      <c r="B167" s="229"/>
      <c r="C167" s="2" t="s">
        <v>21</v>
      </c>
      <c r="D167" s="5">
        <v>243</v>
      </c>
      <c r="E167" s="5">
        <v>55</v>
      </c>
      <c r="F167" s="5">
        <v>1183</v>
      </c>
      <c r="G167" s="5">
        <v>19</v>
      </c>
      <c r="H167" s="5">
        <v>65</v>
      </c>
      <c r="I167" s="5">
        <v>67</v>
      </c>
      <c r="J167" s="5">
        <v>319</v>
      </c>
      <c r="K167" s="5">
        <v>1951</v>
      </c>
      <c r="M167"/>
    </row>
    <row r="168" spans="1:13" ht="12.75" hidden="1" customHeight="1" thickBot="1" x14ac:dyDescent="0.25">
      <c r="A168" s="229"/>
      <c r="B168" s="229"/>
      <c r="C168" s="2" t="s">
        <v>22</v>
      </c>
      <c r="D168" s="5">
        <v>503</v>
      </c>
      <c r="E168" s="5">
        <v>162</v>
      </c>
      <c r="F168" s="5">
        <v>1546</v>
      </c>
      <c r="G168" s="5">
        <v>21</v>
      </c>
      <c r="H168" s="5">
        <v>106</v>
      </c>
      <c r="I168" s="5">
        <v>134</v>
      </c>
      <c r="J168" s="5">
        <v>411</v>
      </c>
      <c r="K168" s="5">
        <v>2883</v>
      </c>
      <c r="M168"/>
    </row>
    <row r="169" spans="1:13" ht="12.75" hidden="1" customHeight="1" thickBot="1" x14ac:dyDescent="0.25">
      <c r="A169" s="229"/>
      <c r="B169" s="229"/>
      <c r="C169" s="2" t="s">
        <v>23</v>
      </c>
      <c r="D169" s="5">
        <v>634</v>
      </c>
      <c r="E169" s="5">
        <v>224</v>
      </c>
      <c r="F169" s="5">
        <v>1382</v>
      </c>
      <c r="G169" s="5">
        <v>9</v>
      </c>
      <c r="H169" s="5">
        <v>190</v>
      </c>
      <c r="I169" s="5">
        <v>194</v>
      </c>
      <c r="J169" s="5">
        <v>501</v>
      </c>
      <c r="K169" s="5">
        <v>3134</v>
      </c>
      <c r="M169"/>
    </row>
    <row r="170" spans="1:13" ht="12.75" hidden="1" customHeight="1" thickBot="1" x14ac:dyDescent="0.25">
      <c r="A170" s="229"/>
      <c r="B170" s="229"/>
      <c r="C170" s="2" t="s">
        <v>24</v>
      </c>
      <c r="D170" s="5">
        <v>542</v>
      </c>
      <c r="E170" s="5">
        <v>236</v>
      </c>
      <c r="F170" s="5">
        <v>1030</v>
      </c>
      <c r="G170" s="5">
        <v>15</v>
      </c>
      <c r="H170" s="5">
        <v>144</v>
      </c>
      <c r="I170" s="5">
        <v>183</v>
      </c>
      <c r="J170" s="5">
        <v>378</v>
      </c>
      <c r="K170" s="5">
        <v>2528</v>
      </c>
      <c r="M170"/>
    </row>
    <row r="171" spans="1:13" ht="12.75" hidden="1" customHeight="1" thickBot="1" x14ac:dyDescent="0.25">
      <c r="A171" s="229"/>
      <c r="B171" s="229"/>
      <c r="C171" s="2" t="s">
        <v>25</v>
      </c>
      <c r="D171" s="5">
        <v>358</v>
      </c>
      <c r="E171" s="5">
        <v>135</v>
      </c>
      <c r="F171" s="5">
        <v>839</v>
      </c>
      <c r="G171" s="5">
        <v>21</v>
      </c>
      <c r="H171" s="5">
        <v>68</v>
      </c>
      <c r="I171" s="5">
        <v>175</v>
      </c>
      <c r="J171" s="5">
        <v>312</v>
      </c>
      <c r="K171" s="5">
        <v>1908</v>
      </c>
      <c r="M171"/>
    </row>
    <row r="172" spans="1:13" ht="12.75" hidden="1" customHeight="1" thickBot="1" x14ac:dyDescent="0.25">
      <c r="A172" s="229"/>
      <c r="B172" s="229"/>
      <c r="C172" s="2" t="s">
        <v>26</v>
      </c>
      <c r="D172" s="5">
        <v>275</v>
      </c>
      <c r="E172" s="5">
        <v>125</v>
      </c>
      <c r="F172" s="5">
        <v>739</v>
      </c>
      <c r="G172" s="5">
        <v>23</v>
      </c>
      <c r="H172" s="5">
        <v>32</v>
      </c>
      <c r="I172" s="5">
        <v>142</v>
      </c>
      <c r="J172" s="5">
        <v>230</v>
      </c>
      <c r="K172" s="5">
        <v>1566</v>
      </c>
      <c r="M172"/>
    </row>
    <row r="173" spans="1:13" ht="12.75" hidden="1" customHeight="1" thickBot="1" x14ac:dyDescent="0.25">
      <c r="A173" s="229"/>
      <c r="B173" s="229"/>
      <c r="C173" s="2" t="s">
        <v>27</v>
      </c>
      <c r="D173" s="5">
        <v>214</v>
      </c>
      <c r="E173" s="5">
        <v>106</v>
      </c>
      <c r="F173" s="5">
        <v>510</v>
      </c>
      <c r="G173" s="5">
        <v>6</v>
      </c>
      <c r="H173" s="5">
        <v>34</v>
      </c>
      <c r="I173" s="5">
        <v>91</v>
      </c>
      <c r="J173" s="5">
        <v>179</v>
      </c>
      <c r="K173" s="5">
        <v>1140</v>
      </c>
      <c r="M173"/>
    </row>
    <row r="174" spans="1:13" ht="12.75" hidden="1" customHeight="1" thickBot="1" x14ac:dyDescent="0.25">
      <c r="A174" s="229"/>
      <c r="B174" s="229"/>
      <c r="C174" s="2" t="s">
        <v>28</v>
      </c>
      <c r="D174" s="5">
        <v>78</v>
      </c>
      <c r="E174" s="5">
        <v>39</v>
      </c>
      <c r="F174" s="5">
        <v>178</v>
      </c>
      <c r="G174" s="4"/>
      <c r="H174" s="5">
        <v>18</v>
      </c>
      <c r="I174" s="5">
        <v>45</v>
      </c>
      <c r="J174" s="5">
        <v>54</v>
      </c>
      <c r="K174" s="5">
        <v>412</v>
      </c>
      <c r="M174"/>
    </row>
    <row r="175" spans="1:13" ht="13.5" hidden="1" thickBot="1" x14ac:dyDescent="0.25">
      <c r="A175" s="229"/>
      <c r="B175" s="229"/>
      <c r="C175" s="2" t="s">
        <v>29</v>
      </c>
      <c r="D175" s="5">
        <v>24</v>
      </c>
      <c r="E175" s="4"/>
      <c r="F175" s="5">
        <v>25</v>
      </c>
      <c r="G175" s="4"/>
      <c r="H175" s="5">
        <v>35</v>
      </c>
      <c r="I175" s="4"/>
      <c r="J175" s="5">
        <v>15</v>
      </c>
      <c r="K175" s="5">
        <v>99</v>
      </c>
      <c r="M175"/>
    </row>
    <row r="176" spans="1:13" ht="13.5" hidden="1" thickBot="1" x14ac:dyDescent="0.25">
      <c r="A176" s="229"/>
      <c r="B176" s="230"/>
      <c r="C176" s="2" t="s">
        <v>10</v>
      </c>
      <c r="D176" s="5">
        <v>3831</v>
      </c>
      <c r="E176" s="5">
        <v>1393</v>
      </c>
      <c r="F176" s="5">
        <v>13868</v>
      </c>
      <c r="G176" s="5">
        <v>188</v>
      </c>
      <c r="H176" s="5">
        <v>839</v>
      </c>
      <c r="I176" s="5">
        <v>1241</v>
      </c>
      <c r="J176" s="5">
        <v>3932</v>
      </c>
      <c r="K176" s="5">
        <v>25292</v>
      </c>
      <c r="M176"/>
    </row>
    <row r="177" spans="1:13" ht="13.5" hidden="1" thickBot="1" x14ac:dyDescent="0.25">
      <c r="A177" s="229"/>
      <c r="B177" s="229" t="s">
        <v>70</v>
      </c>
      <c r="C177" s="2" t="s">
        <v>14</v>
      </c>
      <c r="D177" s="5">
        <v>2</v>
      </c>
      <c r="E177" s="4"/>
      <c r="F177" s="5">
        <v>33</v>
      </c>
      <c r="G177" s="5">
        <v>1</v>
      </c>
      <c r="H177" s="4"/>
      <c r="I177" s="4"/>
      <c r="J177" s="5">
        <v>2</v>
      </c>
      <c r="K177" s="5">
        <v>38</v>
      </c>
      <c r="M177"/>
    </row>
    <row r="178" spans="1:13" ht="13.5" hidden="1" thickBot="1" x14ac:dyDescent="0.25">
      <c r="A178" s="229"/>
      <c r="B178" s="229"/>
      <c r="C178" s="2" t="s">
        <v>15</v>
      </c>
      <c r="D178" s="5">
        <v>110</v>
      </c>
      <c r="E178" s="5">
        <v>30</v>
      </c>
      <c r="F178" s="5">
        <v>1057</v>
      </c>
      <c r="G178" s="5">
        <v>7</v>
      </c>
      <c r="H178" s="5">
        <v>15</v>
      </c>
      <c r="I178" s="5">
        <v>15</v>
      </c>
      <c r="J178" s="5">
        <v>178</v>
      </c>
      <c r="K178" s="5">
        <v>1412</v>
      </c>
      <c r="M178"/>
    </row>
    <row r="179" spans="1:13" ht="13.5" hidden="1" thickBot="1" x14ac:dyDescent="0.25">
      <c r="A179" s="229"/>
      <c r="B179" s="229"/>
      <c r="C179" s="2" t="s">
        <v>16</v>
      </c>
      <c r="D179" s="5">
        <v>145</v>
      </c>
      <c r="E179" s="5">
        <v>37</v>
      </c>
      <c r="F179" s="5">
        <v>902</v>
      </c>
      <c r="G179" s="5">
        <v>8</v>
      </c>
      <c r="H179" s="5">
        <v>15</v>
      </c>
      <c r="I179" s="5">
        <v>28</v>
      </c>
      <c r="J179" s="5">
        <v>178</v>
      </c>
      <c r="K179" s="5">
        <v>1313</v>
      </c>
      <c r="M179"/>
    </row>
    <row r="180" spans="1:13" ht="13.5" hidden="1" thickBot="1" x14ac:dyDescent="0.25">
      <c r="A180" s="229"/>
      <c r="B180" s="229"/>
      <c r="C180" s="2" t="s">
        <v>17</v>
      </c>
      <c r="D180" s="5">
        <v>199</v>
      </c>
      <c r="E180" s="5">
        <v>84</v>
      </c>
      <c r="F180" s="5">
        <v>1000</v>
      </c>
      <c r="G180" s="5">
        <v>8</v>
      </c>
      <c r="H180" s="5">
        <v>25</v>
      </c>
      <c r="I180" s="5">
        <v>46</v>
      </c>
      <c r="J180" s="5">
        <v>221</v>
      </c>
      <c r="K180" s="5">
        <v>1583</v>
      </c>
      <c r="M180"/>
    </row>
    <row r="181" spans="1:13" ht="13.5" hidden="1" thickBot="1" x14ac:dyDescent="0.25">
      <c r="A181" s="229"/>
      <c r="B181" s="229"/>
      <c r="C181" s="2" t="s">
        <v>18</v>
      </c>
      <c r="D181" s="5">
        <v>171</v>
      </c>
      <c r="E181" s="5">
        <v>70</v>
      </c>
      <c r="F181" s="5">
        <v>1021</v>
      </c>
      <c r="G181" s="5">
        <v>7</v>
      </c>
      <c r="H181" s="5">
        <v>18</v>
      </c>
      <c r="I181" s="5">
        <v>44</v>
      </c>
      <c r="J181" s="5">
        <v>274</v>
      </c>
      <c r="K181" s="5">
        <v>1605</v>
      </c>
      <c r="M181"/>
    </row>
    <row r="182" spans="1:13" ht="13.5" hidden="1" thickBot="1" x14ac:dyDescent="0.25">
      <c r="A182" s="229"/>
      <c r="B182" s="229"/>
      <c r="C182" s="2" t="s">
        <v>19</v>
      </c>
      <c r="D182" s="5">
        <v>160</v>
      </c>
      <c r="E182" s="5">
        <v>64</v>
      </c>
      <c r="F182" s="5">
        <v>923</v>
      </c>
      <c r="G182" s="5">
        <v>13</v>
      </c>
      <c r="H182" s="5">
        <v>43</v>
      </c>
      <c r="I182" s="5">
        <v>42</v>
      </c>
      <c r="J182" s="5">
        <v>244</v>
      </c>
      <c r="K182" s="5">
        <v>1489</v>
      </c>
      <c r="M182"/>
    </row>
    <row r="183" spans="1:13" ht="13.5" hidden="1" thickBot="1" x14ac:dyDescent="0.25">
      <c r="A183" s="229"/>
      <c r="B183" s="229"/>
      <c r="C183" s="2" t="s">
        <v>20</v>
      </c>
      <c r="D183" s="5">
        <v>180</v>
      </c>
      <c r="E183" s="5">
        <v>72</v>
      </c>
      <c r="F183" s="5">
        <v>875</v>
      </c>
      <c r="G183" s="5">
        <v>15</v>
      </c>
      <c r="H183" s="5">
        <v>31</v>
      </c>
      <c r="I183" s="5">
        <v>44</v>
      </c>
      <c r="J183" s="5">
        <v>214</v>
      </c>
      <c r="K183" s="5">
        <v>1431</v>
      </c>
      <c r="M183"/>
    </row>
    <row r="184" spans="1:13" ht="13.5" hidden="1" thickBot="1" x14ac:dyDescent="0.25">
      <c r="A184" s="229"/>
      <c r="B184" s="229"/>
      <c r="C184" s="2" t="s">
        <v>21</v>
      </c>
      <c r="D184" s="5">
        <v>220</v>
      </c>
      <c r="E184" s="5">
        <v>135</v>
      </c>
      <c r="F184" s="5">
        <v>952</v>
      </c>
      <c r="G184" s="5">
        <v>9</v>
      </c>
      <c r="H184" s="5">
        <v>31</v>
      </c>
      <c r="I184" s="5">
        <v>61</v>
      </c>
      <c r="J184" s="5">
        <v>260</v>
      </c>
      <c r="K184" s="5">
        <v>1668</v>
      </c>
      <c r="M184"/>
    </row>
    <row r="185" spans="1:13" ht="13.5" hidden="1" thickBot="1" x14ac:dyDescent="0.25">
      <c r="A185" s="229"/>
      <c r="B185" s="229"/>
      <c r="C185" s="2" t="s">
        <v>22</v>
      </c>
      <c r="D185" s="5">
        <v>427</v>
      </c>
      <c r="E185" s="5">
        <v>105</v>
      </c>
      <c r="F185" s="5">
        <v>1197</v>
      </c>
      <c r="G185" s="5">
        <v>11</v>
      </c>
      <c r="H185" s="5">
        <v>96</v>
      </c>
      <c r="I185" s="5">
        <v>128</v>
      </c>
      <c r="J185" s="5">
        <v>339</v>
      </c>
      <c r="K185" s="5">
        <v>2303</v>
      </c>
      <c r="M185"/>
    </row>
    <row r="186" spans="1:13" ht="13.5" hidden="1" thickBot="1" x14ac:dyDescent="0.25">
      <c r="A186" s="229"/>
      <c r="B186" s="229"/>
      <c r="C186" s="2" t="s">
        <v>23</v>
      </c>
      <c r="D186" s="5">
        <v>578</v>
      </c>
      <c r="E186" s="5">
        <v>266</v>
      </c>
      <c r="F186" s="5">
        <v>1230</v>
      </c>
      <c r="G186" s="5">
        <v>22</v>
      </c>
      <c r="H186" s="5">
        <v>130</v>
      </c>
      <c r="I186" s="5">
        <v>198</v>
      </c>
      <c r="J186" s="5">
        <v>430</v>
      </c>
      <c r="K186" s="5">
        <v>2854</v>
      </c>
      <c r="M186"/>
    </row>
    <row r="187" spans="1:13" ht="13.5" hidden="1" thickBot="1" x14ac:dyDescent="0.25">
      <c r="A187" s="229"/>
      <c r="B187" s="229"/>
      <c r="C187" s="2" t="s">
        <v>24</v>
      </c>
      <c r="D187" s="5">
        <v>599</v>
      </c>
      <c r="E187" s="5">
        <v>354</v>
      </c>
      <c r="F187" s="5">
        <v>948</v>
      </c>
      <c r="G187" s="5">
        <v>25</v>
      </c>
      <c r="H187" s="5">
        <v>144</v>
      </c>
      <c r="I187" s="5">
        <v>216</v>
      </c>
      <c r="J187" s="5">
        <v>469</v>
      </c>
      <c r="K187" s="5">
        <v>2755</v>
      </c>
      <c r="M187"/>
    </row>
    <row r="188" spans="1:13" ht="13.5" hidden="1" thickBot="1" x14ac:dyDescent="0.25">
      <c r="A188" s="229"/>
      <c r="B188" s="229"/>
      <c r="C188" s="2" t="s">
        <v>25</v>
      </c>
      <c r="D188" s="5">
        <v>487</v>
      </c>
      <c r="E188" s="5">
        <v>209</v>
      </c>
      <c r="F188" s="5">
        <v>940</v>
      </c>
      <c r="G188" s="5">
        <v>23</v>
      </c>
      <c r="H188" s="5">
        <v>99</v>
      </c>
      <c r="I188" s="5">
        <v>197</v>
      </c>
      <c r="J188" s="5">
        <v>350</v>
      </c>
      <c r="K188" s="5">
        <v>2305</v>
      </c>
      <c r="M188"/>
    </row>
    <row r="189" spans="1:13" ht="13.5" hidden="1" thickBot="1" x14ac:dyDescent="0.25">
      <c r="A189" s="229"/>
      <c r="B189" s="229"/>
      <c r="C189" s="2" t="s">
        <v>26</v>
      </c>
      <c r="D189" s="5">
        <v>342</v>
      </c>
      <c r="E189" s="5">
        <v>156</v>
      </c>
      <c r="F189" s="5">
        <v>756</v>
      </c>
      <c r="G189" s="5">
        <v>16</v>
      </c>
      <c r="H189" s="5">
        <v>60</v>
      </c>
      <c r="I189" s="5">
        <v>158</v>
      </c>
      <c r="J189" s="5">
        <v>266</v>
      </c>
      <c r="K189" s="5">
        <v>1754</v>
      </c>
      <c r="M189"/>
    </row>
    <row r="190" spans="1:13" ht="13.5" hidden="1" thickBot="1" x14ac:dyDescent="0.25">
      <c r="A190" s="229"/>
      <c r="B190" s="229"/>
      <c r="C190" s="2" t="s">
        <v>27</v>
      </c>
      <c r="D190" s="5">
        <v>228</v>
      </c>
      <c r="E190" s="5">
        <v>127</v>
      </c>
      <c r="F190" s="5">
        <v>478</v>
      </c>
      <c r="G190" s="5">
        <v>13</v>
      </c>
      <c r="H190" s="5">
        <v>20</v>
      </c>
      <c r="I190" s="5">
        <v>132</v>
      </c>
      <c r="J190" s="5">
        <v>162</v>
      </c>
      <c r="K190" s="5">
        <v>1160</v>
      </c>
      <c r="M190"/>
    </row>
    <row r="191" spans="1:13" ht="13.5" hidden="1" thickBot="1" x14ac:dyDescent="0.25">
      <c r="A191" s="229"/>
      <c r="B191" s="229"/>
      <c r="C191" s="2" t="s">
        <v>28</v>
      </c>
      <c r="D191" s="5">
        <v>110</v>
      </c>
      <c r="E191" s="5">
        <v>59</v>
      </c>
      <c r="F191" s="5">
        <v>181</v>
      </c>
      <c r="G191" s="5">
        <v>2</v>
      </c>
      <c r="H191" s="5">
        <v>29</v>
      </c>
      <c r="I191" s="5">
        <v>59</v>
      </c>
      <c r="J191" s="5">
        <v>84</v>
      </c>
      <c r="K191" s="5">
        <v>524</v>
      </c>
      <c r="M191"/>
    </row>
    <row r="192" spans="1:13" ht="13.5" hidden="1" thickBot="1" x14ac:dyDescent="0.25">
      <c r="A192" s="229"/>
      <c r="B192" s="229"/>
      <c r="C192" s="2" t="s">
        <v>29</v>
      </c>
      <c r="D192" s="5">
        <v>28</v>
      </c>
      <c r="E192" s="4"/>
      <c r="F192" s="5">
        <v>26</v>
      </c>
      <c r="G192" s="5">
        <v>1</v>
      </c>
      <c r="H192" s="5">
        <v>41</v>
      </c>
      <c r="I192" s="4"/>
      <c r="J192" s="5">
        <v>23</v>
      </c>
      <c r="K192" s="5">
        <v>119</v>
      </c>
      <c r="M192"/>
    </row>
    <row r="193" spans="1:13" ht="13.5" hidden="1" thickBot="1" x14ac:dyDescent="0.25">
      <c r="A193" s="229"/>
      <c r="B193" s="230"/>
      <c r="C193" s="2" t="s">
        <v>10</v>
      </c>
      <c r="D193" s="5">
        <v>3986</v>
      </c>
      <c r="E193" s="5">
        <v>1768</v>
      </c>
      <c r="F193" s="5">
        <v>12521</v>
      </c>
      <c r="G193" s="5">
        <v>181</v>
      </c>
      <c r="H193" s="5">
        <v>797</v>
      </c>
      <c r="I193" s="5">
        <v>1368</v>
      </c>
      <c r="J193" s="5">
        <v>3694</v>
      </c>
      <c r="K193" s="5">
        <v>24315</v>
      </c>
      <c r="M193"/>
    </row>
    <row r="194" spans="1:13" ht="13.5" hidden="1" thickBot="1" x14ac:dyDescent="0.25">
      <c r="A194" s="229"/>
      <c r="B194" s="228" t="s">
        <v>34</v>
      </c>
      <c r="C194" s="2" t="s">
        <v>14</v>
      </c>
      <c r="D194" s="4"/>
      <c r="E194" s="5">
        <v>1</v>
      </c>
      <c r="F194" s="5">
        <v>20</v>
      </c>
      <c r="G194" s="4"/>
      <c r="H194" s="4"/>
      <c r="I194" s="4"/>
      <c r="J194" s="5">
        <v>2</v>
      </c>
      <c r="K194" s="5">
        <v>23</v>
      </c>
      <c r="M194"/>
    </row>
    <row r="195" spans="1:13" ht="13.5" hidden="1" thickBot="1" x14ac:dyDescent="0.25">
      <c r="A195" s="229"/>
      <c r="B195" s="229"/>
      <c r="C195" s="2" t="s">
        <v>15</v>
      </c>
      <c r="D195" s="5">
        <v>115</v>
      </c>
      <c r="E195" s="5">
        <v>56</v>
      </c>
      <c r="F195" s="5">
        <v>863</v>
      </c>
      <c r="G195" s="5">
        <v>7</v>
      </c>
      <c r="H195" s="5">
        <v>14</v>
      </c>
      <c r="I195" s="5">
        <v>16</v>
      </c>
      <c r="J195" s="5">
        <v>135</v>
      </c>
      <c r="K195" s="5">
        <v>1206</v>
      </c>
      <c r="M195"/>
    </row>
    <row r="196" spans="1:13" ht="13.5" hidden="1" thickBot="1" x14ac:dyDescent="0.25">
      <c r="A196" s="229"/>
      <c r="B196" s="229"/>
      <c r="C196" s="2" t="s">
        <v>16</v>
      </c>
      <c r="D196" s="5">
        <v>147</v>
      </c>
      <c r="E196" s="5">
        <v>50</v>
      </c>
      <c r="F196" s="5">
        <v>773</v>
      </c>
      <c r="G196" s="5">
        <v>10</v>
      </c>
      <c r="H196" s="5">
        <v>8</v>
      </c>
      <c r="I196" s="5">
        <v>33</v>
      </c>
      <c r="J196" s="5">
        <v>178</v>
      </c>
      <c r="K196" s="5">
        <v>1199</v>
      </c>
      <c r="M196"/>
    </row>
    <row r="197" spans="1:13" ht="13.5" hidden="1" thickBot="1" x14ac:dyDescent="0.25">
      <c r="A197" s="229"/>
      <c r="B197" s="229"/>
      <c r="C197" s="2" t="s">
        <v>17</v>
      </c>
      <c r="D197" s="5">
        <v>213</v>
      </c>
      <c r="E197" s="5">
        <v>59</v>
      </c>
      <c r="F197" s="5">
        <v>915</v>
      </c>
      <c r="G197" s="5">
        <v>15</v>
      </c>
      <c r="H197" s="5">
        <v>125</v>
      </c>
      <c r="I197" s="5">
        <v>37</v>
      </c>
      <c r="J197" s="5">
        <v>188</v>
      </c>
      <c r="K197" s="5">
        <v>1552</v>
      </c>
      <c r="M197"/>
    </row>
    <row r="198" spans="1:13" ht="13.5" hidden="1" thickBot="1" x14ac:dyDescent="0.25">
      <c r="A198" s="229"/>
      <c r="B198" s="229"/>
      <c r="C198" s="2" t="s">
        <v>18</v>
      </c>
      <c r="D198" s="5">
        <v>202</v>
      </c>
      <c r="E198" s="5">
        <v>82</v>
      </c>
      <c r="F198" s="5">
        <v>877</v>
      </c>
      <c r="G198" s="5">
        <v>23</v>
      </c>
      <c r="H198" s="5">
        <v>36</v>
      </c>
      <c r="I198" s="5">
        <v>50</v>
      </c>
      <c r="J198" s="5">
        <v>176</v>
      </c>
      <c r="K198" s="5">
        <v>1446</v>
      </c>
      <c r="M198"/>
    </row>
    <row r="199" spans="1:13" ht="13.5" hidden="1" thickBot="1" x14ac:dyDescent="0.25">
      <c r="A199" s="229"/>
      <c r="B199" s="229"/>
      <c r="C199" s="2" t="s">
        <v>19</v>
      </c>
      <c r="D199" s="5">
        <v>182</v>
      </c>
      <c r="E199" s="5">
        <v>57</v>
      </c>
      <c r="F199" s="5">
        <v>804</v>
      </c>
      <c r="G199" s="5">
        <v>32</v>
      </c>
      <c r="H199" s="5">
        <v>40</v>
      </c>
      <c r="I199" s="5">
        <v>55</v>
      </c>
      <c r="J199" s="5">
        <v>207</v>
      </c>
      <c r="K199" s="5">
        <v>1377</v>
      </c>
      <c r="M199"/>
    </row>
    <row r="200" spans="1:13" ht="13.5" hidden="1" thickBot="1" x14ac:dyDescent="0.25">
      <c r="A200" s="229"/>
      <c r="B200" s="229"/>
      <c r="C200" s="2" t="s">
        <v>20</v>
      </c>
      <c r="D200" s="5">
        <v>151</v>
      </c>
      <c r="E200" s="5">
        <v>75</v>
      </c>
      <c r="F200" s="5">
        <v>718</v>
      </c>
      <c r="G200" s="5">
        <v>15</v>
      </c>
      <c r="H200" s="5">
        <v>39</v>
      </c>
      <c r="I200" s="5">
        <v>61</v>
      </c>
      <c r="J200" s="5">
        <v>174</v>
      </c>
      <c r="K200" s="5">
        <v>1233</v>
      </c>
      <c r="M200"/>
    </row>
    <row r="201" spans="1:13" ht="13.5" hidden="1" thickBot="1" x14ac:dyDescent="0.25">
      <c r="A201" s="229"/>
      <c r="B201" s="229"/>
      <c r="C201" s="2" t="s">
        <v>21</v>
      </c>
      <c r="D201" s="5">
        <v>361</v>
      </c>
      <c r="E201" s="5">
        <v>168</v>
      </c>
      <c r="F201" s="5">
        <v>1010</v>
      </c>
      <c r="G201" s="5">
        <v>23</v>
      </c>
      <c r="H201" s="5">
        <v>80</v>
      </c>
      <c r="I201" s="5">
        <v>108</v>
      </c>
      <c r="J201" s="5">
        <v>340</v>
      </c>
      <c r="K201" s="5">
        <v>2090</v>
      </c>
      <c r="M201"/>
    </row>
    <row r="202" spans="1:13" ht="13.5" hidden="1" thickBot="1" x14ac:dyDescent="0.25">
      <c r="A202" s="229"/>
      <c r="B202" s="229"/>
      <c r="C202" s="2" t="s">
        <v>22</v>
      </c>
      <c r="D202" s="5">
        <v>792</v>
      </c>
      <c r="E202" s="5">
        <v>394</v>
      </c>
      <c r="F202" s="5">
        <v>1363</v>
      </c>
      <c r="G202" s="5">
        <v>17</v>
      </c>
      <c r="H202" s="5">
        <v>181</v>
      </c>
      <c r="I202" s="5">
        <v>238</v>
      </c>
      <c r="J202" s="5">
        <v>563</v>
      </c>
      <c r="K202" s="5">
        <v>3548</v>
      </c>
      <c r="M202"/>
    </row>
    <row r="203" spans="1:13" ht="13.5" hidden="1" thickBot="1" x14ac:dyDescent="0.25">
      <c r="A203" s="229"/>
      <c r="B203" s="229"/>
      <c r="C203" s="2" t="s">
        <v>23</v>
      </c>
      <c r="D203" s="5">
        <v>1425</v>
      </c>
      <c r="E203" s="5">
        <v>633</v>
      </c>
      <c r="F203" s="5">
        <v>1731</v>
      </c>
      <c r="G203" s="5">
        <v>10</v>
      </c>
      <c r="H203" s="5">
        <v>400</v>
      </c>
      <c r="I203" s="5">
        <v>456</v>
      </c>
      <c r="J203" s="5">
        <v>784</v>
      </c>
      <c r="K203" s="5">
        <v>5439</v>
      </c>
      <c r="M203"/>
    </row>
    <row r="204" spans="1:13" ht="13.5" hidden="1" thickBot="1" x14ac:dyDescent="0.25">
      <c r="A204" s="229"/>
      <c r="B204" s="229"/>
      <c r="C204" s="2" t="s">
        <v>24</v>
      </c>
      <c r="D204" s="5">
        <v>1749</v>
      </c>
      <c r="E204" s="5">
        <v>1057</v>
      </c>
      <c r="F204" s="5">
        <v>1538</v>
      </c>
      <c r="G204" s="5">
        <v>25</v>
      </c>
      <c r="H204" s="5">
        <v>514</v>
      </c>
      <c r="I204" s="5">
        <v>640</v>
      </c>
      <c r="J204" s="5">
        <v>883</v>
      </c>
      <c r="K204" s="5">
        <v>6406</v>
      </c>
      <c r="M204"/>
    </row>
    <row r="205" spans="1:13" ht="13.5" hidden="1" thickBot="1" x14ac:dyDescent="0.25">
      <c r="A205" s="229"/>
      <c r="B205" s="229"/>
      <c r="C205" s="2" t="s">
        <v>25</v>
      </c>
      <c r="D205" s="5">
        <v>1494</v>
      </c>
      <c r="E205" s="5">
        <v>918</v>
      </c>
      <c r="F205" s="5">
        <v>1347</v>
      </c>
      <c r="G205" s="5">
        <v>17</v>
      </c>
      <c r="H205" s="5">
        <v>444</v>
      </c>
      <c r="I205" s="5">
        <v>602</v>
      </c>
      <c r="J205" s="5">
        <v>775</v>
      </c>
      <c r="K205" s="5">
        <v>5597</v>
      </c>
      <c r="M205"/>
    </row>
    <row r="206" spans="1:13" ht="13.5" hidden="1" thickBot="1" x14ac:dyDescent="0.25">
      <c r="A206" s="229"/>
      <c r="B206" s="229"/>
      <c r="C206" s="2" t="s">
        <v>26</v>
      </c>
      <c r="D206" s="5">
        <v>911</v>
      </c>
      <c r="E206" s="5">
        <v>579</v>
      </c>
      <c r="F206" s="5">
        <v>972</v>
      </c>
      <c r="G206" s="5">
        <v>13</v>
      </c>
      <c r="H206" s="5">
        <v>190</v>
      </c>
      <c r="I206" s="5">
        <v>414</v>
      </c>
      <c r="J206" s="5">
        <v>516</v>
      </c>
      <c r="K206" s="5">
        <v>3595</v>
      </c>
      <c r="M206"/>
    </row>
    <row r="207" spans="1:13" ht="13.5" hidden="1" thickBot="1" x14ac:dyDescent="0.25">
      <c r="A207" s="229"/>
      <c r="B207" s="229"/>
      <c r="C207" s="2" t="s">
        <v>27</v>
      </c>
      <c r="D207" s="5">
        <v>543</v>
      </c>
      <c r="E207" s="5">
        <v>296</v>
      </c>
      <c r="F207" s="5">
        <v>709</v>
      </c>
      <c r="G207" s="5">
        <v>8</v>
      </c>
      <c r="H207" s="5">
        <v>70</v>
      </c>
      <c r="I207" s="5">
        <v>214</v>
      </c>
      <c r="J207" s="5">
        <v>298</v>
      </c>
      <c r="K207" s="5">
        <v>2138</v>
      </c>
      <c r="M207"/>
    </row>
    <row r="208" spans="1:13" ht="13.5" hidden="1" thickBot="1" x14ac:dyDescent="0.25">
      <c r="A208" s="229"/>
      <c r="B208" s="229"/>
      <c r="C208" s="2" t="s">
        <v>28</v>
      </c>
      <c r="D208" s="5">
        <v>219</v>
      </c>
      <c r="E208" s="5">
        <v>145</v>
      </c>
      <c r="F208" s="5">
        <v>265</v>
      </c>
      <c r="G208" s="5">
        <v>2</v>
      </c>
      <c r="H208" s="5">
        <v>30</v>
      </c>
      <c r="I208" s="5">
        <v>110</v>
      </c>
      <c r="J208" s="5">
        <v>143</v>
      </c>
      <c r="K208" s="5">
        <v>914</v>
      </c>
      <c r="M208"/>
    </row>
    <row r="209" spans="1:13" ht="13.5" hidden="1" thickBot="1" x14ac:dyDescent="0.25">
      <c r="A209" s="229"/>
      <c r="B209" s="229"/>
      <c r="C209" s="2" t="s">
        <v>29</v>
      </c>
      <c r="D209" s="5">
        <v>42</v>
      </c>
      <c r="E209" s="4"/>
      <c r="F209" s="5">
        <v>54</v>
      </c>
      <c r="G209" s="4"/>
      <c r="H209" s="5">
        <v>73</v>
      </c>
      <c r="I209" s="4"/>
      <c r="J209" s="5">
        <v>33</v>
      </c>
      <c r="K209" s="5">
        <v>202</v>
      </c>
      <c r="M209"/>
    </row>
    <row r="210" spans="1:13" ht="13.5" hidden="1" thickBot="1" x14ac:dyDescent="0.25">
      <c r="A210" s="229"/>
      <c r="B210" s="230"/>
      <c r="C210" s="2" t="s">
        <v>10</v>
      </c>
      <c r="D210" s="5">
        <v>8546</v>
      </c>
      <c r="E210" s="5">
        <v>4570</v>
      </c>
      <c r="F210" s="5">
        <v>13959</v>
      </c>
      <c r="G210" s="5">
        <v>217</v>
      </c>
      <c r="H210" s="5">
        <v>2244</v>
      </c>
      <c r="I210" s="5">
        <v>3034</v>
      </c>
      <c r="J210" s="5">
        <v>5395</v>
      </c>
      <c r="K210" s="5">
        <v>37965</v>
      </c>
      <c r="M210"/>
    </row>
    <row r="211" spans="1:13" ht="13.5" hidden="1" thickBot="1" x14ac:dyDescent="0.25">
      <c r="A211" s="229"/>
      <c r="B211" s="228" t="s">
        <v>36</v>
      </c>
      <c r="C211" s="2" t="s">
        <v>14</v>
      </c>
      <c r="D211" s="4"/>
      <c r="E211" s="5">
        <v>1</v>
      </c>
      <c r="F211" s="5">
        <v>11</v>
      </c>
      <c r="G211" s="5">
        <v>1</v>
      </c>
      <c r="H211" s="4"/>
      <c r="I211" s="4"/>
      <c r="J211" s="5">
        <v>2</v>
      </c>
      <c r="K211" s="5">
        <v>15</v>
      </c>
      <c r="M211"/>
    </row>
    <row r="212" spans="1:13" ht="13.5" hidden="1" thickBot="1" x14ac:dyDescent="0.25">
      <c r="A212" s="229"/>
      <c r="B212" s="229"/>
      <c r="C212" s="2" t="s">
        <v>15</v>
      </c>
      <c r="D212" s="5">
        <v>121</v>
      </c>
      <c r="E212" s="5">
        <v>42</v>
      </c>
      <c r="F212" s="5">
        <v>1023</v>
      </c>
      <c r="G212" s="5">
        <v>10</v>
      </c>
      <c r="H212" s="5">
        <v>12</v>
      </c>
      <c r="I212" s="5">
        <v>15</v>
      </c>
      <c r="J212" s="5">
        <v>173</v>
      </c>
      <c r="K212" s="5">
        <v>1396</v>
      </c>
      <c r="M212"/>
    </row>
    <row r="213" spans="1:13" ht="13.5" hidden="1" thickBot="1" x14ac:dyDescent="0.25">
      <c r="A213" s="229"/>
      <c r="B213" s="229"/>
      <c r="C213" s="2" t="s">
        <v>16</v>
      </c>
      <c r="D213" s="5">
        <v>135</v>
      </c>
      <c r="E213" s="5">
        <v>52</v>
      </c>
      <c r="F213" s="5">
        <v>990</v>
      </c>
      <c r="G213" s="5">
        <v>25</v>
      </c>
      <c r="H213" s="5">
        <v>28</v>
      </c>
      <c r="I213" s="5">
        <v>33</v>
      </c>
      <c r="J213" s="5">
        <v>197</v>
      </c>
      <c r="K213" s="5">
        <v>1460</v>
      </c>
      <c r="M213"/>
    </row>
    <row r="214" spans="1:13" ht="13.5" hidden="1" thickBot="1" x14ac:dyDescent="0.25">
      <c r="A214" s="229"/>
      <c r="B214" s="229"/>
      <c r="C214" s="2" t="s">
        <v>17</v>
      </c>
      <c r="D214" s="5">
        <v>224</v>
      </c>
      <c r="E214" s="5">
        <v>104</v>
      </c>
      <c r="F214" s="5">
        <v>1048</v>
      </c>
      <c r="G214" s="5">
        <v>31</v>
      </c>
      <c r="H214" s="5">
        <v>99</v>
      </c>
      <c r="I214" s="5">
        <v>49</v>
      </c>
      <c r="J214" s="5">
        <v>261</v>
      </c>
      <c r="K214" s="5">
        <v>1816</v>
      </c>
      <c r="M214"/>
    </row>
    <row r="215" spans="1:13" ht="13.5" hidden="1" thickBot="1" x14ac:dyDescent="0.25">
      <c r="A215" s="229"/>
      <c r="B215" s="229"/>
      <c r="C215" s="2" t="s">
        <v>18</v>
      </c>
      <c r="D215" s="5">
        <v>287</v>
      </c>
      <c r="E215" s="5">
        <v>123</v>
      </c>
      <c r="F215" s="5">
        <v>1093</v>
      </c>
      <c r="G215" s="5">
        <v>18</v>
      </c>
      <c r="H215" s="5">
        <v>57</v>
      </c>
      <c r="I215" s="5">
        <v>66</v>
      </c>
      <c r="J215" s="5">
        <v>256</v>
      </c>
      <c r="K215" s="5">
        <v>1900</v>
      </c>
      <c r="M215"/>
    </row>
    <row r="216" spans="1:13" ht="13.5" hidden="1" thickBot="1" x14ac:dyDescent="0.25">
      <c r="A216" s="229"/>
      <c r="B216" s="229"/>
      <c r="C216" s="2" t="s">
        <v>19</v>
      </c>
      <c r="D216" s="5">
        <v>279</v>
      </c>
      <c r="E216" s="5">
        <v>176</v>
      </c>
      <c r="F216" s="5">
        <v>954</v>
      </c>
      <c r="G216" s="5">
        <v>10</v>
      </c>
      <c r="H216" s="5">
        <v>84</v>
      </c>
      <c r="I216" s="5">
        <v>74</v>
      </c>
      <c r="J216" s="5">
        <v>320</v>
      </c>
      <c r="K216" s="5">
        <v>1897</v>
      </c>
      <c r="M216"/>
    </row>
    <row r="217" spans="1:13" ht="13.5" hidden="1" thickBot="1" x14ac:dyDescent="0.25">
      <c r="A217" s="229"/>
      <c r="B217" s="229"/>
      <c r="C217" s="2" t="s">
        <v>20</v>
      </c>
      <c r="D217" s="5">
        <v>371</v>
      </c>
      <c r="E217" s="5">
        <v>109</v>
      </c>
      <c r="F217" s="5">
        <v>941</v>
      </c>
      <c r="G217" s="5">
        <v>21</v>
      </c>
      <c r="H217" s="5">
        <v>105</v>
      </c>
      <c r="I217" s="5">
        <v>95</v>
      </c>
      <c r="J217" s="5">
        <v>335</v>
      </c>
      <c r="K217" s="5">
        <v>1977</v>
      </c>
      <c r="M217"/>
    </row>
    <row r="218" spans="1:13" ht="13.5" hidden="1" thickBot="1" x14ac:dyDescent="0.25">
      <c r="A218" s="229"/>
      <c r="B218" s="229"/>
      <c r="C218" s="2" t="s">
        <v>21</v>
      </c>
      <c r="D218" s="5">
        <v>546</v>
      </c>
      <c r="E218" s="5">
        <v>234</v>
      </c>
      <c r="F218" s="5">
        <v>1185</v>
      </c>
      <c r="G218" s="5">
        <v>29</v>
      </c>
      <c r="H218" s="5">
        <v>153</v>
      </c>
      <c r="I218" s="5">
        <v>114</v>
      </c>
      <c r="J218" s="5">
        <v>406</v>
      </c>
      <c r="K218" s="5">
        <v>2667</v>
      </c>
      <c r="M218"/>
    </row>
    <row r="219" spans="1:13" ht="13.5" hidden="1" thickBot="1" x14ac:dyDescent="0.25">
      <c r="A219" s="229"/>
      <c r="B219" s="229"/>
      <c r="C219" s="2" t="s">
        <v>22</v>
      </c>
      <c r="D219" s="5">
        <v>984</v>
      </c>
      <c r="E219" s="5">
        <v>496</v>
      </c>
      <c r="F219" s="5">
        <v>1537</v>
      </c>
      <c r="G219" s="5">
        <v>21</v>
      </c>
      <c r="H219" s="5">
        <v>374</v>
      </c>
      <c r="I219" s="5">
        <v>256</v>
      </c>
      <c r="J219" s="5">
        <v>654</v>
      </c>
      <c r="K219" s="5">
        <v>4322</v>
      </c>
      <c r="M219"/>
    </row>
    <row r="220" spans="1:13" ht="13.5" hidden="1" thickBot="1" x14ac:dyDescent="0.25">
      <c r="A220" s="229"/>
      <c r="B220" s="229"/>
      <c r="C220" s="2" t="s">
        <v>23</v>
      </c>
      <c r="D220" s="5">
        <v>1775</v>
      </c>
      <c r="E220" s="5">
        <v>1171</v>
      </c>
      <c r="F220" s="5">
        <v>1748</v>
      </c>
      <c r="G220" s="5">
        <v>16</v>
      </c>
      <c r="H220" s="5">
        <v>664</v>
      </c>
      <c r="I220" s="5">
        <v>555</v>
      </c>
      <c r="J220" s="5">
        <v>871</v>
      </c>
      <c r="K220" s="5">
        <v>6800</v>
      </c>
      <c r="M220"/>
    </row>
    <row r="221" spans="1:13" ht="13.5" hidden="1" thickBot="1" x14ac:dyDescent="0.25">
      <c r="A221" s="229"/>
      <c r="B221" s="229"/>
      <c r="C221" s="2" t="s">
        <v>24</v>
      </c>
      <c r="D221" s="5">
        <v>2405</v>
      </c>
      <c r="E221" s="5">
        <v>1909</v>
      </c>
      <c r="F221" s="5">
        <v>1742</v>
      </c>
      <c r="G221" s="5">
        <v>28</v>
      </c>
      <c r="H221" s="5">
        <v>1069</v>
      </c>
      <c r="I221" s="5">
        <v>910</v>
      </c>
      <c r="J221" s="5">
        <v>1030</v>
      </c>
      <c r="K221" s="5">
        <v>9093</v>
      </c>
      <c r="M221"/>
    </row>
    <row r="222" spans="1:13" ht="13.5" hidden="1" thickBot="1" x14ac:dyDescent="0.25">
      <c r="A222" s="229"/>
      <c r="B222" s="229"/>
      <c r="C222" s="2" t="s">
        <v>25</v>
      </c>
      <c r="D222" s="5">
        <v>2117</v>
      </c>
      <c r="E222" s="5">
        <v>1743</v>
      </c>
      <c r="F222" s="5">
        <v>1582</v>
      </c>
      <c r="G222" s="5">
        <v>21</v>
      </c>
      <c r="H222" s="5">
        <v>722</v>
      </c>
      <c r="I222" s="5">
        <v>820</v>
      </c>
      <c r="J222" s="5">
        <v>864</v>
      </c>
      <c r="K222" s="5">
        <v>7869</v>
      </c>
      <c r="M222"/>
    </row>
    <row r="223" spans="1:13" ht="13.5" hidden="1" thickBot="1" x14ac:dyDescent="0.25">
      <c r="A223" s="229"/>
      <c r="B223" s="229"/>
      <c r="C223" s="2" t="s">
        <v>26</v>
      </c>
      <c r="D223" s="5">
        <v>1312</v>
      </c>
      <c r="E223" s="5">
        <v>1025</v>
      </c>
      <c r="F223" s="5">
        <v>1174</v>
      </c>
      <c r="G223" s="5">
        <v>15</v>
      </c>
      <c r="H223" s="5">
        <v>323</v>
      </c>
      <c r="I223" s="5">
        <v>627</v>
      </c>
      <c r="J223" s="5">
        <v>617</v>
      </c>
      <c r="K223" s="5">
        <v>5093</v>
      </c>
      <c r="M223"/>
    </row>
    <row r="224" spans="1:13" ht="13.5" hidden="1" thickBot="1" x14ac:dyDescent="0.25">
      <c r="A224" s="229"/>
      <c r="B224" s="229"/>
      <c r="C224" s="2" t="s">
        <v>27</v>
      </c>
      <c r="D224" s="5">
        <v>767</v>
      </c>
      <c r="E224" s="5">
        <v>459</v>
      </c>
      <c r="F224" s="5">
        <v>922</v>
      </c>
      <c r="G224" s="5">
        <v>5</v>
      </c>
      <c r="H224" s="5">
        <v>124</v>
      </c>
      <c r="I224" s="5">
        <v>353</v>
      </c>
      <c r="J224" s="5">
        <v>418</v>
      </c>
      <c r="K224" s="5">
        <v>3048</v>
      </c>
      <c r="M224"/>
    </row>
    <row r="225" spans="1:13" ht="13.5" hidden="1" thickBot="1" x14ac:dyDescent="0.25">
      <c r="A225" s="229"/>
      <c r="B225" s="229"/>
      <c r="C225" s="2" t="s">
        <v>28</v>
      </c>
      <c r="D225" s="5">
        <v>261</v>
      </c>
      <c r="E225" s="5">
        <v>165</v>
      </c>
      <c r="F225" s="5">
        <v>259</v>
      </c>
      <c r="G225" s="4"/>
      <c r="H225" s="5">
        <v>43</v>
      </c>
      <c r="I225" s="5">
        <v>148</v>
      </c>
      <c r="J225" s="5">
        <v>156</v>
      </c>
      <c r="K225" s="5">
        <v>1034</v>
      </c>
      <c r="M225"/>
    </row>
    <row r="226" spans="1:13" ht="13.5" hidden="1" thickBot="1" x14ac:dyDescent="0.25">
      <c r="A226" s="229"/>
      <c r="B226" s="229"/>
      <c r="C226" s="2" t="s">
        <v>29</v>
      </c>
      <c r="D226" s="5">
        <v>56</v>
      </c>
      <c r="E226" s="4"/>
      <c r="F226" s="5">
        <v>54</v>
      </c>
      <c r="G226" s="4"/>
      <c r="H226" s="5">
        <v>102</v>
      </c>
      <c r="I226" s="5">
        <v>2</v>
      </c>
      <c r="J226" s="5">
        <v>41</v>
      </c>
      <c r="K226" s="5">
        <v>255</v>
      </c>
      <c r="M226"/>
    </row>
    <row r="227" spans="1:13" ht="13.5" hidden="1" thickBot="1" x14ac:dyDescent="0.25">
      <c r="A227" s="229"/>
      <c r="B227" s="230"/>
      <c r="C227" s="2" t="s">
        <v>10</v>
      </c>
      <c r="D227" s="5">
        <v>11642</v>
      </c>
      <c r="E227" s="5">
        <v>7809</v>
      </c>
      <c r="F227" s="5">
        <v>16265</v>
      </c>
      <c r="G227" s="5">
        <v>251</v>
      </c>
      <c r="H227" s="5">
        <v>3963</v>
      </c>
      <c r="I227" s="5">
        <v>4117</v>
      </c>
      <c r="J227" s="5">
        <v>6602</v>
      </c>
      <c r="K227" s="5">
        <v>50651</v>
      </c>
      <c r="M227"/>
    </row>
    <row r="228" spans="1:13" ht="13.5" hidden="1" thickBot="1" x14ac:dyDescent="0.25">
      <c r="A228" s="229"/>
      <c r="B228" s="228" t="s">
        <v>37</v>
      </c>
      <c r="C228" s="2" t="s">
        <v>14</v>
      </c>
      <c r="D228" s="5">
        <v>4</v>
      </c>
      <c r="E228" s="4"/>
      <c r="F228" s="5">
        <v>11</v>
      </c>
      <c r="G228" s="4"/>
      <c r="H228" s="4"/>
      <c r="I228" s="4"/>
      <c r="J228" s="5">
        <v>7</v>
      </c>
      <c r="K228" s="5">
        <v>22</v>
      </c>
      <c r="M228"/>
    </row>
    <row r="229" spans="1:13" ht="13.5" hidden="1" thickBot="1" x14ac:dyDescent="0.25">
      <c r="A229" s="229"/>
      <c r="B229" s="229"/>
      <c r="C229" s="2" t="s">
        <v>15</v>
      </c>
      <c r="D229" s="5">
        <v>203</v>
      </c>
      <c r="E229" s="5">
        <v>35</v>
      </c>
      <c r="F229" s="5">
        <v>1279</v>
      </c>
      <c r="G229" s="5">
        <v>23</v>
      </c>
      <c r="H229" s="5">
        <v>19</v>
      </c>
      <c r="I229" s="5">
        <v>17</v>
      </c>
      <c r="J229" s="5">
        <v>317</v>
      </c>
      <c r="K229" s="5">
        <v>1893</v>
      </c>
      <c r="M229"/>
    </row>
    <row r="230" spans="1:13" ht="13.5" hidden="1" thickBot="1" x14ac:dyDescent="0.25">
      <c r="A230" s="229"/>
      <c r="B230" s="229"/>
      <c r="C230" s="2" t="s">
        <v>16</v>
      </c>
      <c r="D230" s="5">
        <v>285</v>
      </c>
      <c r="E230" s="5">
        <v>73</v>
      </c>
      <c r="F230" s="5">
        <v>1335</v>
      </c>
      <c r="G230" s="5">
        <v>7</v>
      </c>
      <c r="H230" s="5">
        <v>31</v>
      </c>
      <c r="I230" s="5">
        <v>51</v>
      </c>
      <c r="J230" s="5">
        <v>360</v>
      </c>
      <c r="K230" s="5">
        <v>2142</v>
      </c>
      <c r="M230"/>
    </row>
    <row r="231" spans="1:13" ht="13.5" hidden="1" thickBot="1" x14ac:dyDescent="0.25">
      <c r="A231" s="229"/>
      <c r="B231" s="229"/>
      <c r="C231" s="2" t="s">
        <v>17</v>
      </c>
      <c r="D231" s="5">
        <v>394</v>
      </c>
      <c r="E231" s="5">
        <v>116</v>
      </c>
      <c r="F231" s="5">
        <v>1758</v>
      </c>
      <c r="G231" s="5">
        <v>19</v>
      </c>
      <c r="H231" s="5">
        <v>71</v>
      </c>
      <c r="I231" s="5">
        <v>81</v>
      </c>
      <c r="J231" s="5">
        <v>512</v>
      </c>
      <c r="K231" s="5">
        <v>2951</v>
      </c>
      <c r="M231"/>
    </row>
    <row r="232" spans="1:13" ht="13.5" hidden="1" thickBot="1" x14ac:dyDescent="0.25">
      <c r="A232" s="229"/>
      <c r="B232" s="229"/>
      <c r="C232" s="2" t="s">
        <v>18</v>
      </c>
      <c r="D232" s="5">
        <v>395</v>
      </c>
      <c r="E232" s="5">
        <v>147</v>
      </c>
      <c r="F232" s="5">
        <v>1870</v>
      </c>
      <c r="G232" s="5">
        <v>26</v>
      </c>
      <c r="H232" s="5">
        <v>64</v>
      </c>
      <c r="I232" s="5">
        <v>100</v>
      </c>
      <c r="J232" s="5">
        <v>498</v>
      </c>
      <c r="K232" s="5">
        <v>3100</v>
      </c>
      <c r="M232"/>
    </row>
    <row r="233" spans="1:13" ht="13.5" hidden="1" thickBot="1" x14ac:dyDescent="0.25">
      <c r="A233" s="229"/>
      <c r="B233" s="229"/>
      <c r="C233" s="2" t="s">
        <v>19</v>
      </c>
      <c r="D233" s="5">
        <v>449</v>
      </c>
      <c r="E233" s="5">
        <v>172</v>
      </c>
      <c r="F233" s="5">
        <v>1643</v>
      </c>
      <c r="G233" s="5">
        <v>24</v>
      </c>
      <c r="H233" s="5">
        <v>78</v>
      </c>
      <c r="I233" s="5">
        <v>100</v>
      </c>
      <c r="J233" s="5">
        <v>532</v>
      </c>
      <c r="K233" s="5">
        <v>2998</v>
      </c>
      <c r="M233"/>
    </row>
    <row r="234" spans="1:13" ht="13.5" hidden="1" thickBot="1" x14ac:dyDescent="0.25">
      <c r="A234" s="229"/>
      <c r="B234" s="229"/>
      <c r="C234" s="2" t="s">
        <v>20</v>
      </c>
      <c r="D234" s="5">
        <v>356</v>
      </c>
      <c r="E234" s="5">
        <v>129</v>
      </c>
      <c r="F234" s="5">
        <v>1356</v>
      </c>
      <c r="G234" s="5">
        <v>26</v>
      </c>
      <c r="H234" s="5">
        <v>73</v>
      </c>
      <c r="I234" s="5">
        <v>98</v>
      </c>
      <c r="J234" s="5">
        <v>380</v>
      </c>
      <c r="K234" s="5">
        <v>2418</v>
      </c>
      <c r="M234"/>
    </row>
    <row r="235" spans="1:13" ht="13.5" hidden="1" thickBot="1" x14ac:dyDescent="0.25">
      <c r="A235" s="229"/>
      <c r="B235" s="229"/>
      <c r="C235" s="2" t="s">
        <v>21</v>
      </c>
      <c r="D235" s="5">
        <v>420</v>
      </c>
      <c r="E235" s="5">
        <v>134</v>
      </c>
      <c r="F235" s="5">
        <v>1494</v>
      </c>
      <c r="G235" s="5">
        <v>27</v>
      </c>
      <c r="H235" s="5">
        <v>88</v>
      </c>
      <c r="I235" s="5">
        <v>104</v>
      </c>
      <c r="J235" s="5">
        <v>386</v>
      </c>
      <c r="K235" s="5">
        <v>2653</v>
      </c>
      <c r="M235"/>
    </row>
    <row r="236" spans="1:13" ht="13.5" hidden="1" thickBot="1" x14ac:dyDescent="0.25">
      <c r="A236" s="229"/>
      <c r="B236" s="229"/>
      <c r="C236" s="2" t="s">
        <v>22</v>
      </c>
      <c r="D236" s="5">
        <v>615</v>
      </c>
      <c r="E236" s="5">
        <v>256</v>
      </c>
      <c r="F236" s="5">
        <v>1477</v>
      </c>
      <c r="G236" s="5">
        <v>29</v>
      </c>
      <c r="H236" s="5">
        <v>101</v>
      </c>
      <c r="I236" s="5">
        <v>158</v>
      </c>
      <c r="J236" s="5">
        <v>534</v>
      </c>
      <c r="K236" s="5">
        <v>3170</v>
      </c>
      <c r="M236"/>
    </row>
    <row r="237" spans="1:13" ht="13.5" hidden="1" thickBot="1" x14ac:dyDescent="0.25">
      <c r="A237" s="229"/>
      <c r="B237" s="229"/>
      <c r="C237" s="2" t="s">
        <v>23</v>
      </c>
      <c r="D237" s="5">
        <v>779</v>
      </c>
      <c r="E237" s="5">
        <v>257</v>
      </c>
      <c r="F237" s="5">
        <v>1578</v>
      </c>
      <c r="G237" s="5">
        <v>28</v>
      </c>
      <c r="H237" s="5">
        <v>168</v>
      </c>
      <c r="I237" s="5">
        <v>236</v>
      </c>
      <c r="J237" s="5">
        <v>612</v>
      </c>
      <c r="K237" s="5">
        <v>3658</v>
      </c>
      <c r="M237"/>
    </row>
    <row r="238" spans="1:13" ht="13.5" hidden="1" thickBot="1" x14ac:dyDescent="0.25">
      <c r="A238" s="229"/>
      <c r="B238" s="229"/>
      <c r="C238" s="2" t="s">
        <v>24</v>
      </c>
      <c r="D238" s="5">
        <v>643</v>
      </c>
      <c r="E238" s="5">
        <v>311</v>
      </c>
      <c r="F238" s="5">
        <v>1221</v>
      </c>
      <c r="G238" s="5">
        <v>24</v>
      </c>
      <c r="H238" s="5">
        <v>156</v>
      </c>
      <c r="I238" s="5">
        <v>224</v>
      </c>
      <c r="J238" s="5">
        <v>455</v>
      </c>
      <c r="K238" s="5">
        <v>3034</v>
      </c>
      <c r="M238"/>
    </row>
    <row r="239" spans="1:13" ht="13.5" hidden="1" thickBot="1" x14ac:dyDescent="0.25">
      <c r="A239" s="229"/>
      <c r="B239" s="229"/>
      <c r="C239" s="2" t="s">
        <v>25</v>
      </c>
      <c r="D239" s="5">
        <v>464</v>
      </c>
      <c r="E239" s="5">
        <v>274</v>
      </c>
      <c r="F239" s="5">
        <v>968</v>
      </c>
      <c r="G239" s="5">
        <v>19</v>
      </c>
      <c r="H239" s="5">
        <v>93</v>
      </c>
      <c r="I239" s="5">
        <v>187</v>
      </c>
      <c r="J239" s="5">
        <v>318</v>
      </c>
      <c r="K239" s="5">
        <v>2323</v>
      </c>
      <c r="M239"/>
    </row>
    <row r="240" spans="1:13" ht="13.5" hidden="1" thickBot="1" x14ac:dyDescent="0.25">
      <c r="A240" s="229"/>
      <c r="B240" s="229"/>
      <c r="C240" s="2" t="s">
        <v>26</v>
      </c>
      <c r="D240" s="5">
        <v>289</v>
      </c>
      <c r="E240" s="5">
        <v>149</v>
      </c>
      <c r="F240" s="5">
        <v>927</v>
      </c>
      <c r="G240" s="5">
        <v>20</v>
      </c>
      <c r="H240" s="5">
        <v>39</v>
      </c>
      <c r="I240" s="5">
        <v>116</v>
      </c>
      <c r="J240" s="5">
        <v>223</v>
      </c>
      <c r="K240" s="5">
        <v>1763</v>
      </c>
      <c r="M240"/>
    </row>
    <row r="241" spans="1:17" ht="13.5" hidden="1" thickBot="1" x14ac:dyDescent="0.25">
      <c r="A241" s="229"/>
      <c r="B241" s="229"/>
      <c r="C241" s="2" t="s">
        <v>27</v>
      </c>
      <c r="D241" s="5">
        <v>223</v>
      </c>
      <c r="E241" s="5">
        <v>118</v>
      </c>
      <c r="F241" s="5">
        <v>493</v>
      </c>
      <c r="G241" s="5">
        <v>9</v>
      </c>
      <c r="H241" s="5">
        <v>19</v>
      </c>
      <c r="I241" s="5">
        <v>96</v>
      </c>
      <c r="J241" s="5">
        <v>127</v>
      </c>
      <c r="K241" s="5">
        <v>1085</v>
      </c>
      <c r="M241"/>
    </row>
    <row r="242" spans="1:17" ht="13.5" hidden="1" thickBot="1" x14ac:dyDescent="0.25">
      <c r="A242" s="229"/>
      <c r="B242" s="229"/>
      <c r="C242" s="2" t="s">
        <v>28</v>
      </c>
      <c r="D242" s="5">
        <v>88</v>
      </c>
      <c r="E242" s="5">
        <v>33</v>
      </c>
      <c r="F242" s="5">
        <v>167</v>
      </c>
      <c r="G242" s="5">
        <v>1</v>
      </c>
      <c r="H242" s="5">
        <v>19</v>
      </c>
      <c r="I242" s="5">
        <v>64</v>
      </c>
      <c r="J242" s="5">
        <v>55</v>
      </c>
      <c r="K242" s="5">
        <v>427</v>
      </c>
      <c r="M242"/>
    </row>
    <row r="243" spans="1:17" ht="13.5" hidden="1" thickBot="1" x14ac:dyDescent="0.25">
      <c r="A243" s="229"/>
      <c r="B243" s="229"/>
      <c r="C243" s="2" t="s">
        <v>29</v>
      </c>
      <c r="D243" s="5">
        <v>11</v>
      </c>
      <c r="E243" s="4"/>
      <c r="F243" s="5">
        <v>26</v>
      </c>
      <c r="G243" s="4"/>
      <c r="H243" s="5">
        <v>37</v>
      </c>
      <c r="I243" s="4"/>
      <c r="J243" s="5">
        <v>23</v>
      </c>
      <c r="K243" s="5">
        <v>97</v>
      </c>
      <c r="M243"/>
    </row>
    <row r="244" spans="1:17" ht="13.5" hidden="1" thickBot="1" x14ac:dyDescent="0.25">
      <c r="A244" s="229"/>
      <c r="B244" s="230"/>
      <c r="C244" s="2" t="s">
        <v>10</v>
      </c>
      <c r="D244" s="5">
        <v>5618</v>
      </c>
      <c r="E244" s="5">
        <v>2204</v>
      </c>
      <c r="F244" s="5">
        <v>17604</v>
      </c>
      <c r="G244" s="5">
        <v>282</v>
      </c>
      <c r="H244" s="5">
        <v>1056</v>
      </c>
      <c r="I244" s="5">
        <v>1632</v>
      </c>
      <c r="J244" s="5">
        <v>5339</v>
      </c>
      <c r="K244" s="5">
        <v>33735</v>
      </c>
      <c r="M244"/>
    </row>
    <row r="245" spans="1:17" ht="12.75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5" t="s">
        <v>69</v>
      </c>
      <c r="B248" s="265" t="s">
        <v>45</v>
      </c>
      <c r="C248" s="2" t="s">
        <v>14</v>
      </c>
      <c r="D248" s="29">
        <f t="shared" ref="D248:K257" si="33">SUM(D4+D21+D38+D55+D72+D89+D106)/7</f>
        <v>3.2653061224489792E-2</v>
      </c>
      <c r="E248" s="52">
        <f t="shared" si="33"/>
        <v>1.6566626650660263E-2</v>
      </c>
      <c r="F248" s="29">
        <f t="shared" si="33"/>
        <v>0.61980792316926758</v>
      </c>
      <c r="G248" s="29">
        <f t="shared" si="33"/>
        <v>1.2364945978391356E-2</v>
      </c>
      <c r="H248" s="52">
        <f t="shared" si="33"/>
        <v>1.680672268907563E-2</v>
      </c>
      <c r="I248" s="52">
        <f t="shared" si="33"/>
        <v>0</v>
      </c>
      <c r="J248" s="29">
        <f t="shared" si="33"/>
        <v>0.1030012004801921</v>
      </c>
      <c r="K248" s="54">
        <f t="shared" si="33"/>
        <v>0.80120048019207679</v>
      </c>
      <c r="M248" s="30">
        <f t="shared" ref="M248:M263" si="34">SUM(E248+H248+I248)</f>
        <v>3.3373349339735889E-2</v>
      </c>
      <c r="N248" s="31">
        <f t="shared" ref="N248:N264" si="35">SUM(D248+F248+G248+J248)</f>
        <v>0.76782713085234078</v>
      </c>
      <c r="O248" s="55">
        <f t="shared" ref="O248:O264" si="36">SUM(M248/K248)</f>
        <v>4.1654180401558279E-2</v>
      </c>
      <c r="P248" s="55">
        <f t="shared" ref="P248:P264" si="37">SUM(N248/K248)</f>
        <v>0.95834581959844156</v>
      </c>
      <c r="Q248" s="2" t="s">
        <v>14</v>
      </c>
    </row>
    <row r="249" spans="1:17" ht="13.5" thickBot="1" x14ac:dyDescent="0.25">
      <c r="A249" s="266"/>
      <c r="B249" s="266"/>
      <c r="C249" s="2" t="s">
        <v>15</v>
      </c>
      <c r="D249" s="29">
        <f t="shared" si="33"/>
        <v>3.7893157262905164</v>
      </c>
      <c r="E249" s="52">
        <f t="shared" si="33"/>
        <v>1.1192076830732292</v>
      </c>
      <c r="F249" s="29">
        <f t="shared" si="33"/>
        <v>32.365306122448978</v>
      </c>
      <c r="G249" s="29">
        <f t="shared" si="33"/>
        <v>0.42124849939975989</v>
      </c>
      <c r="H249" s="52">
        <f t="shared" si="33"/>
        <v>0.38631452581032416</v>
      </c>
      <c r="I249" s="52">
        <f t="shared" si="33"/>
        <v>0.54477791116446572</v>
      </c>
      <c r="J249" s="29">
        <f t="shared" si="33"/>
        <v>5.9780312124849937</v>
      </c>
      <c r="K249" s="54">
        <f t="shared" si="33"/>
        <v>44.604201680672269</v>
      </c>
      <c r="M249" s="30">
        <f t="shared" si="34"/>
        <v>2.0503001200480191</v>
      </c>
      <c r="N249" s="31">
        <f t="shared" si="35"/>
        <v>42.553901560624247</v>
      </c>
      <c r="O249" s="55">
        <f t="shared" si="36"/>
        <v>4.5966524291285497E-2</v>
      </c>
      <c r="P249" s="55">
        <f t="shared" si="37"/>
        <v>0.95403347570871444</v>
      </c>
      <c r="Q249" s="2" t="s">
        <v>15</v>
      </c>
    </row>
    <row r="250" spans="1:17" ht="13.5" thickBot="1" x14ac:dyDescent="0.25">
      <c r="A250" s="266"/>
      <c r="B250" s="266"/>
      <c r="C250" s="2" t="s">
        <v>16</v>
      </c>
      <c r="D250" s="29">
        <f t="shared" si="33"/>
        <v>4.7099639855942375</v>
      </c>
      <c r="E250" s="52">
        <f t="shared" si="33"/>
        <v>1.3984393757503002</v>
      </c>
      <c r="F250" s="29">
        <f t="shared" si="33"/>
        <v>28.570588235294114</v>
      </c>
      <c r="G250" s="29">
        <f t="shared" si="33"/>
        <v>0.32557022809123654</v>
      </c>
      <c r="H250" s="52">
        <f t="shared" si="33"/>
        <v>0.46698679471788712</v>
      </c>
      <c r="I250" s="52">
        <f t="shared" si="33"/>
        <v>0.93829531812725098</v>
      </c>
      <c r="J250" s="29">
        <f t="shared" si="33"/>
        <v>6.2315726290516205</v>
      </c>
      <c r="K250" s="54">
        <f t="shared" si="33"/>
        <v>42.64141656662666</v>
      </c>
      <c r="M250" s="30">
        <f t="shared" si="34"/>
        <v>2.8037214885954382</v>
      </c>
      <c r="N250" s="31">
        <f t="shared" si="35"/>
        <v>39.83769507803121</v>
      </c>
      <c r="O250" s="55">
        <f t="shared" si="36"/>
        <v>6.5751133858666724E-2</v>
      </c>
      <c r="P250" s="55">
        <f t="shared" si="37"/>
        <v>0.93424886614133296</v>
      </c>
      <c r="Q250" s="2" t="s">
        <v>16</v>
      </c>
    </row>
    <row r="251" spans="1:17" ht="13.5" thickBot="1" x14ac:dyDescent="0.25">
      <c r="A251" s="266"/>
      <c r="B251" s="266"/>
      <c r="C251" s="2" t="s">
        <v>17</v>
      </c>
      <c r="D251" s="29">
        <f t="shared" si="33"/>
        <v>6.6823529411764708</v>
      </c>
      <c r="E251" s="52">
        <f t="shared" si="33"/>
        <v>2.2063625450180071</v>
      </c>
      <c r="F251" s="29">
        <f t="shared" si="33"/>
        <v>32.254741896758709</v>
      </c>
      <c r="G251" s="29">
        <f t="shared" si="33"/>
        <v>0.52749099639855934</v>
      </c>
      <c r="H251" s="52">
        <f t="shared" si="33"/>
        <v>1.6885954381752701</v>
      </c>
      <c r="I251" s="52">
        <f t="shared" si="33"/>
        <v>1.4261704681872749</v>
      </c>
      <c r="J251" s="29">
        <f t="shared" si="33"/>
        <v>8.0998799519807925</v>
      </c>
      <c r="K251" s="54">
        <f t="shared" si="33"/>
        <v>52.885594237695081</v>
      </c>
      <c r="M251" s="30">
        <f t="shared" si="34"/>
        <v>5.3211284513805523</v>
      </c>
      <c r="N251" s="31">
        <f t="shared" si="35"/>
        <v>47.564465786314528</v>
      </c>
      <c r="O251" s="55">
        <f t="shared" si="36"/>
        <v>0.10061583930521159</v>
      </c>
      <c r="P251" s="55">
        <f t="shared" si="37"/>
        <v>0.89938416069478844</v>
      </c>
      <c r="Q251" s="2" t="s">
        <v>17</v>
      </c>
    </row>
    <row r="252" spans="1:17" ht="13.5" thickBot="1" x14ac:dyDescent="0.25">
      <c r="A252" s="266"/>
      <c r="B252" s="266"/>
      <c r="C252" s="2" t="s">
        <v>18</v>
      </c>
      <c r="D252" s="29">
        <f t="shared" si="33"/>
        <v>6.5522208883553414</v>
      </c>
      <c r="E252" s="52">
        <f t="shared" si="33"/>
        <v>2.6004801920768306</v>
      </c>
      <c r="F252" s="29">
        <f t="shared" si="33"/>
        <v>32.172388955582228</v>
      </c>
      <c r="G252" s="29">
        <f t="shared" si="33"/>
        <v>0.44333733493397359</v>
      </c>
      <c r="H252" s="52">
        <f t="shared" si="33"/>
        <v>1.0804321728691475</v>
      </c>
      <c r="I252" s="52">
        <f t="shared" si="33"/>
        <v>1.7072028811524611</v>
      </c>
      <c r="J252" s="29">
        <f t="shared" si="33"/>
        <v>7.9555822328931578</v>
      </c>
      <c r="K252" s="54">
        <f t="shared" si="33"/>
        <v>52.511644657863144</v>
      </c>
      <c r="M252" s="30">
        <f t="shared" si="34"/>
        <v>5.3881152460984394</v>
      </c>
      <c r="N252" s="31">
        <f t="shared" si="35"/>
        <v>47.1235294117647</v>
      </c>
      <c r="O252" s="55">
        <f t="shared" si="36"/>
        <v>0.10260800782768129</v>
      </c>
      <c r="P252" s="55">
        <f t="shared" si="37"/>
        <v>0.89739199217231869</v>
      </c>
      <c r="Q252" s="2" t="s">
        <v>18</v>
      </c>
    </row>
    <row r="253" spans="1:17" ht="13.5" thickBot="1" x14ac:dyDescent="0.25">
      <c r="A253" s="266"/>
      <c r="B253" s="266"/>
      <c r="C253" s="2" t="s">
        <v>19</v>
      </c>
      <c r="D253" s="29">
        <f t="shared" si="33"/>
        <v>6.3569027611044424</v>
      </c>
      <c r="E253" s="52">
        <f t="shared" si="33"/>
        <v>2.5560624249699879</v>
      </c>
      <c r="F253" s="29">
        <f t="shared" si="33"/>
        <v>29.45138055222089</v>
      </c>
      <c r="G253" s="29">
        <f t="shared" si="33"/>
        <v>0.46398559423769509</v>
      </c>
      <c r="H253" s="52">
        <f t="shared" si="33"/>
        <v>1.3675870348139259</v>
      </c>
      <c r="I253" s="52">
        <f t="shared" si="33"/>
        <v>1.5929171668667466</v>
      </c>
      <c r="J253" s="29">
        <f t="shared" si="33"/>
        <v>7.8350540216086433</v>
      </c>
      <c r="K253" s="54">
        <f t="shared" si="33"/>
        <v>49.623889555822323</v>
      </c>
      <c r="M253" s="30">
        <f t="shared" si="34"/>
        <v>5.5165666266506603</v>
      </c>
      <c r="N253" s="31">
        <f t="shared" si="35"/>
        <v>44.107322929171673</v>
      </c>
      <c r="O253" s="55">
        <f t="shared" si="36"/>
        <v>0.11116755812631392</v>
      </c>
      <c r="P253" s="55">
        <f t="shared" si="37"/>
        <v>0.88883244187368626</v>
      </c>
      <c r="Q253" s="2" t="s">
        <v>19</v>
      </c>
    </row>
    <row r="254" spans="1:17" ht="13.5" thickBot="1" x14ac:dyDescent="0.25">
      <c r="A254" s="266"/>
      <c r="B254" s="266"/>
      <c r="C254" s="2" t="s">
        <v>20</v>
      </c>
      <c r="D254" s="29">
        <f t="shared" si="33"/>
        <v>6.2967587034813928</v>
      </c>
      <c r="E254" s="52">
        <f t="shared" si="33"/>
        <v>2.4537815126050417</v>
      </c>
      <c r="F254" s="29">
        <f t="shared" si="33"/>
        <v>26.900360144057622</v>
      </c>
      <c r="G254" s="29">
        <f t="shared" si="33"/>
        <v>0.51776710684273708</v>
      </c>
      <c r="H254" s="52">
        <f t="shared" si="33"/>
        <v>1.3441776710684274</v>
      </c>
      <c r="I254" s="52">
        <f t="shared" si="33"/>
        <v>1.7918367346938777</v>
      </c>
      <c r="J254" s="29">
        <f t="shared" si="33"/>
        <v>7.3258103241296526</v>
      </c>
      <c r="K254" s="54">
        <f t="shared" si="33"/>
        <v>46.630492196878755</v>
      </c>
      <c r="M254" s="30">
        <f t="shared" si="34"/>
        <v>5.5897959183673471</v>
      </c>
      <c r="N254" s="31">
        <f t="shared" si="35"/>
        <v>41.040696278511412</v>
      </c>
      <c r="O254" s="55">
        <f t="shared" si="36"/>
        <v>0.11987426370638876</v>
      </c>
      <c r="P254" s="55">
        <f t="shared" si="37"/>
        <v>0.88012573629361135</v>
      </c>
      <c r="Q254" s="2" t="s">
        <v>20</v>
      </c>
    </row>
    <row r="255" spans="1:17" ht="13.5" thickBot="1" x14ac:dyDescent="0.25">
      <c r="A255" s="266"/>
      <c r="B255" s="266"/>
      <c r="C255" s="2" t="s">
        <v>21</v>
      </c>
      <c r="D255" s="29">
        <f t="shared" si="33"/>
        <v>9.1758703481392558</v>
      </c>
      <c r="E255" s="52">
        <f t="shared" si="33"/>
        <v>3.694357743097239</v>
      </c>
      <c r="F255" s="29">
        <f t="shared" si="33"/>
        <v>31.557142857142857</v>
      </c>
      <c r="G255" s="29">
        <f t="shared" si="33"/>
        <v>0.57539015606242494</v>
      </c>
      <c r="H255" s="52">
        <f t="shared" si="33"/>
        <v>2.0465786314525811</v>
      </c>
      <c r="I255" s="52">
        <f t="shared" si="33"/>
        <v>2.4370948379351742</v>
      </c>
      <c r="J255" s="29">
        <f t="shared" si="33"/>
        <v>9.0761104441776723</v>
      </c>
      <c r="K255" s="54">
        <f t="shared" si="33"/>
        <v>58.562545018007199</v>
      </c>
      <c r="M255" s="30">
        <f t="shared" si="34"/>
        <v>8.1780312124849939</v>
      </c>
      <c r="N255" s="31">
        <f t="shared" si="35"/>
        <v>50.384513805522211</v>
      </c>
      <c r="O255" s="55">
        <f t="shared" si="36"/>
        <v>0.1396461033237261</v>
      </c>
      <c r="P255" s="55">
        <f t="shared" si="37"/>
        <v>0.86035389667627404</v>
      </c>
      <c r="Q255" s="2" t="s">
        <v>21</v>
      </c>
    </row>
    <row r="256" spans="1:17" ht="13.5" thickBot="1" x14ac:dyDescent="0.25">
      <c r="A256" s="266"/>
      <c r="B256" s="266"/>
      <c r="C256" s="2" t="s">
        <v>22</v>
      </c>
      <c r="D256" s="29">
        <f t="shared" si="33"/>
        <v>16.744177671068428</v>
      </c>
      <c r="E256" s="52">
        <f t="shared" si="33"/>
        <v>7.2841536614645861</v>
      </c>
      <c r="F256" s="29">
        <f t="shared" si="33"/>
        <v>37.645258103241297</v>
      </c>
      <c r="G256" s="29">
        <f t="shared" si="33"/>
        <v>0.55954381752701088</v>
      </c>
      <c r="H256" s="52">
        <f t="shared" si="33"/>
        <v>4.1070828331332532</v>
      </c>
      <c r="I256" s="52">
        <f t="shared" si="33"/>
        <v>4.7012004801920773</v>
      </c>
      <c r="J256" s="29">
        <f t="shared" si="33"/>
        <v>13.035894357743095</v>
      </c>
      <c r="K256" s="54">
        <f t="shared" si="33"/>
        <v>84.077310924369741</v>
      </c>
      <c r="M256" s="30">
        <f t="shared" si="34"/>
        <v>16.092436974789916</v>
      </c>
      <c r="N256" s="31">
        <f t="shared" si="35"/>
        <v>67.984873949579821</v>
      </c>
      <c r="O256" s="55">
        <f t="shared" si="36"/>
        <v>0.19140047175468758</v>
      </c>
      <c r="P256" s="55">
        <f t="shared" si="37"/>
        <v>0.80859952824531234</v>
      </c>
      <c r="Q256" s="2" t="s">
        <v>22</v>
      </c>
    </row>
    <row r="257" spans="1:17" ht="13.5" thickBot="1" x14ac:dyDescent="0.25">
      <c r="A257" s="266"/>
      <c r="B257" s="266"/>
      <c r="C257" s="2" t="s">
        <v>23</v>
      </c>
      <c r="D257" s="29">
        <f t="shared" si="33"/>
        <v>25.254981992797124</v>
      </c>
      <c r="E257" s="52">
        <f t="shared" si="33"/>
        <v>12.256782713085233</v>
      </c>
      <c r="F257" s="29">
        <f t="shared" si="33"/>
        <v>40.285234093637463</v>
      </c>
      <c r="G257" s="29">
        <f t="shared" si="33"/>
        <v>0.47719087635054019</v>
      </c>
      <c r="H257" s="52">
        <f t="shared" si="33"/>
        <v>7.3767106842737098</v>
      </c>
      <c r="I257" s="52">
        <f t="shared" si="33"/>
        <v>8.1561824729891956</v>
      </c>
      <c r="J257" s="29">
        <f t="shared" si="33"/>
        <v>16.284153661464586</v>
      </c>
      <c r="K257" s="54">
        <f t="shared" si="33"/>
        <v>110.09123649459785</v>
      </c>
      <c r="M257" s="30">
        <f t="shared" si="34"/>
        <v>27.789675870348141</v>
      </c>
      <c r="N257" s="31">
        <f t="shared" si="35"/>
        <v>82.301560624249703</v>
      </c>
      <c r="O257" s="55">
        <f t="shared" si="36"/>
        <v>0.25242405077094193</v>
      </c>
      <c r="P257" s="55">
        <f t="shared" si="37"/>
        <v>0.74757594922905801</v>
      </c>
      <c r="Q257" s="2" t="s">
        <v>23</v>
      </c>
    </row>
    <row r="258" spans="1:17" ht="13.5" thickBot="1" x14ac:dyDescent="0.25">
      <c r="A258" s="266"/>
      <c r="B258" s="266"/>
      <c r="C258" s="2" t="s">
        <v>24</v>
      </c>
      <c r="D258" s="29">
        <f t="shared" ref="D258:K264" si="38">SUM(D14+D31+D48+D65+D82+D99+D116)/7</f>
        <v>28.266146458583428</v>
      </c>
      <c r="E258" s="52">
        <f t="shared" si="38"/>
        <v>17.661824729891958</v>
      </c>
      <c r="F258" s="29">
        <f t="shared" si="38"/>
        <v>33.474309723889561</v>
      </c>
      <c r="G258" s="29">
        <f t="shared" si="38"/>
        <v>0.70024009603841542</v>
      </c>
      <c r="H258" s="52">
        <f t="shared" si="38"/>
        <v>9.0549819927971189</v>
      </c>
      <c r="I258" s="52">
        <f t="shared" si="38"/>
        <v>10.415606242497001</v>
      </c>
      <c r="J258" s="29">
        <f t="shared" si="38"/>
        <v>15.912364945978393</v>
      </c>
      <c r="K258" s="54">
        <f t="shared" si="38"/>
        <v>115.48547418967587</v>
      </c>
      <c r="M258" s="30">
        <f t="shared" si="34"/>
        <v>37.132412965186077</v>
      </c>
      <c r="N258" s="31">
        <f t="shared" si="35"/>
        <v>78.353061224489792</v>
      </c>
      <c r="O258" s="55">
        <f t="shared" si="36"/>
        <v>0.32153319043569922</v>
      </c>
      <c r="P258" s="55">
        <f t="shared" si="37"/>
        <v>0.67846680956430083</v>
      </c>
      <c r="Q258" s="2" t="s">
        <v>24</v>
      </c>
    </row>
    <row r="259" spans="1:17" ht="13.5" thickBot="1" x14ac:dyDescent="0.25">
      <c r="A259" s="266"/>
      <c r="B259" s="266"/>
      <c r="C259" s="2" t="s">
        <v>25</v>
      </c>
      <c r="D259" s="29">
        <f t="shared" si="38"/>
        <v>22.934573829531814</v>
      </c>
      <c r="E259" s="52">
        <f t="shared" si="38"/>
        <v>14.66938775510204</v>
      </c>
      <c r="F259" s="29">
        <f t="shared" si="38"/>
        <v>29.72617046818727</v>
      </c>
      <c r="G259" s="29">
        <f t="shared" si="38"/>
        <v>0.56770708283313331</v>
      </c>
      <c r="H259" s="52">
        <f t="shared" si="38"/>
        <v>6.4464585834333734</v>
      </c>
      <c r="I259" s="52">
        <f t="shared" si="38"/>
        <v>9.2663865546218478</v>
      </c>
      <c r="J259" s="29">
        <f t="shared" si="38"/>
        <v>12.67719087635054</v>
      </c>
      <c r="K259" s="54">
        <f t="shared" si="38"/>
        <v>96.287875150060017</v>
      </c>
      <c r="M259" s="30">
        <f t="shared" si="34"/>
        <v>30.382232893157259</v>
      </c>
      <c r="N259" s="31">
        <f t="shared" si="35"/>
        <v>65.905642256902752</v>
      </c>
      <c r="O259" s="55">
        <f t="shared" si="36"/>
        <v>0.31553539680679432</v>
      </c>
      <c r="P259" s="55">
        <f t="shared" si="37"/>
        <v>0.68446460319320557</v>
      </c>
      <c r="Q259" s="2" t="s">
        <v>25</v>
      </c>
    </row>
    <row r="260" spans="1:17" ht="13.5" thickBot="1" x14ac:dyDescent="0.25">
      <c r="A260" s="266"/>
      <c r="B260" s="266"/>
      <c r="C260" s="2" t="s">
        <v>26</v>
      </c>
      <c r="D260" s="29">
        <f t="shared" si="38"/>
        <v>14.884873949579832</v>
      </c>
      <c r="E260" s="52">
        <f t="shared" si="38"/>
        <v>9.3860744297719094</v>
      </c>
      <c r="F260" s="29">
        <f t="shared" si="38"/>
        <v>24.182713085234095</v>
      </c>
      <c r="G260" s="29">
        <f t="shared" si="38"/>
        <v>0.55678271308523419</v>
      </c>
      <c r="H260" s="52">
        <f t="shared" si="38"/>
        <v>2.8722689075630252</v>
      </c>
      <c r="I260" s="52">
        <f t="shared" si="38"/>
        <v>6.8797118847539025</v>
      </c>
      <c r="J260" s="29">
        <f t="shared" si="38"/>
        <v>9.2776710684273702</v>
      </c>
      <c r="K260" s="54">
        <f t="shared" si="38"/>
        <v>68.040096038415356</v>
      </c>
      <c r="M260" s="30">
        <f t="shared" si="34"/>
        <v>19.138055222088838</v>
      </c>
      <c r="N260" s="31">
        <f t="shared" si="35"/>
        <v>48.902040816326533</v>
      </c>
      <c r="O260" s="55">
        <f t="shared" si="36"/>
        <v>0.28127613475565222</v>
      </c>
      <c r="P260" s="55">
        <f t="shared" si="37"/>
        <v>0.71872386524434795</v>
      </c>
      <c r="Q260" s="2" t="s">
        <v>26</v>
      </c>
    </row>
    <row r="261" spans="1:17" ht="13.5" thickBot="1" x14ac:dyDescent="0.25">
      <c r="A261" s="266"/>
      <c r="B261" s="266"/>
      <c r="C261" s="2" t="s">
        <v>27</v>
      </c>
      <c r="D261" s="29">
        <f t="shared" si="38"/>
        <v>9.6284513805522192</v>
      </c>
      <c r="E261" s="52">
        <f t="shared" si="38"/>
        <v>5.2957983193277309</v>
      </c>
      <c r="F261" s="29">
        <f t="shared" si="38"/>
        <v>16.441536614645859</v>
      </c>
      <c r="G261" s="29">
        <f t="shared" si="38"/>
        <v>0.20096038415366144</v>
      </c>
      <c r="H261" s="52">
        <f t="shared" si="38"/>
        <v>1.2620648259303722</v>
      </c>
      <c r="I261" s="52">
        <f t="shared" si="38"/>
        <v>4.3852340936374548</v>
      </c>
      <c r="J261" s="29">
        <f t="shared" si="38"/>
        <v>6.067947178871548</v>
      </c>
      <c r="K261" s="54">
        <f t="shared" si="38"/>
        <v>43.281992797118846</v>
      </c>
      <c r="M261" s="30">
        <f t="shared" si="34"/>
        <v>10.943097238895557</v>
      </c>
      <c r="N261" s="31">
        <f t="shared" si="35"/>
        <v>32.338895558223285</v>
      </c>
      <c r="O261" s="55">
        <f t="shared" si="36"/>
        <v>0.2528325645769251</v>
      </c>
      <c r="P261" s="55">
        <f t="shared" si="37"/>
        <v>0.74716743542307484</v>
      </c>
      <c r="Q261" s="2" t="s">
        <v>27</v>
      </c>
    </row>
    <row r="262" spans="1:17" ht="13.5" thickBot="1" x14ac:dyDescent="0.25">
      <c r="A262" s="266"/>
      <c r="B262" s="266"/>
      <c r="C262" s="2" t="s">
        <v>28</v>
      </c>
      <c r="D262" s="29">
        <f t="shared" si="38"/>
        <v>3.5731092436974783</v>
      </c>
      <c r="E262" s="52">
        <f t="shared" si="38"/>
        <v>2.0689075630252103</v>
      </c>
      <c r="F262" s="29">
        <f t="shared" si="38"/>
        <v>5.6974789915966388</v>
      </c>
      <c r="G262" s="29">
        <f t="shared" si="38"/>
        <v>2.8811524609843937E-2</v>
      </c>
      <c r="H262" s="52">
        <f t="shared" si="38"/>
        <v>0.70180072028811524</v>
      </c>
      <c r="I262" s="52">
        <f t="shared" si="38"/>
        <v>2.1169267707082833</v>
      </c>
      <c r="J262" s="29">
        <f t="shared" si="38"/>
        <v>2.5501800720288115</v>
      </c>
      <c r="K262" s="54">
        <f t="shared" si="38"/>
        <v>16.745378151260503</v>
      </c>
      <c r="M262" s="30">
        <f t="shared" si="34"/>
        <v>4.8876350540216089</v>
      </c>
      <c r="N262" s="31">
        <f t="shared" si="35"/>
        <v>11.849579831932772</v>
      </c>
      <c r="O262" s="55">
        <f t="shared" si="36"/>
        <v>0.29187964642373238</v>
      </c>
      <c r="P262" s="55">
        <f t="shared" si="37"/>
        <v>0.70763285993877645</v>
      </c>
      <c r="Q262" s="2" t="s">
        <v>28</v>
      </c>
    </row>
    <row r="263" spans="1:17" ht="13.5" thickBot="1" x14ac:dyDescent="0.25">
      <c r="A263" s="266"/>
      <c r="B263" s="266"/>
      <c r="C263" s="2" t="s">
        <v>29</v>
      </c>
      <c r="D263" s="29">
        <f t="shared" si="38"/>
        <v>0.77899159663865536</v>
      </c>
      <c r="E263" s="52">
        <f t="shared" si="38"/>
        <v>0</v>
      </c>
      <c r="F263" s="29">
        <f t="shared" si="38"/>
        <v>0.94417767106842743</v>
      </c>
      <c r="G263" s="29">
        <f t="shared" si="38"/>
        <v>4.081632653061224E-3</v>
      </c>
      <c r="H263" s="52">
        <f t="shared" si="38"/>
        <v>1.33937575030012</v>
      </c>
      <c r="I263" s="52">
        <f t="shared" si="38"/>
        <v>8.163265306122448E-3</v>
      </c>
      <c r="J263" s="29">
        <f t="shared" si="38"/>
        <v>0.69807923169267716</v>
      </c>
      <c r="K263" s="54">
        <f t="shared" si="38"/>
        <v>3.7728691476590641</v>
      </c>
      <c r="M263" s="30">
        <f t="shared" si="34"/>
        <v>1.3475390156062426</v>
      </c>
      <c r="N263" s="31">
        <f t="shared" si="35"/>
        <v>2.4253301320528209</v>
      </c>
      <c r="O263" s="55">
        <f t="shared" si="36"/>
        <v>0.35716558482881505</v>
      </c>
      <c r="P263" s="55">
        <f t="shared" si="37"/>
        <v>0.64283441517118478</v>
      </c>
      <c r="Q263" s="2" t="s">
        <v>29</v>
      </c>
    </row>
    <row r="264" spans="1:17" ht="13.5" thickBot="1" x14ac:dyDescent="0.25">
      <c r="A264" s="267"/>
      <c r="B264" s="267"/>
      <c r="C264" s="2" t="s">
        <v>10</v>
      </c>
      <c r="D264" s="50">
        <f t="shared" si="38"/>
        <v>165.67791116446577</v>
      </c>
      <c r="E264" s="53">
        <f t="shared" si="38"/>
        <v>84.672388955582235</v>
      </c>
      <c r="F264" s="50">
        <f t="shared" si="38"/>
        <v>402.42665066026404</v>
      </c>
      <c r="G264" s="50">
        <f t="shared" si="38"/>
        <v>6.3866746698679462</v>
      </c>
      <c r="H264" s="53">
        <f t="shared" si="38"/>
        <v>41.574549819927974</v>
      </c>
      <c r="I264" s="53">
        <f t="shared" si="38"/>
        <v>56.367707082833135</v>
      </c>
      <c r="J264" s="50">
        <f t="shared" si="38"/>
        <v>129.13781512605041</v>
      </c>
      <c r="K264" s="50">
        <f t="shared" si="38"/>
        <v>886.25186074429769</v>
      </c>
      <c r="M264" s="17">
        <f>SUM(M248:M263)</f>
        <v>182.59411764705879</v>
      </c>
      <c r="N264" s="5">
        <f t="shared" si="35"/>
        <v>703.62905162064817</v>
      </c>
      <c r="O264" s="57">
        <f t="shared" si="36"/>
        <v>0.20602960144276758</v>
      </c>
      <c r="P264" s="57">
        <f t="shared" si="37"/>
        <v>0.79393802460366281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A123:D123"/>
    <mergeCell ref="E123:H123"/>
    <mergeCell ref="I123:K123"/>
    <mergeCell ref="A124:C125"/>
    <mergeCell ref="D124:K124"/>
    <mergeCell ref="B194:B210"/>
    <mergeCell ref="B211:B227"/>
    <mergeCell ref="B228:B244"/>
    <mergeCell ref="A248:A264"/>
    <mergeCell ref="B248:B264"/>
    <mergeCell ref="A126:A244"/>
    <mergeCell ref="B126:B142"/>
    <mergeCell ref="B143:B159"/>
    <mergeCell ref="B160:B176"/>
    <mergeCell ref="B177:B19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"/>
  <sheetViews>
    <sheetView topLeftCell="A82" workbookViewId="0">
      <selection activeCell="D248" sqref="D248:Q264"/>
    </sheetView>
  </sheetViews>
  <sheetFormatPr defaultRowHeight="12.75" customHeight="1" x14ac:dyDescent="0.2"/>
  <cols>
    <col min="1" max="1" width="10.4257812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1" t="s">
        <v>72</v>
      </c>
      <c r="B2" s="272"/>
      <c r="C2" s="273"/>
      <c r="D2" s="260" t="s">
        <v>59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74"/>
      <c r="B3" s="275"/>
      <c r="C3" s="27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25">
      <c r="A4" s="269" t="s">
        <v>71</v>
      </c>
      <c r="B4" s="248" t="s">
        <v>43</v>
      </c>
      <c r="C4" s="2" t="s">
        <v>14</v>
      </c>
      <c r="D4" s="40">
        <v>0</v>
      </c>
      <c r="E4" s="41">
        <v>0</v>
      </c>
      <c r="F4" s="42">
        <v>0</v>
      </c>
      <c r="G4" s="40">
        <v>0</v>
      </c>
      <c r="H4" s="43">
        <v>0</v>
      </c>
      <c r="I4" s="41">
        <v>0</v>
      </c>
      <c r="J4" s="40">
        <v>0</v>
      </c>
      <c r="K4" s="44">
        <f>SUM(D4:J4)</f>
        <v>0</v>
      </c>
      <c r="L4" s="48"/>
      <c r="M4" s="30">
        <f t="shared" ref="M4:M36" si="0">SUM(E4+H4+I4)</f>
        <v>0</v>
      </c>
      <c r="N4" s="31">
        <f>SUM(D4+F4+G4+J4)</f>
        <v>0</v>
      </c>
      <c r="O4" s="55">
        <v>0</v>
      </c>
      <c r="P4" s="55">
        <v>0</v>
      </c>
      <c r="Q4" s="2" t="s">
        <v>14</v>
      </c>
    </row>
    <row r="5" spans="1:17" ht="12.75" customHeight="1" thickBot="1" x14ac:dyDescent="0.25">
      <c r="A5" s="229"/>
      <c r="B5" s="249"/>
      <c r="C5" s="2" t="s">
        <v>15</v>
      </c>
      <c r="D5" s="42">
        <f t="shared" ref="D5:K20" si="1">SUM(D127)/34</f>
        <v>8.3529411764705888</v>
      </c>
      <c r="E5" s="43">
        <f t="shared" si="1"/>
        <v>2.0588235294117645</v>
      </c>
      <c r="F5" s="42">
        <f t="shared" si="1"/>
        <v>68.382352941176464</v>
      </c>
      <c r="G5" s="42">
        <f t="shared" si="1"/>
        <v>0.82352941176470584</v>
      </c>
      <c r="H5" s="43">
        <f t="shared" si="1"/>
        <v>0.94117647058823528</v>
      </c>
      <c r="I5" s="41">
        <f t="shared" si="1"/>
        <v>1.5294117647058822</v>
      </c>
      <c r="J5" s="42">
        <f t="shared" si="1"/>
        <v>10.264705882352942</v>
      </c>
      <c r="K5" s="44">
        <f t="shared" si="1"/>
        <v>92.411764705882348</v>
      </c>
      <c r="L5" s="48"/>
      <c r="M5" s="30">
        <f t="shared" si="0"/>
        <v>4.5294117647058822</v>
      </c>
      <c r="N5" s="31">
        <f t="shared" ref="N5:N68" si="2">SUM(D5+F5+G5+J5)</f>
        <v>87.82352941176471</v>
      </c>
      <c r="O5" s="55">
        <f t="shared" ref="O5:O20" si="3">SUM(M5/K5)</f>
        <v>4.9013367281985999E-2</v>
      </c>
      <c r="P5" s="55">
        <f t="shared" ref="P5:P20" si="4">SUM(N5/K5)</f>
        <v>0.95035009548058569</v>
      </c>
      <c r="Q5" s="2" t="s">
        <v>15</v>
      </c>
    </row>
    <row r="6" spans="1:17" ht="12.75" customHeight="1" thickBot="1" x14ac:dyDescent="0.25">
      <c r="A6" s="229"/>
      <c r="B6" s="249"/>
      <c r="C6" s="2" t="s">
        <v>16</v>
      </c>
      <c r="D6" s="42">
        <f t="shared" si="1"/>
        <v>12.264705882352942</v>
      </c>
      <c r="E6" s="43">
        <f t="shared" si="1"/>
        <v>4.382352941176471</v>
      </c>
      <c r="F6" s="42">
        <f t="shared" si="1"/>
        <v>96.5</v>
      </c>
      <c r="G6" s="42">
        <f t="shared" si="1"/>
        <v>1.3235294117647058</v>
      </c>
      <c r="H6" s="43">
        <f t="shared" si="1"/>
        <v>1.7058823529411764</v>
      </c>
      <c r="I6" s="43">
        <f t="shared" si="1"/>
        <v>2.6470588235294117</v>
      </c>
      <c r="J6" s="42">
        <f t="shared" si="1"/>
        <v>14.529411764705882</v>
      </c>
      <c r="K6" s="44">
        <f t="shared" si="1"/>
        <v>133.35294117647058</v>
      </c>
      <c r="L6" s="48"/>
      <c r="M6" s="30">
        <f t="shared" si="0"/>
        <v>8.7352941176470598</v>
      </c>
      <c r="N6" s="31">
        <f t="shared" si="2"/>
        <v>124.61764705882354</v>
      </c>
      <c r="O6" s="55">
        <f t="shared" si="3"/>
        <v>6.550507278341422E-2</v>
      </c>
      <c r="P6" s="55">
        <f t="shared" si="4"/>
        <v>0.93449492721658589</v>
      </c>
      <c r="Q6" s="2" t="s">
        <v>16</v>
      </c>
    </row>
    <row r="7" spans="1:17" ht="12.75" customHeight="1" thickBot="1" x14ac:dyDescent="0.25">
      <c r="A7" s="229"/>
      <c r="B7" s="249"/>
      <c r="C7" s="2" t="s">
        <v>17</v>
      </c>
      <c r="D7" s="42">
        <f t="shared" si="1"/>
        <v>15.882352941176471</v>
      </c>
      <c r="E7" s="43">
        <f t="shared" si="1"/>
        <v>4.4117647058823533</v>
      </c>
      <c r="F7" s="42">
        <f t="shared" si="1"/>
        <v>122.02941176470588</v>
      </c>
      <c r="G7" s="42">
        <f t="shared" si="1"/>
        <v>0.88235294117647056</v>
      </c>
      <c r="H7" s="43">
        <f t="shared" si="1"/>
        <v>2.3823529411764706</v>
      </c>
      <c r="I7" s="43">
        <f t="shared" si="1"/>
        <v>4.382352941176471</v>
      </c>
      <c r="J7" s="42">
        <f t="shared" si="1"/>
        <v>19.617647058823529</v>
      </c>
      <c r="K7" s="44">
        <f t="shared" si="1"/>
        <v>169.58823529411765</v>
      </c>
      <c r="L7" s="48"/>
      <c r="M7" s="30">
        <f t="shared" si="0"/>
        <v>11.176470588235295</v>
      </c>
      <c r="N7" s="31">
        <f t="shared" si="2"/>
        <v>158.41176470588235</v>
      </c>
      <c r="O7" s="55">
        <f t="shared" si="3"/>
        <v>6.5903572667360397E-2</v>
      </c>
      <c r="P7" s="55">
        <f t="shared" si="4"/>
        <v>0.93409642733263953</v>
      </c>
      <c r="Q7" s="2" t="s">
        <v>17</v>
      </c>
    </row>
    <row r="8" spans="1:17" ht="12.75" customHeight="1" thickBot="1" x14ac:dyDescent="0.25">
      <c r="A8" s="229"/>
      <c r="B8" s="249"/>
      <c r="C8" s="2" t="s">
        <v>18</v>
      </c>
      <c r="D8" s="42">
        <f t="shared" si="1"/>
        <v>21.705882352941178</v>
      </c>
      <c r="E8" s="43">
        <f t="shared" si="1"/>
        <v>5.2647058823529411</v>
      </c>
      <c r="F8" s="42">
        <f t="shared" si="1"/>
        <v>111.79411764705883</v>
      </c>
      <c r="G8" s="42">
        <f t="shared" si="1"/>
        <v>0.73529411764705888</v>
      </c>
      <c r="H8" s="43">
        <f t="shared" si="1"/>
        <v>3.3235294117647061</v>
      </c>
      <c r="I8" s="43">
        <f t="shared" si="1"/>
        <v>6.2647058823529411</v>
      </c>
      <c r="J8" s="42">
        <f t="shared" si="1"/>
        <v>19.323529411764707</v>
      </c>
      <c r="K8" s="44">
        <f t="shared" si="1"/>
        <v>168.41176470588235</v>
      </c>
      <c r="L8" s="48"/>
      <c r="M8" s="30">
        <f t="shared" si="0"/>
        <v>14.852941176470587</v>
      </c>
      <c r="N8" s="31">
        <f t="shared" si="2"/>
        <v>153.55882352941177</v>
      </c>
      <c r="O8" s="55">
        <f t="shared" si="3"/>
        <v>8.8194201886133416E-2</v>
      </c>
      <c r="P8" s="55">
        <f t="shared" si="4"/>
        <v>0.91180579811386664</v>
      </c>
      <c r="Q8" s="2" t="s">
        <v>18</v>
      </c>
    </row>
    <row r="9" spans="1:17" ht="12.75" customHeight="1" thickBot="1" x14ac:dyDescent="0.25">
      <c r="A9" s="229"/>
      <c r="B9" s="249"/>
      <c r="C9" s="2" t="s">
        <v>19</v>
      </c>
      <c r="D9" s="42">
        <f t="shared" si="1"/>
        <v>15.823529411764707</v>
      </c>
      <c r="E9" s="43">
        <f t="shared" si="1"/>
        <v>5.0294117647058822</v>
      </c>
      <c r="F9" s="42">
        <f t="shared" si="1"/>
        <v>89.82352941176471</v>
      </c>
      <c r="G9" s="42">
        <f t="shared" si="1"/>
        <v>1.3235294117647058</v>
      </c>
      <c r="H9" s="43">
        <f t="shared" si="1"/>
        <v>1.6764705882352942</v>
      </c>
      <c r="I9" s="43">
        <f t="shared" si="1"/>
        <v>5.2058823529411766</v>
      </c>
      <c r="J9" s="42">
        <f t="shared" si="1"/>
        <v>17.323529411764707</v>
      </c>
      <c r="K9" s="44">
        <f t="shared" si="1"/>
        <v>136.20588235294119</v>
      </c>
      <c r="L9" s="48"/>
      <c r="M9" s="30">
        <f t="shared" si="0"/>
        <v>11.911764705882353</v>
      </c>
      <c r="N9" s="31">
        <f t="shared" si="2"/>
        <v>124.29411764705884</v>
      </c>
      <c r="O9" s="55">
        <f t="shared" si="3"/>
        <v>8.7454113582379617E-2</v>
      </c>
      <c r="P9" s="55">
        <f t="shared" si="4"/>
        <v>0.91254588641762047</v>
      </c>
      <c r="Q9" s="2" t="s">
        <v>19</v>
      </c>
    </row>
    <row r="10" spans="1:17" ht="12.75" customHeight="1" thickBot="1" x14ac:dyDescent="0.25">
      <c r="A10" s="229"/>
      <c r="B10" s="249"/>
      <c r="C10" s="2" t="s">
        <v>20</v>
      </c>
      <c r="D10" s="42">
        <f t="shared" si="1"/>
        <v>15.235294117647058</v>
      </c>
      <c r="E10" s="43">
        <f t="shared" si="1"/>
        <v>3.8529411764705883</v>
      </c>
      <c r="F10" s="42">
        <f t="shared" si="1"/>
        <v>74.029411764705884</v>
      </c>
      <c r="G10" s="42">
        <f t="shared" si="1"/>
        <v>1.2352941176470589</v>
      </c>
      <c r="H10" s="43">
        <f t="shared" si="1"/>
        <v>1.8823529411764706</v>
      </c>
      <c r="I10" s="43">
        <f t="shared" si="1"/>
        <v>5.5</v>
      </c>
      <c r="J10" s="42">
        <f t="shared" si="1"/>
        <v>14.823529411764707</v>
      </c>
      <c r="K10" s="44">
        <f t="shared" si="1"/>
        <v>116.55882352941177</v>
      </c>
      <c r="L10" s="48"/>
      <c r="M10" s="30">
        <f t="shared" si="0"/>
        <v>11.235294117647058</v>
      </c>
      <c r="N10" s="31">
        <f t="shared" si="2"/>
        <v>105.32352941176471</v>
      </c>
      <c r="O10" s="55">
        <f t="shared" si="3"/>
        <v>9.6391622508200853E-2</v>
      </c>
      <c r="P10" s="55">
        <f t="shared" si="4"/>
        <v>0.90360837749179912</v>
      </c>
      <c r="Q10" s="2" t="s">
        <v>20</v>
      </c>
    </row>
    <row r="11" spans="1:17" ht="12.75" customHeight="1" thickBot="1" x14ac:dyDescent="0.25">
      <c r="A11" s="229"/>
      <c r="B11" s="249"/>
      <c r="C11" s="2" t="s">
        <v>21</v>
      </c>
      <c r="D11" s="42">
        <f t="shared" si="1"/>
        <v>16.764705882352942</v>
      </c>
      <c r="E11" s="43">
        <f t="shared" si="1"/>
        <v>5.0588235294117645</v>
      </c>
      <c r="F11" s="42">
        <f t="shared" si="1"/>
        <v>78.088235294117652</v>
      </c>
      <c r="G11" s="42">
        <f t="shared" si="1"/>
        <v>1.6470588235294117</v>
      </c>
      <c r="H11" s="43">
        <f t="shared" si="1"/>
        <v>3.3235294117647061</v>
      </c>
      <c r="I11" s="43">
        <f t="shared" si="1"/>
        <v>5.2647058823529411</v>
      </c>
      <c r="J11" s="42">
        <f t="shared" si="1"/>
        <v>16.088235294117649</v>
      </c>
      <c r="K11" s="44">
        <f t="shared" si="1"/>
        <v>126.23529411764706</v>
      </c>
      <c r="L11" s="48"/>
      <c r="M11" s="30">
        <f t="shared" si="0"/>
        <v>13.647058823529413</v>
      </c>
      <c r="N11" s="31">
        <f t="shared" si="2"/>
        <v>112.58823529411765</v>
      </c>
      <c r="O11" s="55">
        <f t="shared" si="3"/>
        <v>0.10810810810810811</v>
      </c>
      <c r="P11" s="55">
        <f t="shared" si="4"/>
        <v>0.89189189189189189</v>
      </c>
      <c r="Q11" s="2" t="s">
        <v>21</v>
      </c>
    </row>
    <row r="12" spans="1:17" ht="12.75" customHeight="1" thickBot="1" x14ac:dyDescent="0.25">
      <c r="A12" s="229"/>
      <c r="B12" s="249"/>
      <c r="C12" s="2" t="s">
        <v>22</v>
      </c>
      <c r="D12" s="42">
        <f t="shared" si="1"/>
        <v>27.117647058823529</v>
      </c>
      <c r="E12" s="43">
        <f t="shared" si="1"/>
        <v>7.8235294117647056</v>
      </c>
      <c r="F12" s="42">
        <f t="shared" si="1"/>
        <v>99.205882352941174</v>
      </c>
      <c r="G12" s="42">
        <f t="shared" si="1"/>
        <v>1.2941176470588236</v>
      </c>
      <c r="H12" s="43">
        <f t="shared" si="1"/>
        <v>6.882352941176471</v>
      </c>
      <c r="I12" s="43">
        <f t="shared" si="1"/>
        <v>7.382352941176471</v>
      </c>
      <c r="J12" s="42">
        <f t="shared" si="1"/>
        <v>22.941176470588236</v>
      </c>
      <c r="K12" s="44">
        <f t="shared" si="1"/>
        <v>172.64705882352942</v>
      </c>
      <c r="L12" s="48"/>
      <c r="M12" s="30">
        <f t="shared" si="0"/>
        <v>22.088235294117649</v>
      </c>
      <c r="N12" s="31">
        <f t="shared" si="2"/>
        <v>150.55882352941177</v>
      </c>
      <c r="O12" s="55">
        <f t="shared" si="3"/>
        <v>0.12793867120954003</v>
      </c>
      <c r="P12" s="55">
        <f t="shared" si="4"/>
        <v>0.87206132879045994</v>
      </c>
      <c r="Q12" s="2" t="s">
        <v>22</v>
      </c>
    </row>
    <row r="13" spans="1:17" ht="12.75" customHeight="1" thickBot="1" x14ac:dyDescent="0.25">
      <c r="A13" s="229"/>
      <c r="B13" s="249"/>
      <c r="C13" s="2" t="s">
        <v>23</v>
      </c>
      <c r="D13" s="42">
        <f t="shared" si="1"/>
        <v>28.058823529411764</v>
      </c>
      <c r="E13" s="43">
        <f t="shared" si="1"/>
        <v>8.264705882352942</v>
      </c>
      <c r="F13" s="42">
        <f t="shared" si="1"/>
        <v>102.17647058823529</v>
      </c>
      <c r="G13" s="42">
        <f t="shared" si="1"/>
        <v>1.8823529411764706</v>
      </c>
      <c r="H13" s="43">
        <f t="shared" si="1"/>
        <v>7.2941176470588234</v>
      </c>
      <c r="I13" s="43">
        <f t="shared" si="1"/>
        <v>9.4705882352941178</v>
      </c>
      <c r="J13" s="42">
        <f t="shared" si="1"/>
        <v>27.588235294117649</v>
      </c>
      <c r="K13" s="44">
        <f t="shared" si="1"/>
        <v>184.76470588235293</v>
      </c>
      <c r="L13" s="48"/>
      <c r="M13" s="30">
        <f t="shared" si="0"/>
        <v>25.029411764705884</v>
      </c>
      <c r="N13" s="31">
        <f t="shared" si="2"/>
        <v>159.70588235294116</v>
      </c>
      <c r="O13" s="55">
        <f t="shared" si="3"/>
        <v>0.13546641197070999</v>
      </c>
      <c r="P13" s="55">
        <f t="shared" si="4"/>
        <v>0.86437440305635149</v>
      </c>
      <c r="Q13" s="2" t="s">
        <v>23</v>
      </c>
    </row>
    <row r="14" spans="1:17" ht="12.75" customHeight="1" thickBot="1" x14ac:dyDescent="0.25">
      <c r="A14" s="229"/>
      <c r="B14" s="249"/>
      <c r="C14" s="2" t="s">
        <v>24</v>
      </c>
      <c r="D14" s="42">
        <f t="shared" si="1"/>
        <v>24.852941176470587</v>
      </c>
      <c r="E14" s="43">
        <f t="shared" si="1"/>
        <v>9.882352941176471</v>
      </c>
      <c r="F14" s="42">
        <f t="shared" si="1"/>
        <v>74.117647058823536</v>
      </c>
      <c r="G14" s="42">
        <f t="shared" si="1"/>
        <v>1.3235294117647058</v>
      </c>
      <c r="H14" s="43">
        <f t="shared" si="1"/>
        <v>8.3235294117647065</v>
      </c>
      <c r="I14" s="43">
        <f t="shared" si="1"/>
        <v>9.6470588235294112</v>
      </c>
      <c r="J14" s="42">
        <f t="shared" si="1"/>
        <v>20.735294117647058</v>
      </c>
      <c r="K14" s="44">
        <f t="shared" si="1"/>
        <v>148.88235294117646</v>
      </c>
      <c r="L14" s="48"/>
      <c r="M14" s="30">
        <f t="shared" si="0"/>
        <v>27.852941176470587</v>
      </c>
      <c r="N14" s="31">
        <f t="shared" si="2"/>
        <v>121.02941176470588</v>
      </c>
      <c r="O14" s="55">
        <f t="shared" si="3"/>
        <v>0.18708020545239035</v>
      </c>
      <c r="P14" s="55">
        <f t="shared" si="4"/>
        <v>0.81291979454760965</v>
      </c>
      <c r="Q14" s="2" t="s">
        <v>24</v>
      </c>
    </row>
    <row r="15" spans="1:17" ht="12.75" customHeight="1" thickBot="1" x14ac:dyDescent="0.25">
      <c r="A15" s="229"/>
      <c r="B15" s="249"/>
      <c r="C15" s="2" t="s">
        <v>25</v>
      </c>
      <c r="D15" s="42">
        <f t="shared" si="1"/>
        <v>20.970588235294116</v>
      </c>
      <c r="E15" s="43">
        <f t="shared" si="1"/>
        <v>7.5588235294117645</v>
      </c>
      <c r="F15" s="42">
        <f t="shared" si="1"/>
        <v>76.764705882352942</v>
      </c>
      <c r="G15" s="42">
        <f t="shared" si="1"/>
        <v>1.4411764705882353</v>
      </c>
      <c r="H15" s="43">
        <f t="shared" si="1"/>
        <v>8.2058823529411757</v>
      </c>
      <c r="I15" s="43">
        <f t="shared" si="1"/>
        <v>8.9411764705882355</v>
      </c>
      <c r="J15" s="42">
        <f t="shared" si="1"/>
        <v>17.382352941176471</v>
      </c>
      <c r="K15" s="44">
        <f t="shared" si="1"/>
        <v>141.26470588235293</v>
      </c>
      <c r="L15" s="48"/>
      <c r="M15" s="30">
        <f t="shared" si="0"/>
        <v>24.705882352941174</v>
      </c>
      <c r="N15" s="31">
        <f t="shared" si="2"/>
        <v>116.55882352941177</v>
      </c>
      <c r="O15" s="55">
        <f t="shared" si="3"/>
        <v>0.17489069331667709</v>
      </c>
      <c r="P15" s="55">
        <f t="shared" si="4"/>
        <v>0.82510930668332305</v>
      </c>
      <c r="Q15" s="2" t="s">
        <v>25</v>
      </c>
    </row>
    <row r="16" spans="1:17" ht="12.75" customHeight="1" thickBot="1" x14ac:dyDescent="0.25">
      <c r="A16" s="229"/>
      <c r="B16" s="249"/>
      <c r="C16" s="2" t="s">
        <v>26</v>
      </c>
      <c r="D16" s="42">
        <f t="shared" si="1"/>
        <v>17</v>
      </c>
      <c r="E16" s="43">
        <f t="shared" si="1"/>
        <v>5.7647058823529411</v>
      </c>
      <c r="F16" s="42">
        <f t="shared" si="1"/>
        <v>63.588235294117645</v>
      </c>
      <c r="G16" s="42">
        <f t="shared" si="1"/>
        <v>1.7352941176470589</v>
      </c>
      <c r="H16" s="43">
        <f t="shared" si="1"/>
        <v>5.2647058823529411</v>
      </c>
      <c r="I16" s="43">
        <f t="shared" si="1"/>
        <v>8.2058823529411757</v>
      </c>
      <c r="J16" s="42">
        <f t="shared" si="1"/>
        <v>13.647058823529411</v>
      </c>
      <c r="K16" s="44">
        <f t="shared" si="1"/>
        <v>115.20588235294117</v>
      </c>
      <c r="L16" s="48"/>
      <c r="M16" s="30">
        <f t="shared" si="0"/>
        <v>19.235294117647058</v>
      </c>
      <c r="N16" s="31">
        <f t="shared" si="2"/>
        <v>95.970588235294116</v>
      </c>
      <c r="O16" s="55">
        <f t="shared" si="3"/>
        <v>0.16696451365841206</v>
      </c>
      <c r="P16" s="55">
        <f t="shared" si="4"/>
        <v>0.83303548634158797</v>
      </c>
      <c r="Q16" s="2" t="s">
        <v>26</v>
      </c>
    </row>
    <row r="17" spans="1:17" ht="12.75" customHeight="1" thickBot="1" x14ac:dyDescent="0.25">
      <c r="A17" s="229"/>
      <c r="B17" s="249"/>
      <c r="C17" s="2" t="s">
        <v>27</v>
      </c>
      <c r="D17" s="42">
        <f t="shared" si="1"/>
        <v>12.911764705882353</v>
      </c>
      <c r="E17" s="43">
        <f t="shared" si="1"/>
        <v>5.0294117647058822</v>
      </c>
      <c r="F17" s="42">
        <f t="shared" si="1"/>
        <v>37.970588235294116</v>
      </c>
      <c r="G17" s="42">
        <f t="shared" si="1"/>
        <v>0.79411764705882348</v>
      </c>
      <c r="H17" s="43">
        <f t="shared" si="1"/>
        <v>3.2647058823529411</v>
      </c>
      <c r="I17" s="43">
        <f t="shared" si="1"/>
        <v>5.0294117647058822</v>
      </c>
      <c r="J17" s="42">
        <f t="shared" si="1"/>
        <v>10.529411764705882</v>
      </c>
      <c r="K17" s="44">
        <f t="shared" si="1"/>
        <v>75.529411764705884</v>
      </c>
      <c r="L17" s="48"/>
      <c r="M17" s="30">
        <f t="shared" si="0"/>
        <v>13.323529411764705</v>
      </c>
      <c r="N17" s="31">
        <f t="shared" si="2"/>
        <v>62.205882352941181</v>
      </c>
      <c r="O17" s="55">
        <f t="shared" si="3"/>
        <v>0.17640186915887848</v>
      </c>
      <c r="P17" s="55">
        <f t="shared" si="4"/>
        <v>0.82359813084112155</v>
      </c>
      <c r="Q17" s="2" t="s">
        <v>27</v>
      </c>
    </row>
    <row r="18" spans="1:17" ht="12.75" customHeight="1" thickBot="1" x14ac:dyDescent="0.25">
      <c r="A18" s="229"/>
      <c r="B18" s="249"/>
      <c r="C18" s="2" t="s">
        <v>28</v>
      </c>
      <c r="D18" s="42">
        <f t="shared" si="1"/>
        <v>8.9411764705882355</v>
      </c>
      <c r="E18" s="43">
        <f t="shared" si="1"/>
        <v>4.6470588235294121</v>
      </c>
      <c r="F18" s="42">
        <f t="shared" si="1"/>
        <v>17.558823529411764</v>
      </c>
      <c r="G18" s="42">
        <f t="shared" si="1"/>
        <v>0.35294117647058826</v>
      </c>
      <c r="H18" s="43">
        <f t="shared" si="1"/>
        <v>2.8529411764705883</v>
      </c>
      <c r="I18" s="43">
        <f t="shared" si="1"/>
        <v>3.8529411764705883</v>
      </c>
      <c r="J18" s="42">
        <f t="shared" si="1"/>
        <v>6.7352941176470589</v>
      </c>
      <c r="K18" s="44">
        <f t="shared" si="1"/>
        <v>44.941176470588232</v>
      </c>
      <c r="L18" s="48"/>
      <c r="M18" s="30">
        <f t="shared" si="0"/>
        <v>11.352941176470589</v>
      </c>
      <c r="N18" s="31">
        <f t="shared" si="2"/>
        <v>33.588235294117645</v>
      </c>
      <c r="O18" s="55">
        <f t="shared" si="3"/>
        <v>0.25261780104712045</v>
      </c>
      <c r="P18" s="55">
        <f t="shared" si="4"/>
        <v>0.74738219895287961</v>
      </c>
      <c r="Q18" s="2" t="s">
        <v>28</v>
      </c>
    </row>
    <row r="19" spans="1:17" ht="12.75" customHeight="1" thickBot="1" x14ac:dyDescent="0.25">
      <c r="A19" s="229"/>
      <c r="B19" s="249"/>
      <c r="C19" s="2" t="s">
        <v>29</v>
      </c>
      <c r="D19" s="42">
        <f t="shared" si="1"/>
        <v>1.7647058823529411</v>
      </c>
      <c r="E19" s="41">
        <f t="shared" si="1"/>
        <v>0</v>
      </c>
      <c r="F19" s="42">
        <f t="shared" si="1"/>
        <v>3.9117647058823528</v>
      </c>
      <c r="G19" s="42">
        <f t="shared" si="1"/>
        <v>0</v>
      </c>
      <c r="H19" s="43">
        <f t="shared" si="1"/>
        <v>3.5882352941176472</v>
      </c>
      <c r="I19" s="43">
        <f t="shared" si="1"/>
        <v>8.8235294117647065E-2</v>
      </c>
      <c r="J19" s="42">
        <f t="shared" si="1"/>
        <v>1.6470588235294117</v>
      </c>
      <c r="K19" s="44">
        <f t="shared" si="1"/>
        <v>11</v>
      </c>
      <c r="L19" s="48"/>
      <c r="M19" s="30">
        <f t="shared" si="0"/>
        <v>3.6764705882352944</v>
      </c>
      <c r="N19" s="31">
        <f t="shared" si="2"/>
        <v>7.3235294117647047</v>
      </c>
      <c r="O19" s="55">
        <f t="shared" si="3"/>
        <v>0.33422459893048129</v>
      </c>
      <c r="P19" s="55">
        <f t="shared" si="4"/>
        <v>0.6657754010695186</v>
      </c>
      <c r="Q19" s="2" t="s">
        <v>29</v>
      </c>
    </row>
    <row r="20" spans="1:17" ht="12.75" customHeight="1" thickBot="1" x14ac:dyDescent="0.25">
      <c r="A20" s="229"/>
      <c r="B20" s="250"/>
      <c r="C20" s="2" t="s">
        <v>10</v>
      </c>
      <c r="D20" s="45">
        <f t="shared" si="1"/>
        <v>247.64705882352942</v>
      </c>
      <c r="E20" s="46">
        <f t="shared" si="1"/>
        <v>79.029411764705884</v>
      </c>
      <c r="F20" s="45">
        <f t="shared" si="1"/>
        <v>1116.5588235294117</v>
      </c>
      <c r="G20" s="45">
        <f t="shared" si="1"/>
        <v>16.794117647058822</v>
      </c>
      <c r="H20" s="46">
        <f t="shared" si="1"/>
        <v>60.911764705882355</v>
      </c>
      <c r="I20" s="46">
        <f t="shared" si="1"/>
        <v>83.411764705882348</v>
      </c>
      <c r="J20" s="45">
        <f t="shared" si="1"/>
        <v>233.1764705882353</v>
      </c>
      <c r="K20" s="47">
        <f t="shared" si="1"/>
        <v>1837.6176470588234</v>
      </c>
      <c r="L20" s="48"/>
      <c r="M20" s="32">
        <f t="shared" si="0"/>
        <v>223.35294117647058</v>
      </c>
      <c r="N20" s="32">
        <f t="shared" si="2"/>
        <v>1614.1764705882354</v>
      </c>
      <c r="O20" s="57">
        <f t="shared" si="3"/>
        <v>0.12154483906592616</v>
      </c>
      <c r="P20" s="57">
        <f t="shared" si="4"/>
        <v>0.87840714480065307</v>
      </c>
      <c r="Q20" s="2" t="s">
        <v>10</v>
      </c>
    </row>
    <row r="21" spans="1:17" ht="12.75" customHeight="1" thickBot="1" x14ac:dyDescent="0.25">
      <c r="A21" s="229"/>
      <c r="B21" s="234" t="s">
        <v>31</v>
      </c>
      <c r="C21" s="22" t="s">
        <v>14</v>
      </c>
      <c r="D21" s="25">
        <f>SUM(D143)/34</f>
        <v>0</v>
      </c>
      <c r="E21" s="27">
        <f t="shared" ref="E21:K21" si="5">SUM(E143)/34</f>
        <v>0</v>
      </c>
      <c r="F21" s="25">
        <f t="shared" si="5"/>
        <v>0.44117647058823528</v>
      </c>
      <c r="G21" s="25">
        <f t="shared" si="5"/>
        <v>0</v>
      </c>
      <c r="H21" s="27">
        <f t="shared" si="5"/>
        <v>0</v>
      </c>
      <c r="I21" s="27">
        <f t="shared" si="5"/>
        <v>0</v>
      </c>
      <c r="J21" s="25">
        <f t="shared" si="5"/>
        <v>0</v>
      </c>
      <c r="K21" s="25">
        <f t="shared" si="5"/>
        <v>0.44117647058823528</v>
      </c>
      <c r="L21" s="48"/>
      <c r="M21" s="30">
        <f t="shared" si="0"/>
        <v>0</v>
      </c>
      <c r="N21" s="31">
        <f t="shared" si="2"/>
        <v>0.44117647058823528</v>
      </c>
      <c r="O21" s="59">
        <f>SUM(M21/K21)</f>
        <v>0</v>
      </c>
      <c r="P21" s="59">
        <f>SUM(N21/K21)</f>
        <v>1</v>
      </c>
      <c r="Q21" s="18" t="s">
        <v>14</v>
      </c>
    </row>
    <row r="22" spans="1:17" ht="12.75" customHeight="1" thickBot="1" x14ac:dyDescent="0.25">
      <c r="A22" s="229"/>
      <c r="B22" s="235"/>
      <c r="C22" s="22" t="s">
        <v>15</v>
      </c>
      <c r="D22" s="25">
        <f t="shared" ref="D22:K37" si="6">SUM(D144)/34</f>
        <v>8.764705882352942</v>
      </c>
      <c r="E22" s="27">
        <f t="shared" si="6"/>
        <v>2.2647058823529411</v>
      </c>
      <c r="F22" s="25">
        <f t="shared" si="6"/>
        <v>60.735294117647058</v>
      </c>
      <c r="G22" s="25">
        <f t="shared" si="6"/>
        <v>0.44117647058823528</v>
      </c>
      <c r="H22" s="27">
        <f t="shared" si="6"/>
        <v>1.4705882352941178</v>
      </c>
      <c r="I22" s="27">
        <f t="shared" si="6"/>
        <v>1.1176470588235294</v>
      </c>
      <c r="J22" s="25">
        <f t="shared" si="6"/>
        <v>10.470588235294118</v>
      </c>
      <c r="K22" s="25">
        <f t="shared" si="6"/>
        <v>85.32352941176471</v>
      </c>
      <c r="L22" s="48"/>
      <c r="M22" s="30">
        <f t="shared" si="0"/>
        <v>4.8529411764705888</v>
      </c>
      <c r="N22" s="31">
        <f t="shared" si="2"/>
        <v>80.411764705882348</v>
      </c>
      <c r="O22" s="59">
        <f t="shared" ref="O22:O37" si="7">SUM(M22/K22)</f>
        <v>5.6876938986556366E-2</v>
      </c>
      <c r="P22" s="59">
        <f t="shared" ref="P22:P37" si="8">SUM(N22/K22)</f>
        <v>0.9424336435711822</v>
      </c>
      <c r="Q22" s="18" t="s">
        <v>15</v>
      </c>
    </row>
    <row r="23" spans="1:17" ht="12.75" customHeight="1" thickBot="1" x14ac:dyDescent="0.25">
      <c r="A23" s="229"/>
      <c r="B23" s="235"/>
      <c r="C23" s="22" t="s">
        <v>16</v>
      </c>
      <c r="D23" s="25">
        <f t="shared" si="6"/>
        <v>15.294117647058824</v>
      </c>
      <c r="E23" s="27">
        <f t="shared" si="6"/>
        <v>4.0882352941176467</v>
      </c>
      <c r="F23" s="25">
        <f t="shared" si="6"/>
        <v>86.32352941176471</v>
      </c>
      <c r="G23" s="25">
        <f t="shared" si="6"/>
        <v>1.1764705882352942</v>
      </c>
      <c r="H23" s="27">
        <f t="shared" si="6"/>
        <v>1.9411764705882353</v>
      </c>
      <c r="I23" s="27">
        <f t="shared" si="6"/>
        <v>2.6764705882352939</v>
      </c>
      <c r="J23" s="25">
        <f t="shared" si="6"/>
        <v>15.441176470588236</v>
      </c>
      <c r="K23" s="25">
        <f t="shared" si="6"/>
        <v>126.94117647058823</v>
      </c>
      <c r="L23" s="48"/>
      <c r="M23" s="30">
        <f t="shared" si="0"/>
        <v>8.7058823529411757</v>
      </c>
      <c r="N23" s="31">
        <f t="shared" si="2"/>
        <v>118.23529411764706</v>
      </c>
      <c r="O23" s="59">
        <f t="shared" si="7"/>
        <v>6.8582020389249307E-2</v>
      </c>
      <c r="P23" s="59">
        <f t="shared" si="8"/>
        <v>0.93141797961075068</v>
      </c>
      <c r="Q23" s="18" t="s">
        <v>16</v>
      </c>
    </row>
    <row r="24" spans="1:17" ht="12.75" customHeight="1" thickBot="1" x14ac:dyDescent="0.25">
      <c r="A24" s="229"/>
      <c r="B24" s="235"/>
      <c r="C24" s="22" t="s">
        <v>17</v>
      </c>
      <c r="D24" s="25">
        <f t="shared" si="6"/>
        <v>17.911764705882351</v>
      </c>
      <c r="E24" s="27">
        <f t="shared" si="6"/>
        <v>4.2941176470588234</v>
      </c>
      <c r="F24" s="25">
        <f t="shared" si="6"/>
        <v>107.79411764705883</v>
      </c>
      <c r="G24" s="25">
        <f t="shared" si="6"/>
        <v>0.76470588235294112</v>
      </c>
      <c r="H24" s="27">
        <f t="shared" si="6"/>
        <v>3.4411764705882355</v>
      </c>
      <c r="I24" s="27">
        <f t="shared" si="6"/>
        <v>4.7352941176470589</v>
      </c>
      <c r="J24" s="25">
        <f t="shared" si="6"/>
        <v>17.058823529411764</v>
      </c>
      <c r="K24" s="25">
        <f t="shared" si="6"/>
        <v>156</v>
      </c>
      <c r="L24" s="48"/>
      <c r="M24" s="30">
        <f t="shared" si="0"/>
        <v>12.470588235294118</v>
      </c>
      <c r="N24" s="31">
        <f t="shared" si="2"/>
        <v>143.52941176470588</v>
      </c>
      <c r="O24" s="59">
        <f t="shared" si="7"/>
        <v>7.99396681749623E-2</v>
      </c>
      <c r="P24" s="59">
        <f t="shared" si="8"/>
        <v>0.92006033182503777</v>
      </c>
      <c r="Q24" s="18" t="s">
        <v>17</v>
      </c>
    </row>
    <row r="25" spans="1:17" ht="12.75" customHeight="1" thickBot="1" x14ac:dyDescent="0.25">
      <c r="A25" s="229"/>
      <c r="B25" s="235"/>
      <c r="C25" s="22" t="s">
        <v>18</v>
      </c>
      <c r="D25" s="25">
        <f t="shared" si="6"/>
        <v>16.323529411764707</v>
      </c>
      <c r="E25" s="27">
        <f t="shared" si="6"/>
        <v>3.2058823529411766</v>
      </c>
      <c r="F25" s="25">
        <f t="shared" si="6"/>
        <v>100.29411764705883</v>
      </c>
      <c r="G25" s="25">
        <f t="shared" si="6"/>
        <v>1.3529411764705883</v>
      </c>
      <c r="H25" s="27">
        <f t="shared" si="6"/>
        <v>2</v>
      </c>
      <c r="I25" s="27">
        <f t="shared" si="6"/>
        <v>2.8529411764705883</v>
      </c>
      <c r="J25" s="25">
        <f t="shared" si="6"/>
        <v>16.529411764705884</v>
      </c>
      <c r="K25" s="25">
        <f t="shared" si="6"/>
        <v>142.55882352941177</v>
      </c>
      <c r="L25" s="48"/>
      <c r="M25" s="30">
        <f t="shared" si="0"/>
        <v>8.0588235294117645</v>
      </c>
      <c r="N25" s="31">
        <f t="shared" si="2"/>
        <v>134.5</v>
      </c>
      <c r="O25" s="59">
        <f t="shared" si="7"/>
        <v>5.6529812255003094E-2</v>
      </c>
      <c r="P25" s="59">
        <f t="shared" si="8"/>
        <v>0.94347018774499691</v>
      </c>
      <c r="Q25" s="18" t="s">
        <v>18</v>
      </c>
    </row>
    <row r="26" spans="1:17" ht="12.75" customHeight="1" thickBot="1" x14ac:dyDescent="0.25">
      <c r="A26" s="229"/>
      <c r="B26" s="235"/>
      <c r="C26" s="22" t="s">
        <v>19</v>
      </c>
      <c r="D26" s="25">
        <f t="shared" si="6"/>
        <v>15.117647058823529</v>
      </c>
      <c r="E26" s="27">
        <f t="shared" si="6"/>
        <v>3.2352941176470589</v>
      </c>
      <c r="F26" s="25">
        <f t="shared" si="6"/>
        <v>83.32352941176471</v>
      </c>
      <c r="G26" s="25">
        <f t="shared" si="6"/>
        <v>1.6176470588235294</v>
      </c>
      <c r="H26" s="27">
        <f t="shared" si="6"/>
        <v>2.0882352941176472</v>
      </c>
      <c r="I26" s="27">
        <f t="shared" si="6"/>
        <v>4.382352941176471</v>
      </c>
      <c r="J26" s="25">
        <f t="shared" si="6"/>
        <v>14.5</v>
      </c>
      <c r="K26" s="25">
        <f t="shared" si="6"/>
        <v>124.26470588235294</v>
      </c>
      <c r="L26" s="48"/>
      <c r="M26" s="30">
        <f t="shared" si="0"/>
        <v>9.7058823529411775</v>
      </c>
      <c r="N26" s="31">
        <f t="shared" si="2"/>
        <v>114.55882352941177</v>
      </c>
      <c r="O26" s="59">
        <f t="shared" si="7"/>
        <v>7.8106508875739653E-2</v>
      </c>
      <c r="P26" s="59">
        <f t="shared" si="8"/>
        <v>0.92189349112426033</v>
      </c>
      <c r="Q26" s="18" t="s">
        <v>19</v>
      </c>
    </row>
    <row r="27" spans="1:17" ht="12.75" customHeight="1" thickBot="1" x14ac:dyDescent="0.25">
      <c r="A27" s="229"/>
      <c r="B27" s="235"/>
      <c r="C27" s="22" t="s">
        <v>20</v>
      </c>
      <c r="D27" s="25">
        <f t="shared" si="6"/>
        <v>11.735294117647058</v>
      </c>
      <c r="E27" s="27">
        <f t="shared" si="6"/>
        <v>3.6176470588235294</v>
      </c>
      <c r="F27" s="25">
        <f t="shared" si="6"/>
        <v>71.147058823529406</v>
      </c>
      <c r="G27" s="25">
        <f t="shared" si="6"/>
        <v>1.2647058823529411</v>
      </c>
      <c r="H27" s="27">
        <f t="shared" si="6"/>
        <v>2.8823529411764706</v>
      </c>
      <c r="I27" s="27">
        <f t="shared" si="6"/>
        <v>3.4117647058823528</v>
      </c>
      <c r="J27" s="25">
        <f t="shared" si="6"/>
        <v>13.205882352941176</v>
      </c>
      <c r="K27" s="25">
        <f t="shared" si="6"/>
        <v>107.29411764705883</v>
      </c>
      <c r="L27" s="48"/>
      <c r="M27" s="30">
        <f t="shared" si="0"/>
        <v>9.9117647058823533</v>
      </c>
      <c r="N27" s="31">
        <f t="shared" si="2"/>
        <v>97.35294117647058</v>
      </c>
      <c r="O27" s="59">
        <f t="shared" si="7"/>
        <v>9.2379385964912283E-2</v>
      </c>
      <c r="P27" s="59">
        <f t="shared" si="8"/>
        <v>0.9073464912280701</v>
      </c>
      <c r="Q27" s="18" t="s">
        <v>20</v>
      </c>
    </row>
    <row r="28" spans="1:17" ht="12.75" customHeight="1" thickBot="1" x14ac:dyDescent="0.25">
      <c r="A28" s="229"/>
      <c r="B28" s="235"/>
      <c r="C28" s="22" t="s">
        <v>21</v>
      </c>
      <c r="D28" s="25">
        <f t="shared" si="6"/>
        <v>14.911764705882353</v>
      </c>
      <c r="E28" s="27">
        <f t="shared" si="6"/>
        <v>5.0882352941176467</v>
      </c>
      <c r="F28" s="25">
        <f t="shared" si="6"/>
        <v>73.82352941176471</v>
      </c>
      <c r="G28" s="25">
        <f t="shared" si="6"/>
        <v>1.7058823529411764</v>
      </c>
      <c r="H28" s="27">
        <f t="shared" si="6"/>
        <v>3.2941176470588234</v>
      </c>
      <c r="I28" s="27">
        <f t="shared" si="6"/>
        <v>4.2352941176470589</v>
      </c>
      <c r="J28" s="25">
        <f t="shared" si="6"/>
        <v>13.852941176470589</v>
      </c>
      <c r="K28" s="25">
        <f t="shared" si="6"/>
        <v>116.94117647058823</v>
      </c>
      <c r="L28" s="48"/>
      <c r="M28" s="30">
        <f t="shared" si="0"/>
        <v>12.617647058823529</v>
      </c>
      <c r="N28" s="31">
        <f t="shared" si="2"/>
        <v>104.29411764705883</v>
      </c>
      <c r="O28" s="59">
        <f t="shared" si="7"/>
        <v>0.10789738430583501</v>
      </c>
      <c r="P28" s="59">
        <f t="shared" si="8"/>
        <v>0.89185110663983913</v>
      </c>
      <c r="Q28" s="18" t="s">
        <v>21</v>
      </c>
    </row>
    <row r="29" spans="1:17" ht="12.75" customHeight="1" thickBot="1" x14ac:dyDescent="0.25">
      <c r="A29" s="229"/>
      <c r="B29" s="235"/>
      <c r="C29" s="22" t="s">
        <v>22</v>
      </c>
      <c r="D29" s="25">
        <f t="shared" si="6"/>
        <v>20.529411764705884</v>
      </c>
      <c r="E29" s="27">
        <f t="shared" si="6"/>
        <v>5.5</v>
      </c>
      <c r="F29" s="25">
        <f t="shared" si="6"/>
        <v>82.117647058823536</v>
      </c>
      <c r="G29" s="25">
        <f t="shared" si="6"/>
        <v>1.1764705882352942</v>
      </c>
      <c r="H29" s="27">
        <f t="shared" si="6"/>
        <v>4.4705882352941178</v>
      </c>
      <c r="I29" s="27">
        <f t="shared" si="6"/>
        <v>7.0588235294117645</v>
      </c>
      <c r="J29" s="25">
        <f t="shared" si="6"/>
        <v>18.617647058823529</v>
      </c>
      <c r="K29" s="25">
        <f t="shared" si="6"/>
        <v>139.5</v>
      </c>
      <c r="L29" s="48"/>
      <c r="M29" s="30">
        <f t="shared" si="0"/>
        <v>17.029411764705884</v>
      </c>
      <c r="N29" s="31">
        <f t="shared" si="2"/>
        <v>122.44117647058823</v>
      </c>
      <c r="O29" s="59">
        <f t="shared" si="7"/>
        <v>0.12207463630613537</v>
      </c>
      <c r="P29" s="59">
        <f t="shared" si="8"/>
        <v>0.87771452667088334</v>
      </c>
      <c r="Q29" s="18" t="s">
        <v>22</v>
      </c>
    </row>
    <row r="30" spans="1:17" ht="12.75" customHeight="1" thickBot="1" x14ac:dyDescent="0.25">
      <c r="A30" s="229"/>
      <c r="B30" s="235"/>
      <c r="C30" s="22" t="s">
        <v>23</v>
      </c>
      <c r="D30" s="25">
        <f t="shared" si="6"/>
        <v>26.029411764705884</v>
      </c>
      <c r="E30" s="27">
        <f t="shared" si="6"/>
        <v>8.382352941176471</v>
      </c>
      <c r="F30" s="25">
        <f t="shared" si="6"/>
        <v>85.235294117647058</v>
      </c>
      <c r="G30" s="25">
        <f t="shared" si="6"/>
        <v>1.5588235294117647</v>
      </c>
      <c r="H30" s="27">
        <f t="shared" si="6"/>
        <v>6.7352941176470589</v>
      </c>
      <c r="I30" s="27">
        <f t="shared" si="6"/>
        <v>9.9411764705882355</v>
      </c>
      <c r="J30" s="25">
        <f t="shared" si="6"/>
        <v>21.294117647058822</v>
      </c>
      <c r="K30" s="25">
        <f t="shared" si="6"/>
        <v>159.23529411764707</v>
      </c>
      <c r="L30" s="48"/>
      <c r="M30" s="30">
        <f t="shared" si="0"/>
        <v>25.058823529411764</v>
      </c>
      <c r="N30" s="31">
        <f t="shared" si="2"/>
        <v>134.11764705882354</v>
      </c>
      <c r="O30" s="59">
        <f t="shared" si="7"/>
        <v>0.15736978204654598</v>
      </c>
      <c r="P30" s="59">
        <f t="shared" si="8"/>
        <v>0.84226080531954195</v>
      </c>
      <c r="Q30" s="18" t="s">
        <v>23</v>
      </c>
    </row>
    <row r="31" spans="1:17" ht="12.75" customHeight="1" thickBot="1" x14ac:dyDescent="0.25">
      <c r="A31" s="229"/>
      <c r="B31" s="235"/>
      <c r="C31" s="22" t="s">
        <v>24</v>
      </c>
      <c r="D31" s="25">
        <f t="shared" si="6"/>
        <v>23.882352941176471</v>
      </c>
      <c r="E31" s="27">
        <f t="shared" si="6"/>
        <v>7.1470588235294121</v>
      </c>
      <c r="F31" s="25">
        <f t="shared" si="6"/>
        <v>69.82352941176471</v>
      </c>
      <c r="G31" s="25">
        <f t="shared" si="6"/>
        <v>1.0294117647058822</v>
      </c>
      <c r="H31" s="27">
        <f t="shared" si="6"/>
        <v>8.3529411764705888</v>
      </c>
      <c r="I31" s="27">
        <f t="shared" si="6"/>
        <v>8.6764705882352935</v>
      </c>
      <c r="J31" s="25">
        <f t="shared" si="6"/>
        <v>19.852941176470587</v>
      </c>
      <c r="K31" s="25">
        <f t="shared" si="6"/>
        <v>138.76470588235293</v>
      </c>
      <c r="L31" s="48"/>
      <c r="M31" s="30">
        <f t="shared" si="0"/>
        <v>24.176470588235293</v>
      </c>
      <c r="N31" s="31">
        <f t="shared" si="2"/>
        <v>114.58823529411765</v>
      </c>
      <c r="O31" s="59">
        <f t="shared" si="7"/>
        <v>0.1742263671047054</v>
      </c>
      <c r="P31" s="59">
        <f t="shared" si="8"/>
        <v>0.82577363289529471</v>
      </c>
      <c r="Q31" s="18" t="s">
        <v>24</v>
      </c>
    </row>
    <row r="32" spans="1:17" ht="12.75" customHeight="1" thickBot="1" x14ac:dyDescent="0.25">
      <c r="A32" s="229"/>
      <c r="B32" s="235"/>
      <c r="C32" s="22" t="s">
        <v>25</v>
      </c>
      <c r="D32" s="25">
        <f t="shared" si="6"/>
        <v>20.264705882352942</v>
      </c>
      <c r="E32" s="27">
        <f t="shared" si="6"/>
        <v>7.2647058823529411</v>
      </c>
      <c r="F32" s="25">
        <f t="shared" si="6"/>
        <v>68.411764705882348</v>
      </c>
      <c r="G32" s="25">
        <f t="shared" si="6"/>
        <v>1.2058823529411764</v>
      </c>
      <c r="H32" s="27">
        <f t="shared" si="6"/>
        <v>6.4411764705882355</v>
      </c>
      <c r="I32" s="27">
        <f t="shared" si="6"/>
        <v>8.7941176470588243</v>
      </c>
      <c r="J32" s="25">
        <f t="shared" si="6"/>
        <v>17.058823529411764</v>
      </c>
      <c r="K32" s="25">
        <f t="shared" si="6"/>
        <v>129.47058823529412</v>
      </c>
      <c r="L32" s="48"/>
      <c r="M32" s="30">
        <f t="shared" si="0"/>
        <v>22.5</v>
      </c>
      <c r="N32" s="31">
        <f t="shared" si="2"/>
        <v>106.94117647058823</v>
      </c>
      <c r="O32" s="59">
        <f t="shared" si="7"/>
        <v>0.17378464334393456</v>
      </c>
      <c r="P32" s="59">
        <f t="shared" si="8"/>
        <v>0.825988187187642</v>
      </c>
      <c r="Q32" s="18" t="s">
        <v>25</v>
      </c>
    </row>
    <row r="33" spans="1:17" ht="12.75" customHeight="1" thickBot="1" x14ac:dyDescent="0.25">
      <c r="A33" s="229"/>
      <c r="B33" s="235"/>
      <c r="C33" s="22" t="s">
        <v>26</v>
      </c>
      <c r="D33" s="25">
        <f t="shared" si="6"/>
        <v>16</v>
      </c>
      <c r="E33" s="27">
        <f t="shared" si="6"/>
        <v>6.4705882352941178</v>
      </c>
      <c r="F33" s="25">
        <f t="shared" si="6"/>
        <v>60</v>
      </c>
      <c r="G33" s="25">
        <f t="shared" si="6"/>
        <v>1.5</v>
      </c>
      <c r="H33" s="27">
        <f t="shared" si="6"/>
        <v>3.8823529411764706</v>
      </c>
      <c r="I33" s="27">
        <f t="shared" si="6"/>
        <v>6.8235294117647056</v>
      </c>
      <c r="J33" s="25">
        <f t="shared" si="6"/>
        <v>13.705882352941176</v>
      </c>
      <c r="K33" s="25">
        <f t="shared" si="6"/>
        <v>108.41176470588235</v>
      </c>
      <c r="L33" s="48"/>
      <c r="M33" s="30">
        <f t="shared" si="0"/>
        <v>17.176470588235293</v>
      </c>
      <c r="N33" s="31">
        <f t="shared" si="2"/>
        <v>91.205882352941174</v>
      </c>
      <c r="O33" s="59">
        <f t="shared" si="7"/>
        <v>0.15843733043950081</v>
      </c>
      <c r="P33" s="59">
        <f t="shared" si="8"/>
        <v>0.84129137276180144</v>
      </c>
      <c r="Q33" s="18" t="s">
        <v>26</v>
      </c>
    </row>
    <row r="34" spans="1:17" ht="12.75" customHeight="1" thickBot="1" x14ac:dyDescent="0.25">
      <c r="A34" s="229"/>
      <c r="B34" s="235"/>
      <c r="C34" s="22" t="s">
        <v>27</v>
      </c>
      <c r="D34" s="25">
        <f t="shared" si="6"/>
        <v>12.647058823529411</v>
      </c>
      <c r="E34" s="27">
        <f t="shared" si="6"/>
        <v>5.1470588235294121</v>
      </c>
      <c r="F34" s="25">
        <f t="shared" si="6"/>
        <v>36.764705882352942</v>
      </c>
      <c r="G34" s="25">
        <f t="shared" si="6"/>
        <v>0.6470588235294118</v>
      </c>
      <c r="H34" s="27">
        <f t="shared" si="6"/>
        <v>3.0882352941176472</v>
      </c>
      <c r="I34" s="27">
        <f t="shared" si="6"/>
        <v>5.617647058823529</v>
      </c>
      <c r="J34" s="25">
        <f t="shared" si="6"/>
        <v>9.5588235294117645</v>
      </c>
      <c r="K34" s="25">
        <f t="shared" si="6"/>
        <v>73.470588235294116</v>
      </c>
      <c r="L34" s="48"/>
      <c r="M34" s="30">
        <f t="shared" si="0"/>
        <v>13.852941176470589</v>
      </c>
      <c r="N34" s="31">
        <f t="shared" si="2"/>
        <v>59.617647058823536</v>
      </c>
      <c r="O34" s="59">
        <f t="shared" si="7"/>
        <v>0.18855084067253805</v>
      </c>
      <c r="P34" s="59">
        <f t="shared" si="8"/>
        <v>0.81144915932746209</v>
      </c>
      <c r="Q34" s="18" t="s">
        <v>27</v>
      </c>
    </row>
    <row r="35" spans="1:17" ht="12.75" customHeight="1" thickBot="1" x14ac:dyDescent="0.25">
      <c r="A35" s="229"/>
      <c r="B35" s="235"/>
      <c r="C35" s="22" t="s">
        <v>28</v>
      </c>
      <c r="D35" s="25">
        <f t="shared" si="6"/>
        <v>7.9705882352941178</v>
      </c>
      <c r="E35" s="27">
        <f t="shared" si="6"/>
        <v>3.6470588235294117</v>
      </c>
      <c r="F35" s="25">
        <f t="shared" si="6"/>
        <v>18.088235294117649</v>
      </c>
      <c r="G35" s="25">
        <f t="shared" si="6"/>
        <v>0.29411764705882354</v>
      </c>
      <c r="H35" s="27">
        <f t="shared" si="6"/>
        <v>2.6176470588235294</v>
      </c>
      <c r="I35" s="27">
        <f t="shared" si="6"/>
        <v>3.4411764705882355</v>
      </c>
      <c r="J35" s="25">
        <f t="shared" si="6"/>
        <v>6.0588235294117645</v>
      </c>
      <c r="K35" s="25">
        <f t="shared" si="6"/>
        <v>42.117647058823529</v>
      </c>
      <c r="L35" s="48"/>
      <c r="M35" s="30">
        <f t="shared" si="0"/>
        <v>9.7058823529411775</v>
      </c>
      <c r="N35" s="31">
        <f t="shared" si="2"/>
        <v>32.411764705882355</v>
      </c>
      <c r="O35" s="59">
        <f t="shared" si="7"/>
        <v>0.2304469273743017</v>
      </c>
      <c r="P35" s="59">
        <f t="shared" si="8"/>
        <v>0.76955307262569839</v>
      </c>
      <c r="Q35" s="18" t="s">
        <v>28</v>
      </c>
    </row>
    <row r="36" spans="1:17" ht="12.75" customHeight="1" thickBot="1" x14ac:dyDescent="0.25">
      <c r="A36" s="229"/>
      <c r="B36" s="235"/>
      <c r="C36" s="22" t="s">
        <v>29</v>
      </c>
      <c r="D36" s="25">
        <f t="shared" si="6"/>
        <v>1.7352941176470589</v>
      </c>
      <c r="E36" s="27">
        <f t="shared" si="6"/>
        <v>0</v>
      </c>
      <c r="F36" s="25">
        <f t="shared" si="6"/>
        <v>4.2058823529411766</v>
      </c>
      <c r="G36" s="25">
        <f t="shared" si="6"/>
        <v>0</v>
      </c>
      <c r="H36" s="27">
        <f t="shared" si="6"/>
        <v>2.1176470588235294</v>
      </c>
      <c r="I36" s="27">
        <f t="shared" si="6"/>
        <v>0</v>
      </c>
      <c r="J36" s="25">
        <f t="shared" si="6"/>
        <v>1.0294117647058822</v>
      </c>
      <c r="K36" s="25">
        <f t="shared" si="6"/>
        <v>9.0882352941176467</v>
      </c>
      <c r="L36" s="48"/>
      <c r="M36" s="30">
        <f t="shared" si="0"/>
        <v>2.1176470588235294</v>
      </c>
      <c r="N36" s="31">
        <f t="shared" si="2"/>
        <v>6.9705882352941178</v>
      </c>
      <c r="O36" s="59">
        <f t="shared" si="7"/>
        <v>0.23300970873786409</v>
      </c>
      <c r="P36" s="59">
        <f t="shared" si="8"/>
        <v>0.76699029126213591</v>
      </c>
      <c r="Q36" s="18" t="s">
        <v>29</v>
      </c>
    </row>
    <row r="37" spans="1:17" ht="13.5" thickBot="1" x14ac:dyDescent="0.25">
      <c r="A37" s="229"/>
      <c r="B37" s="236"/>
      <c r="C37" s="22" t="s">
        <v>10</v>
      </c>
      <c r="D37" s="26">
        <f t="shared" si="6"/>
        <v>229.11764705882354</v>
      </c>
      <c r="E37" s="28">
        <f t="shared" si="6"/>
        <v>69.352941176470594</v>
      </c>
      <c r="F37" s="26">
        <f t="shared" si="6"/>
        <v>1008.5294117647059</v>
      </c>
      <c r="G37" s="26">
        <f t="shared" si="6"/>
        <v>15.735294117647058</v>
      </c>
      <c r="H37" s="28">
        <f t="shared" si="6"/>
        <v>54.823529411764703</v>
      </c>
      <c r="I37" s="28">
        <f t="shared" si="6"/>
        <v>73.764705882352942</v>
      </c>
      <c r="J37" s="26">
        <f t="shared" si="6"/>
        <v>208.23529411764707</v>
      </c>
      <c r="K37" s="26">
        <f t="shared" si="6"/>
        <v>1659.8235294117646</v>
      </c>
      <c r="L37" s="48"/>
      <c r="M37" s="28">
        <f>SUM(M21:M36)</f>
        <v>197.94117647058826</v>
      </c>
      <c r="N37" s="26">
        <f t="shared" si="2"/>
        <v>1461.6176470588234</v>
      </c>
      <c r="O37" s="59">
        <f t="shared" si="7"/>
        <v>0.11925435021440978</v>
      </c>
      <c r="P37" s="59">
        <f t="shared" si="8"/>
        <v>0.88058617145692308</v>
      </c>
      <c r="Q37" s="18" t="s">
        <v>10</v>
      </c>
    </row>
    <row r="38" spans="1:17" ht="13.5" thickBot="1" x14ac:dyDescent="0.25">
      <c r="A38" s="229"/>
      <c r="B38" s="248" t="s">
        <v>42</v>
      </c>
      <c r="C38" s="2" t="s">
        <v>14</v>
      </c>
      <c r="D38" s="31">
        <f>SUM(D160)/35</f>
        <v>2.8571428571428571E-2</v>
      </c>
      <c r="E38" s="30">
        <f t="shared" ref="E38:K38" si="9">SUM(E160)/35</f>
        <v>0</v>
      </c>
      <c r="F38" s="45">
        <f t="shared" si="9"/>
        <v>0.2857142857142857</v>
      </c>
      <c r="G38" s="31">
        <f t="shared" si="9"/>
        <v>0</v>
      </c>
      <c r="H38" s="46">
        <f t="shared" si="9"/>
        <v>0</v>
      </c>
      <c r="I38" s="30">
        <f t="shared" si="9"/>
        <v>0</v>
      </c>
      <c r="J38" s="31">
        <f t="shared" si="9"/>
        <v>2.8571428571428571E-2</v>
      </c>
      <c r="K38" s="47">
        <f t="shared" si="9"/>
        <v>0.34285714285714286</v>
      </c>
      <c r="L38" s="48"/>
      <c r="M38" s="30">
        <f t="shared" ref="M38:M53" si="10">SUM(E38+H38+I38)</f>
        <v>0</v>
      </c>
      <c r="N38" s="31">
        <f t="shared" si="2"/>
        <v>0.34285714285714286</v>
      </c>
      <c r="O38" s="55">
        <f>SUM(M38/K38)</f>
        <v>0</v>
      </c>
      <c r="P38" s="55">
        <f>SUM(N38/K38)</f>
        <v>1</v>
      </c>
      <c r="Q38" s="2" t="s">
        <v>14</v>
      </c>
    </row>
    <row r="39" spans="1:17" ht="13.5" thickBot="1" x14ac:dyDescent="0.25">
      <c r="A39" s="229"/>
      <c r="B39" s="249"/>
      <c r="C39" s="2" t="s">
        <v>15</v>
      </c>
      <c r="D39" s="45">
        <f t="shared" ref="D39:K54" si="11">SUM(D161)/35</f>
        <v>8.6571428571428566</v>
      </c>
      <c r="E39" s="30">
        <f t="shared" si="11"/>
        <v>1.8857142857142857</v>
      </c>
      <c r="F39" s="45">
        <f t="shared" si="11"/>
        <v>65.857142857142861</v>
      </c>
      <c r="G39" s="45">
        <f t="shared" si="11"/>
        <v>0.17142857142857143</v>
      </c>
      <c r="H39" s="46">
        <f t="shared" si="11"/>
        <v>1.1714285714285715</v>
      </c>
      <c r="I39" s="30">
        <f t="shared" si="11"/>
        <v>1.4</v>
      </c>
      <c r="J39" s="45">
        <f t="shared" si="11"/>
        <v>10.857142857142858</v>
      </c>
      <c r="K39" s="47">
        <f t="shared" si="11"/>
        <v>90.114285714285714</v>
      </c>
      <c r="L39" s="48"/>
      <c r="M39" s="30">
        <f t="shared" si="10"/>
        <v>4.4571428571428573</v>
      </c>
      <c r="N39" s="31">
        <f t="shared" si="2"/>
        <v>85.542857142857159</v>
      </c>
      <c r="O39" s="55">
        <f t="shared" ref="O39:O54" si="12">SUM(M39/K39)</f>
        <v>4.946100190234623E-2</v>
      </c>
      <c r="P39" s="55">
        <f t="shared" ref="P39:P54" si="13">SUM(N39/K39)</f>
        <v>0.9492707672796451</v>
      </c>
      <c r="Q39" s="2" t="s">
        <v>15</v>
      </c>
    </row>
    <row r="40" spans="1:17" ht="13.5" thickBot="1" x14ac:dyDescent="0.25">
      <c r="A40" s="229"/>
      <c r="B40" s="249"/>
      <c r="C40" s="2" t="s">
        <v>16</v>
      </c>
      <c r="D40" s="45">
        <f t="shared" si="11"/>
        <v>13.371428571428572</v>
      </c>
      <c r="E40" s="46">
        <f t="shared" si="11"/>
        <v>3.2</v>
      </c>
      <c r="F40" s="45">
        <f t="shared" si="11"/>
        <v>93.942857142857136</v>
      </c>
      <c r="G40" s="45">
        <f t="shared" si="11"/>
        <v>1.0571428571428572</v>
      </c>
      <c r="H40" s="46">
        <f t="shared" si="11"/>
        <v>1.3714285714285714</v>
      </c>
      <c r="I40" s="46">
        <f t="shared" si="11"/>
        <v>2.4285714285714284</v>
      </c>
      <c r="J40" s="45">
        <f t="shared" si="11"/>
        <v>15.171428571428571</v>
      </c>
      <c r="K40" s="47">
        <f t="shared" si="11"/>
        <v>130.54285714285714</v>
      </c>
      <c r="L40" s="48"/>
      <c r="M40" s="30">
        <f t="shared" si="10"/>
        <v>7</v>
      </c>
      <c r="N40" s="31">
        <f t="shared" si="2"/>
        <v>123.54285714285714</v>
      </c>
      <c r="O40" s="55">
        <f t="shared" si="12"/>
        <v>5.3622236813307071E-2</v>
      </c>
      <c r="P40" s="55">
        <f t="shared" si="13"/>
        <v>0.94637776318669298</v>
      </c>
      <c r="Q40" s="2" t="s">
        <v>16</v>
      </c>
    </row>
    <row r="41" spans="1:17" ht="13.5" thickBot="1" x14ac:dyDescent="0.25">
      <c r="A41" s="229"/>
      <c r="B41" s="249"/>
      <c r="C41" s="2" t="s">
        <v>17</v>
      </c>
      <c r="D41" s="45">
        <f t="shared" si="11"/>
        <v>15.857142857142858</v>
      </c>
      <c r="E41" s="46">
        <f t="shared" si="11"/>
        <v>3.6857142857142855</v>
      </c>
      <c r="F41" s="45">
        <f t="shared" si="11"/>
        <v>109.51428571428572</v>
      </c>
      <c r="G41" s="45">
        <f t="shared" si="11"/>
        <v>0.8571428571428571</v>
      </c>
      <c r="H41" s="46">
        <f t="shared" si="11"/>
        <v>2.1142857142857143</v>
      </c>
      <c r="I41" s="46">
        <f t="shared" si="11"/>
        <v>4</v>
      </c>
      <c r="J41" s="45">
        <f t="shared" si="11"/>
        <v>17.828571428571429</v>
      </c>
      <c r="K41" s="47">
        <f t="shared" si="11"/>
        <v>153.85714285714286</v>
      </c>
      <c r="L41" s="48"/>
      <c r="M41" s="30">
        <f t="shared" si="10"/>
        <v>9.8000000000000007</v>
      </c>
      <c r="N41" s="31">
        <f t="shared" si="2"/>
        <v>144.05714285714288</v>
      </c>
      <c r="O41" s="55">
        <f t="shared" si="12"/>
        <v>6.3695450324976796E-2</v>
      </c>
      <c r="P41" s="55">
        <f t="shared" si="13"/>
        <v>0.9363045496750233</v>
      </c>
      <c r="Q41" s="2" t="s">
        <v>17</v>
      </c>
    </row>
    <row r="42" spans="1:17" ht="13.5" thickBot="1" x14ac:dyDescent="0.25">
      <c r="A42" s="229"/>
      <c r="B42" s="249"/>
      <c r="C42" s="2" t="s">
        <v>18</v>
      </c>
      <c r="D42" s="45">
        <f t="shared" si="11"/>
        <v>16.62857142857143</v>
      </c>
      <c r="E42" s="46">
        <f t="shared" si="11"/>
        <v>3.657142857142857</v>
      </c>
      <c r="F42" s="45">
        <f t="shared" si="11"/>
        <v>104.97142857142858</v>
      </c>
      <c r="G42" s="45">
        <f t="shared" si="11"/>
        <v>1.2857142857142858</v>
      </c>
      <c r="H42" s="46">
        <f t="shared" si="11"/>
        <v>2.3714285714285714</v>
      </c>
      <c r="I42" s="46">
        <f t="shared" si="11"/>
        <v>4.2</v>
      </c>
      <c r="J42" s="45">
        <f t="shared" si="11"/>
        <v>18.399999999999999</v>
      </c>
      <c r="K42" s="47">
        <f t="shared" si="11"/>
        <v>151.51428571428571</v>
      </c>
      <c r="L42" s="48"/>
      <c r="M42" s="30">
        <f t="shared" si="10"/>
        <v>10.228571428571428</v>
      </c>
      <c r="N42" s="31">
        <f t="shared" si="2"/>
        <v>141.28571428571431</v>
      </c>
      <c r="O42" s="55">
        <f t="shared" si="12"/>
        <v>6.7508957194041111E-2</v>
      </c>
      <c r="P42" s="55">
        <f t="shared" si="13"/>
        <v>0.93249104280595907</v>
      </c>
      <c r="Q42" s="2" t="s">
        <v>18</v>
      </c>
    </row>
    <row r="43" spans="1:17" ht="13.5" thickBot="1" x14ac:dyDescent="0.25">
      <c r="A43" s="229"/>
      <c r="B43" s="249"/>
      <c r="C43" s="2" t="s">
        <v>19</v>
      </c>
      <c r="D43" s="45">
        <f t="shared" si="11"/>
        <v>13.771428571428572</v>
      </c>
      <c r="E43" s="46">
        <f t="shared" si="11"/>
        <v>4.0857142857142854</v>
      </c>
      <c r="F43" s="45">
        <f t="shared" si="11"/>
        <v>82.028571428571425</v>
      </c>
      <c r="G43" s="45">
        <f t="shared" si="11"/>
        <v>1.2571428571428571</v>
      </c>
      <c r="H43" s="46">
        <f t="shared" si="11"/>
        <v>2.8</v>
      </c>
      <c r="I43" s="46">
        <f t="shared" si="11"/>
        <v>4.1714285714285717</v>
      </c>
      <c r="J43" s="45">
        <f t="shared" si="11"/>
        <v>17.428571428571427</v>
      </c>
      <c r="K43" s="47">
        <f t="shared" si="11"/>
        <v>125.57142857142857</v>
      </c>
      <c r="L43" s="48"/>
      <c r="M43" s="30">
        <f t="shared" si="10"/>
        <v>11.057142857142857</v>
      </c>
      <c r="N43" s="31">
        <f t="shared" si="2"/>
        <v>114.48571428571428</v>
      </c>
      <c r="O43" s="55">
        <f t="shared" si="12"/>
        <v>8.8054607508532418E-2</v>
      </c>
      <c r="P43" s="55">
        <f t="shared" si="13"/>
        <v>0.9117178612059158</v>
      </c>
      <c r="Q43" s="2" t="s">
        <v>19</v>
      </c>
    </row>
    <row r="44" spans="1:17" ht="13.5" thickBot="1" x14ac:dyDescent="0.25">
      <c r="A44" s="229"/>
      <c r="B44" s="249"/>
      <c r="C44" s="2" t="s">
        <v>20</v>
      </c>
      <c r="D44" s="45">
        <f t="shared" si="11"/>
        <v>13.371428571428572</v>
      </c>
      <c r="E44" s="46">
        <f t="shared" si="11"/>
        <v>3.3714285714285714</v>
      </c>
      <c r="F44" s="45">
        <f t="shared" si="11"/>
        <v>94.342857142857142</v>
      </c>
      <c r="G44" s="45">
        <f t="shared" si="11"/>
        <v>1.2285714285714286</v>
      </c>
      <c r="H44" s="46">
        <f t="shared" si="11"/>
        <v>2.9142857142857141</v>
      </c>
      <c r="I44" s="46">
        <f t="shared" si="11"/>
        <v>5.1714285714285717</v>
      </c>
      <c r="J44" s="45">
        <f t="shared" si="11"/>
        <v>15.628571428571428</v>
      </c>
      <c r="K44" s="47">
        <f t="shared" si="11"/>
        <v>136.02857142857144</v>
      </c>
      <c r="L44" s="48"/>
      <c r="M44" s="30">
        <f t="shared" si="10"/>
        <v>11.457142857142857</v>
      </c>
      <c r="N44" s="31">
        <f t="shared" si="2"/>
        <v>124.57142857142857</v>
      </c>
      <c r="O44" s="55">
        <f t="shared" si="12"/>
        <v>8.4226002940558695E-2</v>
      </c>
      <c r="P44" s="55">
        <f t="shared" si="13"/>
        <v>0.91577399705944118</v>
      </c>
      <c r="Q44" s="2" t="s">
        <v>20</v>
      </c>
    </row>
    <row r="45" spans="1:17" ht="13.5" thickBot="1" x14ac:dyDescent="0.25">
      <c r="A45" s="229"/>
      <c r="B45" s="249"/>
      <c r="C45" s="2" t="s">
        <v>21</v>
      </c>
      <c r="D45" s="45">
        <f t="shared" si="11"/>
        <v>17.771428571428572</v>
      </c>
      <c r="E45" s="46">
        <f t="shared" si="11"/>
        <v>3.6</v>
      </c>
      <c r="F45" s="45">
        <f t="shared" si="11"/>
        <v>89.714285714285708</v>
      </c>
      <c r="G45" s="45">
        <f t="shared" si="11"/>
        <v>1</v>
      </c>
      <c r="H45" s="46">
        <f t="shared" si="11"/>
        <v>5.1142857142857139</v>
      </c>
      <c r="I45" s="46">
        <f t="shared" si="11"/>
        <v>4.628571428571429</v>
      </c>
      <c r="J45" s="45">
        <f t="shared" si="11"/>
        <v>17.2</v>
      </c>
      <c r="K45" s="47">
        <f t="shared" si="11"/>
        <v>139.05714285714285</v>
      </c>
      <c r="L45" s="48"/>
      <c r="M45" s="30">
        <f t="shared" si="10"/>
        <v>13.342857142857142</v>
      </c>
      <c r="N45" s="31">
        <f t="shared" si="2"/>
        <v>125.68571428571428</v>
      </c>
      <c r="O45" s="55">
        <f t="shared" si="12"/>
        <v>9.5952332032052598E-2</v>
      </c>
      <c r="P45" s="55">
        <f t="shared" si="13"/>
        <v>0.90384220258886383</v>
      </c>
      <c r="Q45" s="2" t="s">
        <v>21</v>
      </c>
    </row>
    <row r="46" spans="1:17" ht="13.5" thickBot="1" x14ac:dyDescent="0.25">
      <c r="A46" s="229"/>
      <c r="B46" s="249"/>
      <c r="C46" s="2" t="s">
        <v>22</v>
      </c>
      <c r="D46" s="45">
        <f t="shared" si="11"/>
        <v>29.342857142857142</v>
      </c>
      <c r="E46" s="46">
        <f t="shared" si="11"/>
        <v>7.6571428571428575</v>
      </c>
      <c r="F46" s="45">
        <f t="shared" si="11"/>
        <v>119.82857142857142</v>
      </c>
      <c r="G46" s="45">
        <f t="shared" si="11"/>
        <v>1.4571428571428571</v>
      </c>
      <c r="H46" s="46">
        <f t="shared" si="11"/>
        <v>5.6857142857142859</v>
      </c>
      <c r="I46" s="46">
        <f t="shared" si="11"/>
        <v>9.0857142857142854</v>
      </c>
      <c r="J46" s="45">
        <f t="shared" si="11"/>
        <v>25.228571428571428</v>
      </c>
      <c r="K46" s="47">
        <f t="shared" si="11"/>
        <v>198.31428571428572</v>
      </c>
      <c r="L46" s="48"/>
      <c r="M46" s="30">
        <f t="shared" si="10"/>
        <v>22.428571428571431</v>
      </c>
      <c r="N46" s="31">
        <f t="shared" si="2"/>
        <v>175.85714285714286</v>
      </c>
      <c r="O46" s="55">
        <f t="shared" si="12"/>
        <v>0.11309609566344908</v>
      </c>
      <c r="P46" s="55">
        <f t="shared" si="13"/>
        <v>0.88675983287710702</v>
      </c>
      <c r="Q46" s="2" t="s">
        <v>22</v>
      </c>
    </row>
    <row r="47" spans="1:17" ht="13.5" thickBot="1" x14ac:dyDescent="0.25">
      <c r="A47" s="229"/>
      <c r="B47" s="249"/>
      <c r="C47" s="2" t="s">
        <v>23</v>
      </c>
      <c r="D47" s="45">
        <f t="shared" si="11"/>
        <v>35.857142857142854</v>
      </c>
      <c r="E47" s="46">
        <f t="shared" si="11"/>
        <v>13.771428571428572</v>
      </c>
      <c r="F47" s="45">
        <f t="shared" si="11"/>
        <v>118.14285714285714</v>
      </c>
      <c r="G47" s="45">
        <f t="shared" si="11"/>
        <v>1</v>
      </c>
      <c r="H47" s="46">
        <f t="shared" si="11"/>
        <v>12.057142857142857</v>
      </c>
      <c r="I47" s="46">
        <f t="shared" si="11"/>
        <v>13.371428571428572</v>
      </c>
      <c r="J47" s="45">
        <f t="shared" si="11"/>
        <v>28.37142857142857</v>
      </c>
      <c r="K47" s="47">
        <f t="shared" si="11"/>
        <v>222.57142857142858</v>
      </c>
      <c r="L47" s="48"/>
      <c r="M47" s="30">
        <f t="shared" si="10"/>
        <v>39.200000000000003</v>
      </c>
      <c r="N47" s="31">
        <f t="shared" si="2"/>
        <v>183.37142857142857</v>
      </c>
      <c r="O47" s="55">
        <f t="shared" si="12"/>
        <v>0.17612323491655971</v>
      </c>
      <c r="P47" s="55">
        <f t="shared" si="13"/>
        <v>0.82387676508344021</v>
      </c>
      <c r="Q47" s="2" t="s">
        <v>23</v>
      </c>
    </row>
    <row r="48" spans="1:17" ht="13.5" thickBot="1" x14ac:dyDescent="0.25">
      <c r="A48" s="229"/>
      <c r="B48" s="249"/>
      <c r="C48" s="2" t="s">
        <v>24</v>
      </c>
      <c r="D48" s="45">
        <f t="shared" si="11"/>
        <v>37.542857142857144</v>
      </c>
      <c r="E48" s="46">
        <f t="shared" si="11"/>
        <v>16.428571428571427</v>
      </c>
      <c r="F48" s="45">
        <f t="shared" si="11"/>
        <v>84.828571428571422</v>
      </c>
      <c r="G48" s="45">
        <f t="shared" si="11"/>
        <v>0.97142857142857142</v>
      </c>
      <c r="H48" s="46">
        <f t="shared" si="11"/>
        <v>13.542857142857143</v>
      </c>
      <c r="I48" s="46">
        <f t="shared" si="11"/>
        <v>16.285714285714285</v>
      </c>
      <c r="J48" s="45">
        <f t="shared" si="11"/>
        <v>23.228571428571428</v>
      </c>
      <c r="K48" s="47">
        <f t="shared" si="11"/>
        <v>192.88571428571427</v>
      </c>
      <c r="L48" s="48"/>
      <c r="M48" s="30">
        <f t="shared" si="10"/>
        <v>46.257142857142853</v>
      </c>
      <c r="N48" s="31">
        <f t="shared" si="2"/>
        <v>146.57142857142856</v>
      </c>
      <c r="O48" s="55">
        <f t="shared" si="12"/>
        <v>0.23981632350762849</v>
      </c>
      <c r="P48" s="55">
        <f t="shared" si="13"/>
        <v>0.75988742408532062</v>
      </c>
      <c r="Q48" s="2" t="s">
        <v>24</v>
      </c>
    </row>
    <row r="49" spans="1:17" ht="13.5" thickBot="1" x14ac:dyDescent="0.25">
      <c r="A49" s="229"/>
      <c r="B49" s="249"/>
      <c r="C49" s="2" t="s">
        <v>25</v>
      </c>
      <c r="D49" s="45">
        <f t="shared" si="11"/>
        <v>29.8</v>
      </c>
      <c r="E49" s="46">
        <f t="shared" si="11"/>
        <v>14.714285714285714</v>
      </c>
      <c r="F49" s="45">
        <f t="shared" si="11"/>
        <v>77.114285714285714</v>
      </c>
      <c r="G49" s="45">
        <f t="shared" si="11"/>
        <v>1.4857142857142858</v>
      </c>
      <c r="H49" s="46">
        <f t="shared" si="11"/>
        <v>12.914285714285715</v>
      </c>
      <c r="I49" s="46">
        <f t="shared" si="11"/>
        <v>13.514285714285714</v>
      </c>
      <c r="J49" s="45">
        <f t="shared" si="11"/>
        <v>18.657142857142858</v>
      </c>
      <c r="K49" s="47">
        <f t="shared" si="11"/>
        <v>168.2</v>
      </c>
      <c r="L49" s="48"/>
      <c r="M49" s="30">
        <f t="shared" si="10"/>
        <v>41.142857142857139</v>
      </c>
      <c r="N49" s="31">
        <f t="shared" si="2"/>
        <v>127.05714285714285</v>
      </c>
      <c r="O49" s="55">
        <f t="shared" si="12"/>
        <v>0.24460676065907933</v>
      </c>
      <c r="P49" s="55">
        <f t="shared" si="13"/>
        <v>0.75539323934092073</v>
      </c>
      <c r="Q49" s="2" t="s">
        <v>25</v>
      </c>
    </row>
    <row r="50" spans="1:17" ht="13.5" thickBot="1" x14ac:dyDescent="0.25">
      <c r="A50" s="229"/>
      <c r="B50" s="249"/>
      <c r="C50" s="2" t="s">
        <v>26</v>
      </c>
      <c r="D50" s="45">
        <f t="shared" si="11"/>
        <v>21.971428571428572</v>
      </c>
      <c r="E50" s="46">
        <f t="shared" si="11"/>
        <v>8.8857142857142861</v>
      </c>
      <c r="F50" s="45">
        <f t="shared" si="11"/>
        <v>65.457142857142856</v>
      </c>
      <c r="G50" s="45">
        <f t="shared" si="11"/>
        <v>1.4857142857142858</v>
      </c>
      <c r="H50" s="46">
        <f t="shared" si="11"/>
        <v>8.4</v>
      </c>
      <c r="I50" s="46">
        <f t="shared" si="11"/>
        <v>11.142857142857142</v>
      </c>
      <c r="J50" s="45">
        <f t="shared" si="11"/>
        <v>16.228571428571428</v>
      </c>
      <c r="K50" s="47">
        <f t="shared" si="11"/>
        <v>133.57142857142858</v>
      </c>
      <c r="L50" s="48"/>
      <c r="M50" s="30">
        <f t="shared" si="10"/>
        <v>28.428571428571427</v>
      </c>
      <c r="N50" s="31">
        <f t="shared" si="2"/>
        <v>105.14285714285714</v>
      </c>
      <c r="O50" s="55">
        <f t="shared" si="12"/>
        <v>0.21283422459893045</v>
      </c>
      <c r="P50" s="55">
        <f t="shared" si="13"/>
        <v>0.78716577540106947</v>
      </c>
      <c r="Q50" s="2" t="s">
        <v>26</v>
      </c>
    </row>
    <row r="51" spans="1:17" ht="13.5" thickBot="1" x14ac:dyDescent="0.25">
      <c r="A51" s="229"/>
      <c r="B51" s="249"/>
      <c r="C51" s="2" t="s">
        <v>27</v>
      </c>
      <c r="D51" s="45">
        <f t="shared" si="11"/>
        <v>12.657142857142857</v>
      </c>
      <c r="E51" s="46">
        <f t="shared" si="11"/>
        <v>5</v>
      </c>
      <c r="F51" s="45">
        <f t="shared" si="11"/>
        <v>38.514285714285712</v>
      </c>
      <c r="G51" s="45">
        <f t="shared" si="11"/>
        <v>0.8571428571428571</v>
      </c>
      <c r="H51" s="46">
        <f t="shared" si="11"/>
        <v>4.8</v>
      </c>
      <c r="I51" s="46">
        <f t="shared" si="11"/>
        <v>6.1714285714285717</v>
      </c>
      <c r="J51" s="45">
        <f t="shared" si="11"/>
        <v>11.314285714285715</v>
      </c>
      <c r="K51" s="47">
        <f t="shared" si="11"/>
        <v>79.314285714285717</v>
      </c>
      <c r="L51" s="48"/>
      <c r="M51" s="30">
        <f t="shared" si="10"/>
        <v>15.971428571428572</v>
      </c>
      <c r="N51" s="31">
        <f t="shared" si="2"/>
        <v>63.342857142857142</v>
      </c>
      <c r="O51" s="55">
        <f t="shared" si="12"/>
        <v>0.20136887608069165</v>
      </c>
      <c r="P51" s="55">
        <f t="shared" si="13"/>
        <v>0.79863112391930835</v>
      </c>
      <c r="Q51" s="2" t="s">
        <v>27</v>
      </c>
    </row>
    <row r="52" spans="1:17" ht="13.5" thickBot="1" x14ac:dyDescent="0.25">
      <c r="A52" s="229"/>
      <c r="B52" s="249"/>
      <c r="C52" s="2" t="s">
        <v>28</v>
      </c>
      <c r="D52" s="45">
        <f t="shared" si="11"/>
        <v>8.4285714285714288</v>
      </c>
      <c r="E52" s="46">
        <f t="shared" si="11"/>
        <v>3.1714285714285713</v>
      </c>
      <c r="F52" s="45">
        <f t="shared" si="11"/>
        <v>20.057142857142857</v>
      </c>
      <c r="G52" s="45">
        <f t="shared" si="11"/>
        <v>0.2857142857142857</v>
      </c>
      <c r="H52" s="46">
        <f t="shared" si="11"/>
        <v>2.2000000000000002</v>
      </c>
      <c r="I52" s="46">
        <f t="shared" si="11"/>
        <v>3.6285714285714286</v>
      </c>
      <c r="J52" s="45">
        <f t="shared" si="11"/>
        <v>6.2857142857142856</v>
      </c>
      <c r="K52" s="47">
        <f t="shared" si="11"/>
        <v>44.057142857142857</v>
      </c>
      <c r="L52" s="48"/>
      <c r="M52" s="30">
        <f t="shared" si="10"/>
        <v>9</v>
      </c>
      <c r="N52" s="31">
        <f t="shared" si="2"/>
        <v>35.057142857142857</v>
      </c>
      <c r="O52" s="55">
        <f t="shared" si="12"/>
        <v>0.20428015564202334</v>
      </c>
      <c r="P52" s="55">
        <f t="shared" si="13"/>
        <v>0.7957198443579766</v>
      </c>
      <c r="Q52" s="2" t="s">
        <v>28</v>
      </c>
    </row>
    <row r="53" spans="1:17" ht="13.5" thickBot="1" x14ac:dyDescent="0.25">
      <c r="A53" s="229"/>
      <c r="B53" s="249"/>
      <c r="C53" s="2" t="s">
        <v>29</v>
      </c>
      <c r="D53" s="45">
        <f t="shared" si="11"/>
        <v>1.8571428571428572</v>
      </c>
      <c r="E53" s="46">
        <f t="shared" si="11"/>
        <v>0</v>
      </c>
      <c r="F53" s="45">
        <f t="shared" si="11"/>
        <v>4.3428571428571425</v>
      </c>
      <c r="G53" s="45">
        <f t="shared" si="11"/>
        <v>0</v>
      </c>
      <c r="H53" s="46">
        <f t="shared" si="11"/>
        <v>2.9428571428571431</v>
      </c>
      <c r="I53" s="46">
        <f t="shared" si="11"/>
        <v>0</v>
      </c>
      <c r="J53" s="45">
        <f t="shared" si="11"/>
        <v>1</v>
      </c>
      <c r="K53" s="47">
        <f t="shared" si="11"/>
        <v>10.142857142857142</v>
      </c>
      <c r="L53" s="48"/>
      <c r="M53" s="30">
        <f t="shared" si="10"/>
        <v>2.9428571428571431</v>
      </c>
      <c r="N53" s="31">
        <f t="shared" si="2"/>
        <v>7.1999999999999993</v>
      </c>
      <c r="O53" s="55">
        <f t="shared" si="12"/>
        <v>0.29014084507042259</v>
      </c>
      <c r="P53" s="55">
        <f t="shared" si="13"/>
        <v>0.70985915492957741</v>
      </c>
      <c r="Q53" s="2" t="s">
        <v>29</v>
      </c>
    </row>
    <row r="54" spans="1:17" ht="13.5" thickBot="1" x14ac:dyDescent="0.25">
      <c r="A54" s="229"/>
      <c r="B54" s="250"/>
      <c r="C54" s="2" t="s">
        <v>10</v>
      </c>
      <c r="D54" s="45">
        <f t="shared" si="11"/>
        <v>276.91428571428571</v>
      </c>
      <c r="E54" s="46">
        <f t="shared" si="11"/>
        <v>93.114285714285714</v>
      </c>
      <c r="F54" s="45">
        <f t="shared" si="11"/>
        <v>1168.9714285714285</v>
      </c>
      <c r="G54" s="45">
        <f t="shared" si="11"/>
        <v>14.4</v>
      </c>
      <c r="H54" s="46">
        <f t="shared" si="11"/>
        <v>80.400000000000006</v>
      </c>
      <c r="I54" s="46">
        <f t="shared" si="11"/>
        <v>99.2</v>
      </c>
      <c r="J54" s="45">
        <f t="shared" si="11"/>
        <v>242.85714285714286</v>
      </c>
      <c r="K54" s="47">
        <f t="shared" si="11"/>
        <v>1976.1142857142856</v>
      </c>
      <c r="L54" s="48"/>
      <c r="M54" s="46">
        <f>SUM(M38:M53)</f>
        <v>272.71428571428572</v>
      </c>
      <c r="N54" s="45">
        <f t="shared" si="2"/>
        <v>1703.1428571428571</v>
      </c>
      <c r="O54" s="57">
        <f t="shared" si="12"/>
        <v>0.13800532068706264</v>
      </c>
      <c r="P54" s="57">
        <f t="shared" si="13"/>
        <v>0.86186455381412297</v>
      </c>
      <c r="Q54" s="2" t="s">
        <v>10</v>
      </c>
    </row>
    <row r="55" spans="1:17" ht="13.5" thickBot="1" x14ac:dyDescent="0.25">
      <c r="A55" s="229"/>
      <c r="B55" s="234" t="s">
        <v>33</v>
      </c>
      <c r="C55" s="22" t="s">
        <v>14</v>
      </c>
      <c r="D55" s="25">
        <f t="shared" ref="D55:K70" si="14">SUM(D177)/35</f>
        <v>0</v>
      </c>
      <c r="E55" s="27">
        <f t="shared" si="14"/>
        <v>0</v>
      </c>
      <c r="F55" s="39">
        <f t="shared" si="14"/>
        <v>0.42857142857142855</v>
      </c>
      <c r="G55" s="25">
        <f t="shared" si="14"/>
        <v>0</v>
      </c>
      <c r="H55" s="27">
        <f t="shared" si="14"/>
        <v>0</v>
      </c>
      <c r="I55" s="27">
        <f t="shared" si="14"/>
        <v>0</v>
      </c>
      <c r="J55" s="39">
        <f t="shared" si="14"/>
        <v>5.7142857142857141E-2</v>
      </c>
      <c r="K55" s="39">
        <f t="shared" si="14"/>
        <v>0.48571428571428571</v>
      </c>
      <c r="L55" s="48"/>
      <c r="M55" s="30">
        <f t="shared" ref="M55:M70" si="15">SUM(E55+H55+I55)</f>
        <v>0</v>
      </c>
      <c r="N55" s="31">
        <f t="shared" si="2"/>
        <v>0.48571428571428571</v>
      </c>
      <c r="O55" s="59">
        <f>SUM(M55/K55)</f>
        <v>0</v>
      </c>
      <c r="P55" s="59">
        <f>SUM(N55/K55)</f>
        <v>1</v>
      </c>
      <c r="Q55" s="18" t="s">
        <v>14</v>
      </c>
    </row>
    <row r="56" spans="1:17" ht="13.5" thickBot="1" x14ac:dyDescent="0.25">
      <c r="A56" s="229"/>
      <c r="B56" s="235"/>
      <c r="C56" s="22" t="s">
        <v>15</v>
      </c>
      <c r="D56" s="39">
        <f t="shared" si="14"/>
        <v>7.6571428571428575</v>
      </c>
      <c r="E56" s="27">
        <f t="shared" si="14"/>
        <v>2.5428571428571427</v>
      </c>
      <c r="F56" s="39">
        <f t="shared" si="14"/>
        <v>58.371428571428574</v>
      </c>
      <c r="G56" s="39">
        <f t="shared" si="14"/>
        <v>0.17142857142857143</v>
      </c>
      <c r="H56" s="49">
        <f t="shared" si="14"/>
        <v>1.2571428571428571</v>
      </c>
      <c r="I56" s="27">
        <f t="shared" si="14"/>
        <v>2.3714285714285714</v>
      </c>
      <c r="J56" s="39">
        <f t="shared" si="14"/>
        <v>8.4857142857142858</v>
      </c>
      <c r="K56" s="39">
        <f t="shared" si="14"/>
        <v>80.857142857142861</v>
      </c>
      <c r="L56" s="48"/>
      <c r="M56" s="30">
        <f t="shared" si="15"/>
        <v>6.1714285714285708</v>
      </c>
      <c r="N56" s="31">
        <f t="shared" si="2"/>
        <v>74.685714285714283</v>
      </c>
      <c r="O56" s="59">
        <f t="shared" ref="O56:O71" si="16">SUM(M56/K56)</f>
        <v>7.6325088339222608E-2</v>
      </c>
      <c r="P56" s="59">
        <f t="shared" ref="P56:P71" si="17">SUM(N56/K56)</f>
        <v>0.92367491166077731</v>
      </c>
      <c r="Q56" s="18" t="s">
        <v>15</v>
      </c>
    </row>
    <row r="57" spans="1:17" ht="13.5" thickBot="1" x14ac:dyDescent="0.25">
      <c r="A57" s="229"/>
      <c r="B57" s="235"/>
      <c r="C57" s="22" t="s">
        <v>16</v>
      </c>
      <c r="D57" s="39">
        <f t="shared" si="14"/>
        <v>12.142857142857142</v>
      </c>
      <c r="E57" s="49">
        <f t="shared" si="14"/>
        <v>3.2571428571428571</v>
      </c>
      <c r="F57" s="39">
        <f t="shared" si="14"/>
        <v>86.057142857142864</v>
      </c>
      <c r="G57" s="39">
        <f t="shared" si="14"/>
        <v>1.4571428571428571</v>
      </c>
      <c r="H57" s="49">
        <f t="shared" si="14"/>
        <v>1.4571428571428571</v>
      </c>
      <c r="I57" s="49">
        <f t="shared" si="14"/>
        <v>2.9714285714285715</v>
      </c>
      <c r="J57" s="39">
        <f t="shared" si="14"/>
        <v>13.657142857142857</v>
      </c>
      <c r="K57" s="39">
        <f t="shared" si="14"/>
        <v>121</v>
      </c>
      <c r="L57" s="48"/>
      <c r="M57" s="30">
        <f t="shared" si="15"/>
        <v>7.6857142857142859</v>
      </c>
      <c r="N57" s="31">
        <f t="shared" si="2"/>
        <v>113.31428571428572</v>
      </c>
      <c r="O57" s="59">
        <f t="shared" si="16"/>
        <v>6.3518299881936247E-2</v>
      </c>
      <c r="P57" s="59">
        <f t="shared" si="17"/>
        <v>0.93648170011806375</v>
      </c>
      <c r="Q57" s="18" t="s">
        <v>16</v>
      </c>
    </row>
    <row r="58" spans="1:17" ht="13.5" thickBot="1" x14ac:dyDescent="0.25">
      <c r="A58" s="229"/>
      <c r="B58" s="235"/>
      <c r="C58" s="22" t="s">
        <v>17</v>
      </c>
      <c r="D58" s="39">
        <f t="shared" si="14"/>
        <v>16.428571428571427</v>
      </c>
      <c r="E58" s="49">
        <f t="shared" si="14"/>
        <v>2.8285714285714287</v>
      </c>
      <c r="F58" s="39">
        <f t="shared" si="14"/>
        <v>106.77142857142857</v>
      </c>
      <c r="G58" s="39">
        <f t="shared" si="14"/>
        <v>1.0857142857142856</v>
      </c>
      <c r="H58" s="49">
        <f t="shared" si="14"/>
        <v>1.8285714285714285</v>
      </c>
      <c r="I58" s="49">
        <f t="shared" si="14"/>
        <v>4.5999999999999996</v>
      </c>
      <c r="J58" s="39">
        <f t="shared" si="14"/>
        <v>17.714285714285715</v>
      </c>
      <c r="K58" s="39">
        <f t="shared" si="14"/>
        <v>151.25714285714287</v>
      </c>
      <c r="L58" s="48"/>
      <c r="M58" s="30">
        <f t="shared" si="15"/>
        <v>9.2571428571428562</v>
      </c>
      <c r="N58" s="31">
        <f t="shared" si="2"/>
        <v>142</v>
      </c>
      <c r="O58" s="59">
        <f t="shared" si="16"/>
        <v>6.1201360030222883E-2</v>
      </c>
      <c r="P58" s="59">
        <f t="shared" si="17"/>
        <v>0.93879863996977708</v>
      </c>
      <c r="Q58" s="18" t="s">
        <v>17</v>
      </c>
    </row>
    <row r="59" spans="1:17" ht="13.5" thickBot="1" x14ac:dyDescent="0.25">
      <c r="A59" s="229"/>
      <c r="B59" s="235"/>
      <c r="C59" s="22" t="s">
        <v>18</v>
      </c>
      <c r="D59" s="39">
        <f t="shared" si="14"/>
        <v>15.771428571428572</v>
      </c>
      <c r="E59" s="49">
        <f t="shared" si="14"/>
        <v>4.2857142857142856</v>
      </c>
      <c r="F59" s="39">
        <f t="shared" si="14"/>
        <v>95.828571428571422</v>
      </c>
      <c r="G59" s="39">
        <f t="shared" si="14"/>
        <v>0.7142857142857143</v>
      </c>
      <c r="H59" s="49">
        <f t="shared" si="14"/>
        <v>1.5714285714285714</v>
      </c>
      <c r="I59" s="49">
        <f t="shared" si="14"/>
        <v>4.9428571428571431</v>
      </c>
      <c r="J59" s="39">
        <f t="shared" si="14"/>
        <v>15.6</v>
      </c>
      <c r="K59" s="39">
        <f t="shared" si="14"/>
        <v>138.71428571428572</v>
      </c>
      <c r="L59" s="48"/>
      <c r="M59" s="30">
        <f t="shared" si="15"/>
        <v>10.8</v>
      </c>
      <c r="N59" s="31">
        <f t="shared" si="2"/>
        <v>127.9142857142857</v>
      </c>
      <c r="O59" s="59">
        <f t="shared" si="16"/>
        <v>7.7857878475798142E-2</v>
      </c>
      <c r="P59" s="59">
        <f t="shared" si="17"/>
        <v>0.92214212152420172</v>
      </c>
      <c r="Q59" s="18" t="s">
        <v>18</v>
      </c>
    </row>
    <row r="60" spans="1:17" ht="13.5" thickBot="1" x14ac:dyDescent="0.25">
      <c r="A60" s="229"/>
      <c r="B60" s="235"/>
      <c r="C60" s="22" t="s">
        <v>19</v>
      </c>
      <c r="D60" s="39">
        <f t="shared" si="14"/>
        <v>13.542857142857143</v>
      </c>
      <c r="E60" s="49">
        <f t="shared" si="14"/>
        <v>3.7428571428571429</v>
      </c>
      <c r="F60" s="39">
        <f t="shared" si="14"/>
        <v>79.314285714285717</v>
      </c>
      <c r="G60" s="39">
        <f t="shared" si="14"/>
        <v>0.65714285714285714</v>
      </c>
      <c r="H60" s="49">
        <f t="shared" si="14"/>
        <v>2.4857142857142858</v>
      </c>
      <c r="I60" s="49">
        <f t="shared" si="14"/>
        <v>4.3428571428571425</v>
      </c>
      <c r="J60" s="39">
        <f t="shared" si="14"/>
        <v>15.428571428571429</v>
      </c>
      <c r="K60" s="39">
        <f t="shared" si="14"/>
        <v>119.54285714285714</v>
      </c>
      <c r="L60" s="48"/>
      <c r="M60" s="30">
        <f t="shared" si="15"/>
        <v>10.571428571428571</v>
      </c>
      <c r="N60" s="31">
        <f t="shared" si="2"/>
        <v>108.94285714285715</v>
      </c>
      <c r="O60" s="59">
        <f t="shared" si="16"/>
        <v>8.8432122370936894E-2</v>
      </c>
      <c r="P60" s="59">
        <f t="shared" si="17"/>
        <v>0.91132887189292544</v>
      </c>
      <c r="Q60" s="18" t="s">
        <v>19</v>
      </c>
    </row>
    <row r="61" spans="1:17" ht="13.5" thickBot="1" x14ac:dyDescent="0.25">
      <c r="A61" s="229"/>
      <c r="B61" s="235"/>
      <c r="C61" s="22" t="s">
        <v>20</v>
      </c>
      <c r="D61" s="39">
        <f t="shared" si="14"/>
        <v>14.142857142857142</v>
      </c>
      <c r="E61" s="49">
        <f t="shared" si="14"/>
        <v>3.1428571428571428</v>
      </c>
      <c r="F61" s="39">
        <f t="shared" si="14"/>
        <v>71.228571428571428</v>
      </c>
      <c r="G61" s="39">
        <f t="shared" si="14"/>
        <v>1.2285714285714286</v>
      </c>
      <c r="H61" s="49">
        <f t="shared" si="14"/>
        <v>4.5999999999999996</v>
      </c>
      <c r="I61" s="49">
        <f t="shared" si="14"/>
        <v>4.6571428571428575</v>
      </c>
      <c r="J61" s="39">
        <f t="shared" si="14"/>
        <v>13.857142857142858</v>
      </c>
      <c r="K61" s="39">
        <f t="shared" si="14"/>
        <v>112.88571428571429</v>
      </c>
      <c r="L61" s="48"/>
      <c r="M61" s="30">
        <f t="shared" si="15"/>
        <v>12.399999999999999</v>
      </c>
      <c r="N61" s="31">
        <f t="shared" si="2"/>
        <v>100.45714285714286</v>
      </c>
      <c r="O61" s="59">
        <f t="shared" si="16"/>
        <v>0.10984560870665654</v>
      </c>
      <c r="P61" s="59">
        <f t="shared" si="17"/>
        <v>0.88990129081245251</v>
      </c>
      <c r="Q61" s="18" t="s">
        <v>20</v>
      </c>
    </row>
    <row r="62" spans="1:17" ht="13.5" thickBot="1" x14ac:dyDescent="0.25">
      <c r="A62" s="229"/>
      <c r="B62" s="235"/>
      <c r="C62" s="22" t="s">
        <v>21</v>
      </c>
      <c r="D62" s="39">
        <f t="shared" si="14"/>
        <v>17.085714285714285</v>
      </c>
      <c r="E62" s="49">
        <f t="shared" si="14"/>
        <v>5.3428571428571425</v>
      </c>
      <c r="F62" s="39">
        <f t="shared" si="14"/>
        <v>79.51428571428572</v>
      </c>
      <c r="G62" s="39">
        <f t="shared" si="14"/>
        <v>1.0857142857142856</v>
      </c>
      <c r="H62" s="49">
        <f t="shared" si="14"/>
        <v>4.1428571428571432</v>
      </c>
      <c r="I62" s="49">
        <f t="shared" si="14"/>
        <v>5.7142857142857144</v>
      </c>
      <c r="J62" s="39">
        <f t="shared" si="14"/>
        <v>15.857142857142858</v>
      </c>
      <c r="K62" s="39">
        <f t="shared" si="14"/>
        <v>128.74285714285713</v>
      </c>
      <c r="L62" s="48"/>
      <c r="M62" s="30">
        <f t="shared" si="15"/>
        <v>15.2</v>
      </c>
      <c r="N62" s="31">
        <f t="shared" si="2"/>
        <v>113.54285714285716</v>
      </c>
      <c r="O62" s="59">
        <f t="shared" si="16"/>
        <v>0.1180648024855748</v>
      </c>
      <c r="P62" s="59">
        <f t="shared" si="17"/>
        <v>0.8819351975144254</v>
      </c>
      <c r="Q62" s="18" t="s">
        <v>21</v>
      </c>
    </row>
    <row r="63" spans="1:17" ht="13.5" thickBot="1" x14ac:dyDescent="0.25">
      <c r="A63" s="229"/>
      <c r="B63" s="235"/>
      <c r="C63" s="22" t="s">
        <v>22</v>
      </c>
      <c r="D63" s="39">
        <f t="shared" si="14"/>
        <v>26.542857142857144</v>
      </c>
      <c r="E63" s="49">
        <f t="shared" si="14"/>
        <v>8.8285714285714292</v>
      </c>
      <c r="F63" s="39">
        <f t="shared" si="14"/>
        <v>106.48571428571428</v>
      </c>
      <c r="G63" s="39">
        <f t="shared" si="14"/>
        <v>1.2285714285714286</v>
      </c>
      <c r="H63" s="49">
        <f t="shared" si="14"/>
        <v>6.4</v>
      </c>
      <c r="I63" s="49">
        <f t="shared" si="14"/>
        <v>8.8000000000000007</v>
      </c>
      <c r="J63" s="39">
        <f t="shared" si="14"/>
        <v>22.542857142857144</v>
      </c>
      <c r="K63" s="39">
        <f t="shared" si="14"/>
        <v>180.85714285714286</v>
      </c>
      <c r="L63" s="48"/>
      <c r="M63" s="30">
        <f t="shared" si="15"/>
        <v>24.028571428571432</v>
      </c>
      <c r="N63" s="31">
        <f t="shared" si="2"/>
        <v>156.79999999999998</v>
      </c>
      <c r="O63" s="59">
        <f t="shared" si="16"/>
        <v>0.13285939968404425</v>
      </c>
      <c r="P63" s="59">
        <f t="shared" si="17"/>
        <v>0.86698262243285928</v>
      </c>
      <c r="Q63" s="18" t="s">
        <v>22</v>
      </c>
    </row>
    <row r="64" spans="1:17" ht="13.5" thickBot="1" x14ac:dyDescent="0.25">
      <c r="A64" s="229"/>
      <c r="B64" s="235"/>
      <c r="C64" s="22" t="s">
        <v>23</v>
      </c>
      <c r="D64" s="39">
        <f t="shared" si="14"/>
        <v>36.428571428571431</v>
      </c>
      <c r="E64" s="49">
        <f t="shared" si="14"/>
        <v>13.542857142857143</v>
      </c>
      <c r="F64" s="39">
        <f t="shared" si="14"/>
        <v>111.65714285714286</v>
      </c>
      <c r="G64" s="39">
        <f t="shared" si="14"/>
        <v>0.97142857142857142</v>
      </c>
      <c r="H64" s="49">
        <f t="shared" si="14"/>
        <v>10.914285714285715</v>
      </c>
      <c r="I64" s="49">
        <f t="shared" si="14"/>
        <v>12.057142857142857</v>
      </c>
      <c r="J64" s="39">
        <f t="shared" si="14"/>
        <v>28.857142857142858</v>
      </c>
      <c r="K64" s="39">
        <f t="shared" si="14"/>
        <v>214.51428571428571</v>
      </c>
      <c r="L64" s="48"/>
      <c r="M64" s="30">
        <f t="shared" si="15"/>
        <v>36.514285714285712</v>
      </c>
      <c r="N64" s="31">
        <f t="shared" si="2"/>
        <v>177.91428571428571</v>
      </c>
      <c r="O64" s="59">
        <f t="shared" si="16"/>
        <v>0.17021843367075121</v>
      </c>
      <c r="P64" s="59">
        <f t="shared" si="17"/>
        <v>0.8293819925412893</v>
      </c>
      <c r="Q64" s="18" t="s">
        <v>23</v>
      </c>
    </row>
    <row r="65" spans="1:17" ht="13.5" thickBot="1" x14ac:dyDescent="0.25">
      <c r="A65" s="229"/>
      <c r="B65" s="235"/>
      <c r="C65" s="22" t="s">
        <v>24</v>
      </c>
      <c r="D65" s="39">
        <f t="shared" si="14"/>
        <v>32.914285714285711</v>
      </c>
      <c r="E65" s="49">
        <f t="shared" si="14"/>
        <v>14.228571428571428</v>
      </c>
      <c r="F65" s="39">
        <f t="shared" si="14"/>
        <v>86.542857142857144</v>
      </c>
      <c r="G65" s="39">
        <f t="shared" si="14"/>
        <v>0.82857142857142863</v>
      </c>
      <c r="H65" s="49">
        <f t="shared" si="14"/>
        <v>10.685714285714285</v>
      </c>
      <c r="I65" s="49">
        <f t="shared" si="14"/>
        <v>13.514285714285714</v>
      </c>
      <c r="J65" s="39">
        <f t="shared" si="14"/>
        <v>22.8</v>
      </c>
      <c r="K65" s="39">
        <f t="shared" si="14"/>
        <v>181.51428571428571</v>
      </c>
      <c r="L65" s="48"/>
      <c r="M65" s="30">
        <f t="shared" si="15"/>
        <v>38.428571428571423</v>
      </c>
      <c r="N65" s="31">
        <f t="shared" si="2"/>
        <v>143.08571428571429</v>
      </c>
      <c r="O65" s="59">
        <f t="shared" si="16"/>
        <v>0.21171100267590112</v>
      </c>
      <c r="P65" s="59">
        <f t="shared" si="17"/>
        <v>0.78828899732409896</v>
      </c>
      <c r="Q65" s="18" t="s">
        <v>24</v>
      </c>
    </row>
    <row r="66" spans="1:17" ht="13.5" thickBot="1" x14ac:dyDescent="0.25">
      <c r="A66" s="229"/>
      <c r="B66" s="235"/>
      <c r="C66" s="22" t="s">
        <v>25</v>
      </c>
      <c r="D66" s="39">
        <f t="shared" si="14"/>
        <v>31.857142857142858</v>
      </c>
      <c r="E66" s="49">
        <f t="shared" si="14"/>
        <v>11.228571428571428</v>
      </c>
      <c r="F66" s="39">
        <f t="shared" si="14"/>
        <v>77.971428571428575</v>
      </c>
      <c r="G66" s="39">
        <f t="shared" si="14"/>
        <v>1.3142857142857143</v>
      </c>
      <c r="H66" s="49">
        <f t="shared" si="14"/>
        <v>7.6571428571428575</v>
      </c>
      <c r="I66" s="49">
        <f t="shared" si="14"/>
        <v>12.857142857142858</v>
      </c>
      <c r="J66" s="39">
        <f t="shared" si="14"/>
        <v>21.257142857142856</v>
      </c>
      <c r="K66" s="39">
        <f t="shared" si="14"/>
        <v>164.14285714285714</v>
      </c>
      <c r="L66" s="48"/>
      <c r="M66" s="30">
        <f t="shared" si="15"/>
        <v>31.742857142857144</v>
      </c>
      <c r="N66" s="31">
        <f t="shared" si="2"/>
        <v>132.4</v>
      </c>
      <c r="O66" s="59">
        <f t="shared" si="16"/>
        <v>0.19338555265448218</v>
      </c>
      <c r="P66" s="59">
        <f t="shared" si="17"/>
        <v>0.8066144473455179</v>
      </c>
      <c r="Q66" s="18" t="s">
        <v>25</v>
      </c>
    </row>
    <row r="67" spans="1:17" ht="13.5" thickBot="1" x14ac:dyDescent="0.25">
      <c r="A67" s="229"/>
      <c r="B67" s="235"/>
      <c r="C67" s="22" t="s">
        <v>26</v>
      </c>
      <c r="D67" s="39">
        <f t="shared" si="14"/>
        <v>24.8</v>
      </c>
      <c r="E67" s="49">
        <f t="shared" si="14"/>
        <v>9.0571428571428569</v>
      </c>
      <c r="F67" s="39">
        <f t="shared" si="14"/>
        <v>64.771428571428572</v>
      </c>
      <c r="G67" s="39">
        <f t="shared" si="14"/>
        <v>1.6</v>
      </c>
      <c r="H67" s="49">
        <f t="shared" si="14"/>
        <v>6.2285714285714286</v>
      </c>
      <c r="I67" s="49">
        <f t="shared" si="14"/>
        <v>10.657142857142857</v>
      </c>
      <c r="J67" s="39">
        <f t="shared" si="14"/>
        <v>17.228571428571428</v>
      </c>
      <c r="K67" s="39">
        <f t="shared" si="14"/>
        <v>134.34285714285716</v>
      </c>
      <c r="L67" s="48"/>
      <c r="M67" s="30">
        <f t="shared" si="15"/>
        <v>25.942857142857143</v>
      </c>
      <c r="N67" s="31">
        <f t="shared" si="2"/>
        <v>108.39999999999999</v>
      </c>
      <c r="O67" s="59">
        <f t="shared" si="16"/>
        <v>0.19310931518502764</v>
      </c>
      <c r="P67" s="59">
        <f t="shared" si="17"/>
        <v>0.80689068481497217</v>
      </c>
      <c r="Q67" s="18" t="s">
        <v>26</v>
      </c>
    </row>
    <row r="68" spans="1:17" ht="13.5" thickBot="1" x14ac:dyDescent="0.25">
      <c r="A68" s="229"/>
      <c r="B68" s="235"/>
      <c r="C68" s="22" t="s">
        <v>27</v>
      </c>
      <c r="D68" s="39">
        <f t="shared" si="14"/>
        <v>17.657142857142858</v>
      </c>
      <c r="E68" s="49">
        <f t="shared" si="14"/>
        <v>6.9142857142857146</v>
      </c>
      <c r="F68" s="39">
        <f t="shared" si="14"/>
        <v>40.942857142857143</v>
      </c>
      <c r="G68" s="39">
        <f t="shared" si="14"/>
        <v>0.5714285714285714</v>
      </c>
      <c r="H68" s="49">
        <f t="shared" si="14"/>
        <v>4.3428571428571425</v>
      </c>
      <c r="I68" s="49">
        <f t="shared" si="14"/>
        <v>8.1714285714285708</v>
      </c>
      <c r="J68" s="39">
        <f t="shared" si="14"/>
        <v>12.285714285714286</v>
      </c>
      <c r="K68" s="39">
        <f t="shared" si="14"/>
        <v>90.885714285714286</v>
      </c>
      <c r="L68" s="48"/>
      <c r="M68" s="30">
        <f t="shared" si="15"/>
        <v>19.428571428571427</v>
      </c>
      <c r="N68" s="31">
        <f t="shared" si="2"/>
        <v>71.457142857142856</v>
      </c>
      <c r="O68" s="59">
        <f t="shared" si="16"/>
        <v>0.21376925495127316</v>
      </c>
      <c r="P68" s="59">
        <f t="shared" si="17"/>
        <v>0.78623074504872681</v>
      </c>
      <c r="Q68" s="18" t="s">
        <v>27</v>
      </c>
    </row>
    <row r="69" spans="1:17" ht="13.5" thickBot="1" x14ac:dyDescent="0.25">
      <c r="A69" s="229"/>
      <c r="B69" s="235"/>
      <c r="C69" s="22" t="s">
        <v>28</v>
      </c>
      <c r="D69" s="39">
        <f t="shared" si="14"/>
        <v>10.942857142857143</v>
      </c>
      <c r="E69" s="49">
        <f t="shared" si="14"/>
        <v>5.371428571428571</v>
      </c>
      <c r="F69" s="39">
        <f t="shared" si="14"/>
        <v>22.428571428571427</v>
      </c>
      <c r="G69" s="39">
        <f t="shared" si="14"/>
        <v>0.25714285714285712</v>
      </c>
      <c r="H69" s="49">
        <f t="shared" si="14"/>
        <v>3.5142857142857142</v>
      </c>
      <c r="I69" s="49">
        <f t="shared" si="14"/>
        <v>5.1714285714285717</v>
      </c>
      <c r="J69" s="39">
        <f t="shared" si="14"/>
        <v>7.9142857142857146</v>
      </c>
      <c r="K69" s="39">
        <f t="shared" si="14"/>
        <v>55.6</v>
      </c>
      <c r="L69" s="48"/>
      <c r="M69" s="30">
        <f t="shared" si="15"/>
        <v>14.057142857142857</v>
      </c>
      <c r="N69" s="31">
        <f t="shared" ref="N69:N122" si="18">SUM(D69+F69+G69+J69)</f>
        <v>41.542857142857144</v>
      </c>
      <c r="O69" s="59">
        <f t="shared" si="16"/>
        <v>0.25282631038026721</v>
      </c>
      <c r="P69" s="59">
        <f t="shared" si="17"/>
        <v>0.74717368961973285</v>
      </c>
      <c r="Q69" s="18" t="s">
        <v>28</v>
      </c>
    </row>
    <row r="70" spans="1:17" ht="13.5" thickBot="1" x14ac:dyDescent="0.25">
      <c r="A70" s="229"/>
      <c r="B70" s="235"/>
      <c r="C70" s="22" t="s">
        <v>29</v>
      </c>
      <c r="D70" s="39">
        <f t="shared" si="14"/>
        <v>2.6285714285714286</v>
      </c>
      <c r="E70" s="27">
        <f t="shared" si="14"/>
        <v>0.11428571428571428</v>
      </c>
      <c r="F70" s="39">
        <f t="shared" si="14"/>
        <v>5.4</v>
      </c>
      <c r="G70" s="39">
        <f t="shared" si="14"/>
        <v>0</v>
      </c>
      <c r="H70" s="49">
        <f t="shared" si="14"/>
        <v>4.5999999999999996</v>
      </c>
      <c r="I70" s="27">
        <f t="shared" si="14"/>
        <v>0</v>
      </c>
      <c r="J70" s="39">
        <f t="shared" si="14"/>
        <v>2.2857142857142856</v>
      </c>
      <c r="K70" s="39">
        <f t="shared" si="14"/>
        <v>15.028571428571428</v>
      </c>
      <c r="L70" s="48"/>
      <c r="M70" s="30">
        <f t="shared" si="15"/>
        <v>4.7142857142857135</v>
      </c>
      <c r="N70" s="31">
        <f t="shared" si="18"/>
        <v>10.314285714285713</v>
      </c>
      <c r="O70" s="59">
        <f t="shared" si="16"/>
        <v>0.31368821292775662</v>
      </c>
      <c r="P70" s="59">
        <f t="shared" si="17"/>
        <v>0.68631178707224327</v>
      </c>
      <c r="Q70" s="18" t="s">
        <v>29</v>
      </c>
    </row>
    <row r="71" spans="1:17" ht="13.5" thickBot="1" x14ac:dyDescent="0.25">
      <c r="A71" s="229"/>
      <c r="B71" s="236"/>
      <c r="C71" s="22" t="s">
        <v>10</v>
      </c>
      <c r="D71" s="39">
        <f t="shared" ref="D71:K86" si="19">SUM(D193)/35</f>
        <v>280.54285714285714</v>
      </c>
      <c r="E71" s="49">
        <f t="shared" si="19"/>
        <v>94.428571428571431</v>
      </c>
      <c r="F71" s="39">
        <f t="shared" si="19"/>
        <v>1093.7142857142858</v>
      </c>
      <c r="G71" s="39">
        <f t="shared" si="19"/>
        <v>13.171428571428571</v>
      </c>
      <c r="H71" s="49">
        <f t="shared" si="19"/>
        <v>71.685714285714283</v>
      </c>
      <c r="I71" s="49">
        <f t="shared" si="19"/>
        <v>100.82857142857142</v>
      </c>
      <c r="J71" s="39">
        <f t="shared" si="19"/>
        <v>235.82857142857142</v>
      </c>
      <c r="K71" s="39">
        <f t="shared" si="19"/>
        <v>1890.3714285714286</v>
      </c>
      <c r="L71" s="48"/>
      <c r="M71" s="39">
        <f>SUM(M55:M70)</f>
        <v>266.94285714285712</v>
      </c>
      <c r="N71" s="39">
        <f t="shared" si="18"/>
        <v>1623.257142857143</v>
      </c>
      <c r="O71" s="59">
        <f t="shared" si="16"/>
        <v>0.14121185556882243</v>
      </c>
      <c r="P71" s="59">
        <f t="shared" si="17"/>
        <v>0.8586974593050497</v>
      </c>
      <c r="Q71" s="18" t="s">
        <v>10</v>
      </c>
    </row>
    <row r="72" spans="1:17" ht="13.5" thickBot="1" x14ac:dyDescent="0.25">
      <c r="A72" s="229"/>
      <c r="B72" s="228" t="s">
        <v>34</v>
      </c>
      <c r="C72" s="2" t="s">
        <v>14</v>
      </c>
      <c r="D72" s="31">
        <f t="shared" si="19"/>
        <v>8.5714285714285715E-2</v>
      </c>
      <c r="E72" s="30">
        <f t="shared" si="19"/>
        <v>0</v>
      </c>
      <c r="F72" s="45">
        <f t="shared" si="19"/>
        <v>0.14285714285714285</v>
      </c>
      <c r="G72" s="31">
        <f t="shared" si="19"/>
        <v>0</v>
      </c>
      <c r="H72" s="46">
        <f t="shared" si="19"/>
        <v>0</v>
      </c>
      <c r="I72" s="30">
        <f t="shared" si="19"/>
        <v>0</v>
      </c>
      <c r="J72" s="45">
        <f t="shared" si="19"/>
        <v>0</v>
      </c>
      <c r="K72" s="47">
        <f t="shared" si="19"/>
        <v>0.22857142857142856</v>
      </c>
      <c r="L72" s="48"/>
      <c r="M72" s="30">
        <f t="shared" ref="M72:M87" si="20">SUM(E72+H72+I72)</f>
        <v>0</v>
      </c>
      <c r="N72" s="31">
        <f t="shared" si="18"/>
        <v>0.22857142857142856</v>
      </c>
      <c r="O72" s="55">
        <f>SUM(M72/K72)</f>
        <v>0</v>
      </c>
      <c r="P72" s="55">
        <f>SUM(N72/K72)</f>
        <v>1</v>
      </c>
      <c r="Q72" s="2" t="s">
        <v>14</v>
      </c>
    </row>
    <row r="73" spans="1:17" ht="13.5" thickBot="1" x14ac:dyDescent="0.25">
      <c r="A73" s="229"/>
      <c r="B73" s="229"/>
      <c r="C73" s="2" t="s">
        <v>15</v>
      </c>
      <c r="D73" s="45">
        <f t="shared" si="19"/>
        <v>9.3142857142857149</v>
      </c>
      <c r="E73" s="30">
        <f t="shared" si="19"/>
        <v>2.2857142857142856</v>
      </c>
      <c r="F73" s="45">
        <f t="shared" si="19"/>
        <v>59.171428571428571</v>
      </c>
      <c r="G73" s="45">
        <f t="shared" si="19"/>
        <v>0.25714285714285712</v>
      </c>
      <c r="H73" s="46">
        <f t="shared" si="19"/>
        <v>1</v>
      </c>
      <c r="I73" s="30">
        <f t="shared" si="19"/>
        <v>1.5428571428571429</v>
      </c>
      <c r="J73" s="45">
        <f t="shared" si="19"/>
        <v>10.142857142857142</v>
      </c>
      <c r="K73" s="47">
        <f t="shared" si="19"/>
        <v>83.742857142857147</v>
      </c>
      <c r="L73" s="48"/>
      <c r="M73" s="30">
        <f t="shared" si="20"/>
        <v>4.8285714285714283</v>
      </c>
      <c r="N73" s="31">
        <f t="shared" si="18"/>
        <v>78.885714285714272</v>
      </c>
      <c r="O73" s="55">
        <f t="shared" ref="O73:O88" si="21">SUM(M73/K73)</f>
        <v>5.7659501876492658E-2</v>
      </c>
      <c r="P73" s="55">
        <f t="shared" ref="P73:P88" si="22">SUM(N73/K73)</f>
        <v>0.94199931763903089</v>
      </c>
      <c r="Q73" s="2" t="s">
        <v>15</v>
      </c>
    </row>
    <row r="74" spans="1:17" ht="13.5" thickBot="1" x14ac:dyDescent="0.25">
      <c r="A74" s="229"/>
      <c r="B74" s="229"/>
      <c r="C74" s="2" t="s">
        <v>16</v>
      </c>
      <c r="D74" s="45">
        <f t="shared" si="19"/>
        <v>13.571428571428571</v>
      </c>
      <c r="E74" s="46">
        <f t="shared" si="19"/>
        <v>3</v>
      </c>
      <c r="F74" s="45">
        <f t="shared" si="19"/>
        <v>85.51428571428572</v>
      </c>
      <c r="G74" s="45">
        <f t="shared" si="19"/>
        <v>1.0857142857142856</v>
      </c>
      <c r="H74" s="46">
        <f t="shared" si="19"/>
        <v>1.3142857142857143</v>
      </c>
      <c r="I74" s="46">
        <f t="shared" si="19"/>
        <v>3.5714285714285716</v>
      </c>
      <c r="J74" s="45">
        <f t="shared" si="19"/>
        <v>13.942857142857143</v>
      </c>
      <c r="K74" s="47">
        <f t="shared" si="19"/>
        <v>122</v>
      </c>
      <c r="L74" s="48"/>
      <c r="M74" s="30">
        <f t="shared" si="20"/>
        <v>7.8857142857142861</v>
      </c>
      <c r="N74" s="31">
        <f t="shared" si="18"/>
        <v>114.11428571428573</v>
      </c>
      <c r="O74" s="55">
        <f t="shared" si="21"/>
        <v>6.463700234192038E-2</v>
      </c>
      <c r="P74" s="55">
        <f t="shared" si="22"/>
        <v>0.93536299765807973</v>
      </c>
      <c r="Q74" s="2" t="s">
        <v>16</v>
      </c>
    </row>
    <row r="75" spans="1:17" ht="13.5" thickBot="1" x14ac:dyDescent="0.25">
      <c r="A75" s="229"/>
      <c r="B75" s="229"/>
      <c r="C75" s="2" t="s">
        <v>17</v>
      </c>
      <c r="D75" s="45">
        <f t="shared" si="19"/>
        <v>17.885714285714286</v>
      </c>
      <c r="E75" s="46">
        <f t="shared" si="19"/>
        <v>4.371428571428571</v>
      </c>
      <c r="F75" s="45">
        <f t="shared" si="19"/>
        <v>108.51428571428572</v>
      </c>
      <c r="G75" s="45">
        <f t="shared" si="19"/>
        <v>1.3714285714285714</v>
      </c>
      <c r="H75" s="46">
        <f t="shared" si="19"/>
        <v>2.5142857142857142</v>
      </c>
      <c r="I75" s="46">
        <f t="shared" si="19"/>
        <v>5.0285714285714285</v>
      </c>
      <c r="J75" s="45">
        <f t="shared" si="19"/>
        <v>17.342857142857142</v>
      </c>
      <c r="K75" s="47">
        <f t="shared" si="19"/>
        <v>157.02857142857144</v>
      </c>
      <c r="L75" s="48"/>
      <c r="M75" s="30">
        <f t="shared" si="20"/>
        <v>11.914285714285715</v>
      </c>
      <c r="N75" s="31">
        <f t="shared" si="18"/>
        <v>145.1142857142857</v>
      </c>
      <c r="O75" s="55">
        <f t="shared" si="21"/>
        <v>7.5873362445414844E-2</v>
      </c>
      <c r="P75" s="55">
        <f t="shared" si="22"/>
        <v>0.92412663755458502</v>
      </c>
      <c r="Q75" s="2" t="s">
        <v>17</v>
      </c>
    </row>
    <row r="76" spans="1:17" ht="13.5" thickBot="1" x14ac:dyDescent="0.25">
      <c r="A76" s="229"/>
      <c r="B76" s="229"/>
      <c r="C76" s="2" t="s">
        <v>18</v>
      </c>
      <c r="D76" s="45">
        <f t="shared" si="19"/>
        <v>18.171428571428571</v>
      </c>
      <c r="E76" s="46">
        <f t="shared" si="19"/>
        <v>5.0285714285714285</v>
      </c>
      <c r="F76" s="45">
        <f t="shared" si="19"/>
        <v>109.8</v>
      </c>
      <c r="G76" s="45">
        <f t="shared" si="19"/>
        <v>1.3428571428571427</v>
      </c>
      <c r="H76" s="46">
        <f t="shared" si="19"/>
        <v>2.8571428571428572</v>
      </c>
      <c r="I76" s="46">
        <f t="shared" si="19"/>
        <v>5.0285714285714285</v>
      </c>
      <c r="J76" s="45">
        <f t="shared" si="19"/>
        <v>18.514285714285716</v>
      </c>
      <c r="K76" s="47">
        <f t="shared" si="19"/>
        <v>160.74285714285713</v>
      </c>
      <c r="L76" s="48"/>
      <c r="M76" s="30">
        <f t="shared" si="20"/>
        <v>12.914285714285715</v>
      </c>
      <c r="N76" s="31">
        <f t="shared" si="18"/>
        <v>147.82857142857142</v>
      </c>
      <c r="O76" s="55">
        <f t="shared" si="21"/>
        <v>8.0341272662637755E-2</v>
      </c>
      <c r="P76" s="55">
        <f t="shared" si="22"/>
        <v>0.91965872733736231</v>
      </c>
      <c r="Q76" s="2" t="s">
        <v>18</v>
      </c>
    </row>
    <row r="77" spans="1:17" ht="13.5" thickBot="1" x14ac:dyDescent="0.25">
      <c r="A77" s="229"/>
      <c r="B77" s="229"/>
      <c r="C77" s="2" t="s">
        <v>19</v>
      </c>
      <c r="D77" s="45">
        <f t="shared" si="19"/>
        <v>15.885714285714286</v>
      </c>
      <c r="E77" s="46">
        <f t="shared" si="19"/>
        <v>4.2857142857142856</v>
      </c>
      <c r="F77" s="45">
        <f t="shared" si="19"/>
        <v>83.771428571428572</v>
      </c>
      <c r="G77" s="45">
        <f t="shared" si="19"/>
        <v>0.91428571428571426</v>
      </c>
      <c r="H77" s="46">
        <f t="shared" si="19"/>
        <v>1.9428571428571428</v>
      </c>
      <c r="I77" s="46">
        <f t="shared" si="19"/>
        <v>5.1714285714285717</v>
      </c>
      <c r="J77" s="45">
        <f t="shared" si="19"/>
        <v>17.428571428571427</v>
      </c>
      <c r="K77" s="47">
        <f t="shared" si="19"/>
        <v>129.4</v>
      </c>
      <c r="L77" s="48"/>
      <c r="M77" s="30">
        <f t="shared" si="20"/>
        <v>11.4</v>
      </c>
      <c r="N77" s="31">
        <f t="shared" si="18"/>
        <v>118</v>
      </c>
      <c r="O77" s="55">
        <f t="shared" si="21"/>
        <v>8.8098918083462138E-2</v>
      </c>
      <c r="P77" s="55">
        <f t="shared" si="22"/>
        <v>0.91190108191653785</v>
      </c>
      <c r="Q77" s="2" t="s">
        <v>19</v>
      </c>
    </row>
    <row r="78" spans="1:17" ht="13.5" thickBot="1" x14ac:dyDescent="0.25">
      <c r="A78" s="229"/>
      <c r="B78" s="229"/>
      <c r="C78" s="2" t="s">
        <v>20</v>
      </c>
      <c r="D78" s="45">
        <f t="shared" si="19"/>
        <v>16.657142857142858</v>
      </c>
      <c r="E78" s="46">
        <f t="shared" si="19"/>
        <v>4.9428571428571431</v>
      </c>
      <c r="F78" s="45">
        <f t="shared" si="19"/>
        <v>74.457142857142856</v>
      </c>
      <c r="G78" s="45">
        <f t="shared" si="19"/>
        <v>1.2857142857142858</v>
      </c>
      <c r="H78" s="46">
        <f t="shared" si="19"/>
        <v>3.8</v>
      </c>
      <c r="I78" s="46">
        <f t="shared" si="19"/>
        <v>5.5428571428571427</v>
      </c>
      <c r="J78" s="45">
        <f t="shared" si="19"/>
        <v>16.114285714285714</v>
      </c>
      <c r="K78" s="47">
        <f t="shared" si="19"/>
        <v>122.85714285714286</v>
      </c>
      <c r="L78" s="48"/>
      <c r="M78" s="30">
        <f t="shared" si="20"/>
        <v>14.285714285714286</v>
      </c>
      <c r="N78" s="31">
        <f t="shared" si="18"/>
        <v>108.51428571428572</v>
      </c>
      <c r="O78" s="55">
        <f t="shared" si="21"/>
        <v>0.11627906976744186</v>
      </c>
      <c r="P78" s="55">
        <f t="shared" si="22"/>
        <v>0.8832558139534884</v>
      </c>
      <c r="Q78" s="2" t="s">
        <v>20</v>
      </c>
    </row>
    <row r="79" spans="1:17" ht="13.5" thickBot="1" x14ac:dyDescent="0.25">
      <c r="A79" s="229"/>
      <c r="B79" s="229"/>
      <c r="C79" s="2" t="s">
        <v>21</v>
      </c>
      <c r="D79" s="45">
        <f t="shared" si="19"/>
        <v>21.085714285714285</v>
      </c>
      <c r="E79" s="46">
        <f t="shared" si="19"/>
        <v>5.8285714285714283</v>
      </c>
      <c r="F79" s="45">
        <f t="shared" si="19"/>
        <v>85.371428571428567</v>
      </c>
      <c r="G79" s="45">
        <f t="shared" si="19"/>
        <v>1.3714285714285714</v>
      </c>
      <c r="H79" s="46">
        <f t="shared" si="19"/>
        <v>7.1714285714285717</v>
      </c>
      <c r="I79" s="46">
        <f t="shared" si="19"/>
        <v>6.3428571428571425</v>
      </c>
      <c r="J79" s="45">
        <f t="shared" si="19"/>
        <v>17.657142857142858</v>
      </c>
      <c r="K79" s="47">
        <f t="shared" si="19"/>
        <v>144.82857142857142</v>
      </c>
      <c r="L79" s="48"/>
      <c r="M79" s="30">
        <f t="shared" si="20"/>
        <v>19.342857142857142</v>
      </c>
      <c r="N79" s="31">
        <f t="shared" si="18"/>
        <v>125.48571428571428</v>
      </c>
      <c r="O79" s="55">
        <f t="shared" si="21"/>
        <v>0.13355691457881239</v>
      </c>
      <c r="P79" s="55">
        <f t="shared" si="22"/>
        <v>0.86644308542118764</v>
      </c>
      <c r="Q79" s="2" t="s">
        <v>21</v>
      </c>
    </row>
    <row r="80" spans="1:17" ht="13.5" thickBot="1" x14ac:dyDescent="0.25">
      <c r="A80" s="229"/>
      <c r="B80" s="229"/>
      <c r="C80" s="2" t="s">
        <v>22</v>
      </c>
      <c r="D80" s="45">
        <f t="shared" si="19"/>
        <v>35.371428571428574</v>
      </c>
      <c r="E80" s="46">
        <f t="shared" si="19"/>
        <v>13</v>
      </c>
      <c r="F80" s="45">
        <f t="shared" si="19"/>
        <v>107.71428571428571</v>
      </c>
      <c r="G80" s="45">
        <f t="shared" si="19"/>
        <v>1.4</v>
      </c>
      <c r="H80" s="46">
        <f t="shared" si="19"/>
        <v>12.142857142857142</v>
      </c>
      <c r="I80" s="46">
        <f t="shared" si="19"/>
        <v>11.114285714285714</v>
      </c>
      <c r="J80" s="45">
        <f t="shared" si="19"/>
        <v>28</v>
      </c>
      <c r="K80" s="47">
        <f t="shared" si="19"/>
        <v>208.77142857142857</v>
      </c>
      <c r="L80" s="48"/>
      <c r="M80" s="30">
        <f t="shared" si="20"/>
        <v>36.257142857142853</v>
      </c>
      <c r="N80" s="31">
        <f t="shared" si="18"/>
        <v>172.48571428571429</v>
      </c>
      <c r="O80" s="55">
        <f t="shared" si="21"/>
        <v>0.17366908443957846</v>
      </c>
      <c r="P80" s="55">
        <f t="shared" si="22"/>
        <v>0.82619406048994115</v>
      </c>
      <c r="Q80" s="2" t="s">
        <v>22</v>
      </c>
    </row>
    <row r="81" spans="1:17" ht="13.5" thickBot="1" x14ac:dyDescent="0.25">
      <c r="A81" s="229"/>
      <c r="B81" s="229"/>
      <c r="C81" s="2" t="s">
        <v>23</v>
      </c>
      <c r="D81" s="45">
        <f t="shared" si="19"/>
        <v>62.542857142857144</v>
      </c>
      <c r="E81" s="46">
        <f t="shared" si="19"/>
        <v>23.485714285714284</v>
      </c>
      <c r="F81" s="45">
        <f t="shared" si="19"/>
        <v>113.71428571428571</v>
      </c>
      <c r="G81" s="45">
        <f t="shared" si="19"/>
        <v>1.2</v>
      </c>
      <c r="H81" s="46">
        <f t="shared" si="19"/>
        <v>18.857142857142858</v>
      </c>
      <c r="I81" s="46">
        <f t="shared" si="19"/>
        <v>23.514285714285716</v>
      </c>
      <c r="J81" s="45">
        <f t="shared" si="19"/>
        <v>37.228571428571428</v>
      </c>
      <c r="K81" s="47">
        <f t="shared" si="19"/>
        <v>280.60000000000002</v>
      </c>
      <c r="L81" s="48"/>
      <c r="M81" s="30">
        <f t="shared" si="20"/>
        <v>65.857142857142861</v>
      </c>
      <c r="N81" s="31">
        <f t="shared" si="18"/>
        <v>214.68571428571428</v>
      </c>
      <c r="O81" s="55">
        <f t="shared" si="21"/>
        <v>0.23470115059566235</v>
      </c>
      <c r="P81" s="55">
        <f t="shared" si="22"/>
        <v>0.76509520415436305</v>
      </c>
      <c r="Q81" s="2" t="s">
        <v>23</v>
      </c>
    </row>
    <row r="82" spans="1:17" ht="13.5" thickBot="1" x14ac:dyDescent="0.25">
      <c r="A82" s="229"/>
      <c r="B82" s="229"/>
      <c r="C82" s="2" t="s">
        <v>24</v>
      </c>
      <c r="D82" s="45">
        <f t="shared" si="19"/>
        <v>84.657142857142858</v>
      </c>
      <c r="E82" s="46">
        <f t="shared" si="19"/>
        <v>35.714285714285715</v>
      </c>
      <c r="F82" s="45">
        <f t="shared" si="19"/>
        <v>112.88571428571429</v>
      </c>
      <c r="G82" s="45">
        <f t="shared" si="19"/>
        <v>1.0571428571428572</v>
      </c>
      <c r="H82" s="46">
        <f t="shared" si="19"/>
        <v>23.171428571428571</v>
      </c>
      <c r="I82" s="46">
        <f t="shared" si="19"/>
        <v>33.085714285714289</v>
      </c>
      <c r="J82" s="45">
        <f t="shared" si="19"/>
        <v>45.771428571428572</v>
      </c>
      <c r="K82" s="47">
        <f t="shared" si="19"/>
        <v>336.34285714285716</v>
      </c>
      <c r="L82" s="48"/>
      <c r="M82" s="30">
        <f t="shared" si="20"/>
        <v>91.971428571428575</v>
      </c>
      <c r="N82" s="31">
        <f t="shared" si="18"/>
        <v>244.37142857142857</v>
      </c>
      <c r="O82" s="55">
        <f t="shared" si="21"/>
        <v>0.27344546381243628</v>
      </c>
      <c r="P82" s="55">
        <f t="shared" si="22"/>
        <v>0.72655453618756372</v>
      </c>
      <c r="Q82" s="2" t="s">
        <v>24</v>
      </c>
    </row>
    <row r="83" spans="1:17" ht="13.5" thickBot="1" x14ac:dyDescent="0.25">
      <c r="A83" s="229"/>
      <c r="B83" s="229"/>
      <c r="C83" s="2" t="s">
        <v>25</v>
      </c>
      <c r="D83" s="45">
        <f t="shared" si="19"/>
        <v>80.314285714285717</v>
      </c>
      <c r="E83" s="46">
        <f t="shared" si="19"/>
        <v>35.142857142857146</v>
      </c>
      <c r="F83" s="45">
        <f t="shared" si="19"/>
        <v>109.54285714285714</v>
      </c>
      <c r="G83" s="45">
        <f t="shared" si="19"/>
        <v>1.7428571428571429</v>
      </c>
      <c r="H83" s="46">
        <f t="shared" si="19"/>
        <v>24.428571428571427</v>
      </c>
      <c r="I83" s="46">
        <f t="shared" si="19"/>
        <v>35.25714285714286</v>
      </c>
      <c r="J83" s="45">
        <f t="shared" si="19"/>
        <v>43.057142857142857</v>
      </c>
      <c r="K83" s="47">
        <f t="shared" si="19"/>
        <v>329.48571428571427</v>
      </c>
      <c r="L83" s="48"/>
      <c r="M83" s="30">
        <f t="shared" si="20"/>
        <v>94.828571428571422</v>
      </c>
      <c r="N83" s="31">
        <f t="shared" si="18"/>
        <v>234.65714285714284</v>
      </c>
      <c r="O83" s="55">
        <f t="shared" si="21"/>
        <v>0.28780783905653834</v>
      </c>
      <c r="P83" s="55">
        <f t="shared" si="22"/>
        <v>0.71219216094346172</v>
      </c>
      <c r="Q83" s="2" t="s">
        <v>25</v>
      </c>
    </row>
    <row r="84" spans="1:17" ht="13.5" thickBot="1" x14ac:dyDescent="0.25">
      <c r="A84" s="229"/>
      <c r="B84" s="229"/>
      <c r="C84" s="2" t="s">
        <v>26</v>
      </c>
      <c r="D84" s="45">
        <f t="shared" si="19"/>
        <v>63.885714285714286</v>
      </c>
      <c r="E84" s="46">
        <f t="shared" si="19"/>
        <v>30.114285714285714</v>
      </c>
      <c r="F84" s="45">
        <f t="shared" si="19"/>
        <v>94.828571428571422</v>
      </c>
      <c r="G84" s="45">
        <f t="shared" si="19"/>
        <v>1.8857142857142857</v>
      </c>
      <c r="H84" s="46">
        <f t="shared" si="19"/>
        <v>18.171428571428571</v>
      </c>
      <c r="I84" s="46">
        <f t="shared" si="19"/>
        <v>29.542857142857144</v>
      </c>
      <c r="J84" s="45">
        <f t="shared" si="19"/>
        <v>36.285714285714285</v>
      </c>
      <c r="K84" s="47">
        <f t="shared" si="19"/>
        <v>274.71428571428572</v>
      </c>
      <c r="L84" s="48"/>
      <c r="M84" s="30">
        <f t="shared" si="20"/>
        <v>77.828571428571422</v>
      </c>
      <c r="N84" s="31">
        <f t="shared" si="18"/>
        <v>196.88571428571427</v>
      </c>
      <c r="O84" s="55">
        <f t="shared" si="21"/>
        <v>0.28330733229329169</v>
      </c>
      <c r="P84" s="55">
        <f t="shared" si="22"/>
        <v>0.71669266770670814</v>
      </c>
      <c r="Q84" s="2" t="s">
        <v>26</v>
      </c>
    </row>
    <row r="85" spans="1:17" ht="13.5" thickBot="1" x14ac:dyDescent="0.25">
      <c r="A85" s="229"/>
      <c r="B85" s="229"/>
      <c r="C85" s="2" t="s">
        <v>27</v>
      </c>
      <c r="D85" s="45">
        <f t="shared" si="19"/>
        <v>39.799999999999997</v>
      </c>
      <c r="E85" s="46">
        <f t="shared" si="19"/>
        <v>16.885714285714286</v>
      </c>
      <c r="F85" s="45">
        <f t="shared" si="19"/>
        <v>61.628571428571426</v>
      </c>
      <c r="G85" s="45">
        <f t="shared" si="19"/>
        <v>0.7142857142857143</v>
      </c>
      <c r="H85" s="46">
        <f t="shared" si="19"/>
        <v>12.085714285714285</v>
      </c>
      <c r="I85" s="46">
        <f t="shared" si="19"/>
        <v>18.971428571428572</v>
      </c>
      <c r="J85" s="45">
        <f t="shared" si="19"/>
        <v>24.514285714285716</v>
      </c>
      <c r="K85" s="47">
        <f t="shared" si="19"/>
        <v>174.6</v>
      </c>
      <c r="L85" s="48"/>
      <c r="M85" s="30">
        <f t="shared" si="20"/>
        <v>47.942857142857143</v>
      </c>
      <c r="N85" s="31">
        <f t="shared" si="18"/>
        <v>126.65714285714284</v>
      </c>
      <c r="O85" s="55">
        <f t="shared" si="21"/>
        <v>0.27458681066928492</v>
      </c>
      <c r="P85" s="55">
        <f t="shared" si="22"/>
        <v>0.72541318933071508</v>
      </c>
      <c r="Q85" s="2" t="s">
        <v>27</v>
      </c>
    </row>
    <row r="86" spans="1:17" ht="13.5" thickBot="1" x14ac:dyDescent="0.25">
      <c r="A86" s="229"/>
      <c r="B86" s="229"/>
      <c r="C86" s="2" t="s">
        <v>28</v>
      </c>
      <c r="D86" s="45">
        <f t="shared" si="19"/>
        <v>21.028571428571428</v>
      </c>
      <c r="E86" s="46">
        <f t="shared" si="19"/>
        <v>9.0857142857142854</v>
      </c>
      <c r="F86" s="45">
        <f t="shared" si="19"/>
        <v>30.37142857142857</v>
      </c>
      <c r="G86" s="45">
        <f t="shared" si="19"/>
        <v>0.17142857142857143</v>
      </c>
      <c r="H86" s="46">
        <f t="shared" si="19"/>
        <v>6.2</v>
      </c>
      <c r="I86" s="46">
        <f t="shared" si="19"/>
        <v>10.742857142857142</v>
      </c>
      <c r="J86" s="45">
        <f t="shared" si="19"/>
        <v>12.228571428571428</v>
      </c>
      <c r="K86" s="47">
        <f t="shared" si="19"/>
        <v>89.828571428571422</v>
      </c>
      <c r="L86" s="48"/>
      <c r="M86" s="30">
        <f t="shared" si="20"/>
        <v>26.028571428571425</v>
      </c>
      <c r="N86" s="31">
        <f t="shared" si="18"/>
        <v>63.8</v>
      </c>
      <c r="O86" s="55">
        <f t="shared" si="21"/>
        <v>0.28975826972010177</v>
      </c>
      <c r="P86" s="55">
        <f t="shared" si="22"/>
        <v>0.71024173027989823</v>
      </c>
      <c r="Q86" s="2" t="s">
        <v>28</v>
      </c>
    </row>
    <row r="87" spans="1:17" ht="13.5" thickBot="1" x14ac:dyDescent="0.25">
      <c r="A87" s="229"/>
      <c r="B87" s="229"/>
      <c r="C87" s="2" t="s">
        <v>29</v>
      </c>
      <c r="D87" s="45">
        <f t="shared" ref="D87:K102" si="23">SUM(D209)/35</f>
        <v>7.4285714285714288</v>
      </c>
      <c r="E87" s="46">
        <f t="shared" si="23"/>
        <v>0.11428571428571428</v>
      </c>
      <c r="F87" s="45">
        <f t="shared" si="23"/>
        <v>11.885714285714286</v>
      </c>
      <c r="G87" s="45">
        <f t="shared" si="23"/>
        <v>2.8571428571428571E-2</v>
      </c>
      <c r="H87" s="46">
        <f t="shared" si="23"/>
        <v>13.114285714285714</v>
      </c>
      <c r="I87" s="46">
        <f t="shared" si="23"/>
        <v>2.8571428571428571E-2</v>
      </c>
      <c r="J87" s="45">
        <f t="shared" si="23"/>
        <v>4.8857142857142861</v>
      </c>
      <c r="K87" s="47">
        <f t="shared" si="23"/>
        <v>37.485714285714288</v>
      </c>
      <c r="L87" s="48"/>
      <c r="M87" s="30">
        <f t="shared" si="20"/>
        <v>13.257142857142856</v>
      </c>
      <c r="N87" s="31">
        <f t="shared" si="18"/>
        <v>24.228571428571431</v>
      </c>
      <c r="O87" s="55">
        <f t="shared" si="21"/>
        <v>0.35365853658536583</v>
      </c>
      <c r="P87" s="55">
        <f t="shared" si="22"/>
        <v>0.64634146341463417</v>
      </c>
      <c r="Q87" s="2" t="s">
        <v>29</v>
      </c>
    </row>
    <row r="88" spans="1:17" ht="13.5" thickBot="1" x14ac:dyDescent="0.25">
      <c r="A88" s="229"/>
      <c r="B88" s="230"/>
      <c r="C88" s="2" t="s">
        <v>10</v>
      </c>
      <c r="D88" s="45">
        <f t="shared" si="23"/>
        <v>507.68571428571431</v>
      </c>
      <c r="E88" s="46">
        <f t="shared" si="23"/>
        <v>193.28571428571428</v>
      </c>
      <c r="F88" s="45">
        <f t="shared" si="23"/>
        <v>1249.3714285714286</v>
      </c>
      <c r="G88" s="45">
        <f t="shared" si="23"/>
        <v>15.828571428571429</v>
      </c>
      <c r="H88" s="46">
        <f t="shared" si="23"/>
        <v>148.77142857142857</v>
      </c>
      <c r="I88" s="46">
        <f t="shared" si="23"/>
        <v>194.48571428571429</v>
      </c>
      <c r="J88" s="45">
        <f t="shared" si="23"/>
        <v>343.14285714285717</v>
      </c>
      <c r="K88" s="47">
        <f t="shared" si="23"/>
        <v>2652.7428571428572</v>
      </c>
      <c r="L88" s="48"/>
      <c r="M88" s="46">
        <f>SUM(M72:M87)</f>
        <v>536.54285714285709</v>
      </c>
      <c r="N88" s="45">
        <f t="shared" si="18"/>
        <v>2116.0285714285715</v>
      </c>
      <c r="O88" s="57">
        <f t="shared" si="21"/>
        <v>0.20225965577407748</v>
      </c>
      <c r="P88" s="57">
        <f t="shared" si="22"/>
        <v>0.7976757210865304</v>
      </c>
      <c r="Q88" s="2" t="s">
        <v>10</v>
      </c>
    </row>
    <row r="89" spans="1:17" ht="13.5" thickBot="1" x14ac:dyDescent="0.25">
      <c r="A89" s="229"/>
      <c r="B89" s="234" t="s">
        <v>36</v>
      </c>
      <c r="C89" s="2" t="s">
        <v>14</v>
      </c>
      <c r="D89" s="25">
        <f t="shared" si="23"/>
        <v>2.8571428571428571E-2</v>
      </c>
      <c r="E89" s="25">
        <f t="shared" si="23"/>
        <v>0</v>
      </c>
      <c r="F89" s="39">
        <f t="shared" si="23"/>
        <v>0.22857142857142856</v>
      </c>
      <c r="G89" s="25">
        <f t="shared" si="23"/>
        <v>0</v>
      </c>
      <c r="H89" s="25">
        <f t="shared" si="23"/>
        <v>0</v>
      </c>
      <c r="I89" s="25">
        <f t="shared" si="23"/>
        <v>0</v>
      </c>
      <c r="J89" s="25">
        <f t="shared" si="23"/>
        <v>2.8571428571428571E-2</v>
      </c>
      <c r="K89" s="39">
        <f t="shared" si="23"/>
        <v>0.2857142857142857</v>
      </c>
      <c r="L89" s="48"/>
      <c r="M89" s="30">
        <f t="shared" ref="M89:M104" si="24">SUM(E89+H89+I89)</f>
        <v>0</v>
      </c>
      <c r="N89" s="31">
        <f t="shared" si="18"/>
        <v>0.2857142857142857</v>
      </c>
      <c r="O89" s="59">
        <f>SUM(M89/K89)</f>
        <v>0</v>
      </c>
      <c r="P89" s="59">
        <f>SUM(N89/K89)</f>
        <v>1</v>
      </c>
      <c r="Q89" s="18" t="s">
        <v>14</v>
      </c>
    </row>
    <row r="90" spans="1:17" ht="13.5" thickBot="1" x14ac:dyDescent="0.25">
      <c r="A90" s="229"/>
      <c r="B90" s="235"/>
      <c r="C90" s="2" t="s">
        <v>15</v>
      </c>
      <c r="D90" s="39">
        <f t="shared" si="23"/>
        <v>8.4285714285714288</v>
      </c>
      <c r="E90" s="25">
        <f t="shared" si="23"/>
        <v>2.1428571428571428</v>
      </c>
      <c r="F90" s="39">
        <f t="shared" si="23"/>
        <v>73.114285714285714</v>
      </c>
      <c r="G90" s="39">
        <f t="shared" si="23"/>
        <v>0.25714285714285712</v>
      </c>
      <c r="H90" s="39">
        <f t="shared" si="23"/>
        <v>1.2285714285714286</v>
      </c>
      <c r="I90" s="39">
        <f t="shared" si="23"/>
        <v>1.1428571428571428</v>
      </c>
      <c r="J90" s="39">
        <f t="shared" si="23"/>
        <v>10.514285714285714</v>
      </c>
      <c r="K90" s="39">
        <f t="shared" si="23"/>
        <v>96.857142857142861</v>
      </c>
      <c r="L90" s="48"/>
      <c r="M90" s="30">
        <f t="shared" si="24"/>
        <v>4.5142857142857142</v>
      </c>
      <c r="N90" s="31">
        <f t="shared" si="18"/>
        <v>92.314285714285717</v>
      </c>
      <c r="O90" s="59">
        <f t="shared" ref="O90:O105" si="25">SUM(M90/K90)</f>
        <v>4.6607669616519173E-2</v>
      </c>
      <c r="P90" s="59">
        <f t="shared" ref="P90:P105" si="26">SUM(N90/K90)</f>
        <v>0.95309734513274336</v>
      </c>
      <c r="Q90" s="18" t="s">
        <v>15</v>
      </c>
    </row>
    <row r="91" spans="1:17" ht="13.5" thickBot="1" x14ac:dyDescent="0.25">
      <c r="A91" s="229"/>
      <c r="B91" s="235"/>
      <c r="C91" s="2" t="s">
        <v>16</v>
      </c>
      <c r="D91" s="39">
        <f t="shared" si="23"/>
        <v>12.885714285714286</v>
      </c>
      <c r="E91" s="39">
        <f t="shared" si="23"/>
        <v>4.2</v>
      </c>
      <c r="F91" s="39">
        <f t="shared" si="23"/>
        <v>88.114285714285714</v>
      </c>
      <c r="G91" s="39">
        <f t="shared" si="23"/>
        <v>0.7142857142857143</v>
      </c>
      <c r="H91" s="39">
        <f t="shared" si="23"/>
        <v>2</v>
      </c>
      <c r="I91" s="39">
        <f t="shared" si="23"/>
        <v>1.8857142857142857</v>
      </c>
      <c r="J91" s="39">
        <f t="shared" si="23"/>
        <v>14.057142857142857</v>
      </c>
      <c r="K91" s="39">
        <f t="shared" si="23"/>
        <v>123.88571428571429</v>
      </c>
      <c r="L91" s="48"/>
      <c r="M91" s="30">
        <f t="shared" si="24"/>
        <v>8.0857142857142854</v>
      </c>
      <c r="N91" s="31">
        <f t="shared" si="18"/>
        <v>115.77142857142857</v>
      </c>
      <c r="O91" s="59">
        <f t="shared" si="25"/>
        <v>6.5267527675276757E-2</v>
      </c>
      <c r="P91" s="59">
        <f t="shared" si="26"/>
        <v>0.93450184501845024</v>
      </c>
      <c r="Q91" s="18" t="s">
        <v>16</v>
      </c>
    </row>
    <row r="92" spans="1:17" ht="13.5" thickBot="1" x14ac:dyDescent="0.25">
      <c r="A92" s="229"/>
      <c r="B92" s="235"/>
      <c r="C92" s="2" t="s">
        <v>17</v>
      </c>
      <c r="D92" s="39">
        <f t="shared" si="23"/>
        <v>17.542857142857144</v>
      </c>
      <c r="E92" s="39">
        <f t="shared" si="23"/>
        <v>4.4000000000000004</v>
      </c>
      <c r="F92" s="39">
        <f t="shared" si="23"/>
        <v>116.14285714285714</v>
      </c>
      <c r="G92" s="39">
        <f t="shared" si="23"/>
        <v>0.62857142857142856</v>
      </c>
      <c r="H92" s="39">
        <f t="shared" si="23"/>
        <v>2.342857142857143</v>
      </c>
      <c r="I92" s="39">
        <f t="shared" si="23"/>
        <v>4.5142857142857142</v>
      </c>
      <c r="J92" s="39">
        <f t="shared" si="23"/>
        <v>18.8</v>
      </c>
      <c r="K92" s="39">
        <f t="shared" si="23"/>
        <v>164.37142857142857</v>
      </c>
      <c r="L92" s="48"/>
      <c r="M92" s="30">
        <f t="shared" si="24"/>
        <v>11.257142857142858</v>
      </c>
      <c r="N92" s="31">
        <f t="shared" si="18"/>
        <v>153.11428571428573</v>
      </c>
      <c r="O92" s="59">
        <f t="shared" si="25"/>
        <v>6.8486007300538859E-2</v>
      </c>
      <c r="P92" s="59">
        <f t="shared" si="26"/>
        <v>0.93151399269946122</v>
      </c>
      <c r="Q92" s="18" t="s">
        <v>17</v>
      </c>
    </row>
    <row r="93" spans="1:17" ht="13.5" thickBot="1" x14ac:dyDescent="0.25">
      <c r="A93" s="229"/>
      <c r="B93" s="235"/>
      <c r="C93" s="2" t="s">
        <v>18</v>
      </c>
      <c r="D93" s="39">
        <f t="shared" si="23"/>
        <v>19.285714285714285</v>
      </c>
      <c r="E93" s="39">
        <f t="shared" si="23"/>
        <v>5.5428571428571427</v>
      </c>
      <c r="F93" s="39">
        <f t="shared" si="23"/>
        <v>114.37142857142857</v>
      </c>
      <c r="G93" s="39">
        <f t="shared" si="23"/>
        <v>0.8</v>
      </c>
      <c r="H93" s="39">
        <f t="shared" si="23"/>
        <v>3.1142857142857143</v>
      </c>
      <c r="I93" s="39">
        <f t="shared" si="23"/>
        <v>5.9142857142857146</v>
      </c>
      <c r="J93" s="39">
        <f t="shared" si="23"/>
        <v>20.62857142857143</v>
      </c>
      <c r="K93" s="39">
        <f t="shared" si="23"/>
        <v>169.65714285714284</v>
      </c>
      <c r="L93" s="48"/>
      <c r="M93" s="30">
        <f t="shared" si="24"/>
        <v>14.571428571428571</v>
      </c>
      <c r="N93" s="31">
        <f t="shared" si="18"/>
        <v>155.08571428571429</v>
      </c>
      <c r="O93" s="59">
        <f t="shared" si="25"/>
        <v>8.5887504210171786E-2</v>
      </c>
      <c r="P93" s="59">
        <f t="shared" si="26"/>
        <v>0.91411249578982834</v>
      </c>
      <c r="Q93" s="18" t="s">
        <v>18</v>
      </c>
    </row>
    <row r="94" spans="1:17" ht="13.5" thickBot="1" x14ac:dyDescent="0.25">
      <c r="A94" s="229"/>
      <c r="B94" s="235"/>
      <c r="C94" s="2" t="s">
        <v>19</v>
      </c>
      <c r="D94" s="39">
        <f t="shared" si="23"/>
        <v>20.085714285714285</v>
      </c>
      <c r="E94" s="39">
        <f t="shared" si="23"/>
        <v>6.371428571428571</v>
      </c>
      <c r="F94" s="39">
        <f t="shared" si="23"/>
        <v>91.4</v>
      </c>
      <c r="G94" s="39">
        <f t="shared" si="23"/>
        <v>0.77142857142857146</v>
      </c>
      <c r="H94" s="39">
        <f t="shared" si="23"/>
        <v>3.5428571428571427</v>
      </c>
      <c r="I94" s="39">
        <f t="shared" si="23"/>
        <v>5.2857142857142856</v>
      </c>
      <c r="J94" s="39">
        <f t="shared" si="23"/>
        <v>19.571428571428573</v>
      </c>
      <c r="K94" s="39">
        <f t="shared" si="23"/>
        <v>147.02857142857144</v>
      </c>
      <c r="L94" s="48"/>
      <c r="M94" s="30">
        <f t="shared" si="24"/>
        <v>15.2</v>
      </c>
      <c r="N94" s="31">
        <f t="shared" si="18"/>
        <v>131.82857142857145</v>
      </c>
      <c r="O94" s="59">
        <f t="shared" si="25"/>
        <v>0.10338126700349785</v>
      </c>
      <c r="P94" s="59">
        <f t="shared" si="26"/>
        <v>0.89661873299650219</v>
      </c>
      <c r="Q94" s="18" t="s">
        <v>19</v>
      </c>
    </row>
    <row r="95" spans="1:17" ht="13.5" thickBot="1" x14ac:dyDescent="0.25">
      <c r="A95" s="229"/>
      <c r="B95" s="235"/>
      <c r="C95" s="2" t="s">
        <v>20</v>
      </c>
      <c r="D95" s="39">
        <f t="shared" si="23"/>
        <v>21.8</v>
      </c>
      <c r="E95" s="39">
        <f t="shared" si="23"/>
        <v>6.0571428571428569</v>
      </c>
      <c r="F95" s="39">
        <f t="shared" si="23"/>
        <v>80.142857142857139</v>
      </c>
      <c r="G95" s="39">
        <f t="shared" si="23"/>
        <v>1.0857142857142856</v>
      </c>
      <c r="H95" s="39">
        <f t="shared" si="23"/>
        <v>6.7428571428571429</v>
      </c>
      <c r="I95" s="39">
        <f t="shared" si="23"/>
        <v>6.628571428571429</v>
      </c>
      <c r="J95" s="39">
        <f t="shared" si="23"/>
        <v>17.828571428571429</v>
      </c>
      <c r="K95" s="39">
        <f t="shared" si="23"/>
        <v>140.28571428571428</v>
      </c>
      <c r="L95" s="48"/>
      <c r="M95" s="30">
        <f t="shared" si="24"/>
        <v>19.428571428571431</v>
      </c>
      <c r="N95" s="31">
        <f t="shared" si="18"/>
        <v>120.85714285714286</v>
      </c>
      <c r="O95" s="59">
        <f t="shared" si="25"/>
        <v>0.13849287169042773</v>
      </c>
      <c r="P95" s="59">
        <f t="shared" si="26"/>
        <v>0.86150712830957243</v>
      </c>
      <c r="Q95" s="18" t="s">
        <v>20</v>
      </c>
    </row>
    <row r="96" spans="1:17" ht="13.5" thickBot="1" x14ac:dyDescent="0.25">
      <c r="A96" s="229"/>
      <c r="B96" s="235"/>
      <c r="C96" s="2" t="s">
        <v>21</v>
      </c>
      <c r="D96" s="39">
        <f t="shared" si="23"/>
        <v>27.714285714285715</v>
      </c>
      <c r="E96" s="39">
        <f t="shared" si="23"/>
        <v>9.4</v>
      </c>
      <c r="F96" s="39">
        <f t="shared" si="23"/>
        <v>89.114285714285714</v>
      </c>
      <c r="G96" s="39">
        <f t="shared" si="23"/>
        <v>0.68571428571428572</v>
      </c>
      <c r="H96" s="39">
        <f t="shared" si="23"/>
        <v>12.514285714285714</v>
      </c>
      <c r="I96" s="39">
        <f t="shared" si="23"/>
        <v>7.6</v>
      </c>
      <c r="J96" s="39">
        <f t="shared" si="23"/>
        <v>21.942857142857143</v>
      </c>
      <c r="K96" s="39">
        <f t="shared" si="23"/>
        <v>168.97142857142856</v>
      </c>
      <c r="L96" s="48"/>
      <c r="M96" s="30">
        <f t="shared" si="24"/>
        <v>29.514285714285712</v>
      </c>
      <c r="N96" s="31">
        <f t="shared" si="18"/>
        <v>139.45714285714286</v>
      </c>
      <c r="O96" s="59">
        <f t="shared" si="25"/>
        <v>0.17467027392627663</v>
      </c>
      <c r="P96" s="59">
        <f t="shared" si="26"/>
        <v>0.82532972607372346</v>
      </c>
      <c r="Q96" s="18" t="s">
        <v>21</v>
      </c>
    </row>
    <row r="97" spans="1:17" ht="13.5" thickBot="1" x14ac:dyDescent="0.25">
      <c r="A97" s="229"/>
      <c r="B97" s="235"/>
      <c r="C97" s="2" t="s">
        <v>22</v>
      </c>
      <c r="D97" s="39">
        <f t="shared" si="23"/>
        <v>43.714285714285715</v>
      </c>
      <c r="E97" s="39">
        <f t="shared" si="23"/>
        <v>16.057142857142857</v>
      </c>
      <c r="F97" s="39">
        <f t="shared" si="23"/>
        <v>109.11428571428571</v>
      </c>
      <c r="G97" s="39">
        <f t="shared" si="23"/>
        <v>1.2</v>
      </c>
      <c r="H97" s="39">
        <f t="shared" si="23"/>
        <v>17.428571428571427</v>
      </c>
      <c r="I97" s="39">
        <f t="shared" si="23"/>
        <v>12.571428571428571</v>
      </c>
      <c r="J97" s="39">
        <f t="shared" si="23"/>
        <v>30.657142857142858</v>
      </c>
      <c r="K97" s="39">
        <f t="shared" si="23"/>
        <v>230.82857142857142</v>
      </c>
      <c r="L97" s="48"/>
      <c r="M97" s="30">
        <f t="shared" si="24"/>
        <v>46.05714285714285</v>
      </c>
      <c r="N97" s="31">
        <f t="shared" si="18"/>
        <v>184.68571428571425</v>
      </c>
      <c r="O97" s="59">
        <f t="shared" si="25"/>
        <v>0.19952964475801457</v>
      </c>
      <c r="P97" s="59">
        <f t="shared" si="26"/>
        <v>0.80009902215620732</v>
      </c>
      <c r="Q97" s="18" t="s">
        <v>22</v>
      </c>
    </row>
    <row r="98" spans="1:17" ht="13.5" thickBot="1" x14ac:dyDescent="0.25">
      <c r="A98" s="229"/>
      <c r="B98" s="235"/>
      <c r="C98" s="2" t="s">
        <v>23</v>
      </c>
      <c r="D98" s="39">
        <f t="shared" si="23"/>
        <v>69.942857142857136</v>
      </c>
      <c r="E98" s="39">
        <f t="shared" si="23"/>
        <v>35.085714285714289</v>
      </c>
      <c r="F98" s="39">
        <f t="shared" si="23"/>
        <v>110.22857142857143</v>
      </c>
      <c r="G98" s="39">
        <f t="shared" si="23"/>
        <v>1.5714285714285714</v>
      </c>
      <c r="H98" s="39">
        <f t="shared" si="23"/>
        <v>26.771428571428572</v>
      </c>
      <c r="I98" s="39">
        <f t="shared" si="23"/>
        <v>24.285714285714285</v>
      </c>
      <c r="J98" s="39">
        <f t="shared" si="23"/>
        <v>42.514285714285712</v>
      </c>
      <c r="K98" s="39">
        <f t="shared" si="23"/>
        <v>310.39999999999998</v>
      </c>
      <c r="L98" s="48"/>
      <c r="M98" s="30">
        <f t="shared" si="24"/>
        <v>86.142857142857139</v>
      </c>
      <c r="N98" s="31">
        <f t="shared" si="18"/>
        <v>224.25714285714287</v>
      </c>
      <c r="O98" s="59">
        <f t="shared" si="25"/>
        <v>0.27752209131075112</v>
      </c>
      <c r="P98" s="59">
        <f t="shared" si="26"/>
        <v>0.72247790868924899</v>
      </c>
      <c r="Q98" s="18" t="s">
        <v>23</v>
      </c>
    </row>
    <row r="99" spans="1:17" ht="13.5" thickBot="1" x14ac:dyDescent="0.25">
      <c r="A99" s="229"/>
      <c r="B99" s="235"/>
      <c r="C99" s="2" t="s">
        <v>24</v>
      </c>
      <c r="D99" s="39">
        <f t="shared" si="23"/>
        <v>93.142857142857139</v>
      </c>
      <c r="E99" s="39">
        <f t="shared" si="23"/>
        <v>53.171428571428571</v>
      </c>
      <c r="F99" s="39">
        <f t="shared" si="23"/>
        <v>106.68571428571428</v>
      </c>
      <c r="G99" s="39">
        <f t="shared" si="23"/>
        <v>0.88571428571428568</v>
      </c>
      <c r="H99" s="39">
        <f t="shared" si="23"/>
        <v>43.771428571428572</v>
      </c>
      <c r="I99" s="39">
        <f t="shared" si="23"/>
        <v>35.942857142857143</v>
      </c>
      <c r="J99" s="39">
        <f t="shared" si="23"/>
        <v>45.571428571428569</v>
      </c>
      <c r="K99" s="39">
        <f t="shared" si="23"/>
        <v>379.17142857142858</v>
      </c>
      <c r="L99" s="48"/>
      <c r="M99" s="30">
        <f t="shared" si="24"/>
        <v>132.8857142857143</v>
      </c>
      <c r="N99" s="31">
        <f t="shared" si="18"/>
        <v>246.28571428571428</v>
      </c>
      <c r="O99" s="59">
        <f t="shared" si="25"/>
        <v>0.35046341647200668</v>
      </c>
      <c r="P99" s="59">
        <f t="shared" si="26"/>
        <v>0.64953658352799337</v>
      </c>
      <c r="Q99" s="18" t="s">
        <v>24</v>
      </c>
    </row>
    <row r="100" spans="1:17" ht="13.5" thickBot="1" x14ac:dyDescent="0.25">
      <c r="A100" s="229"/>
      <c r="B100" s="235"/>
      <c r="C100" s="2" t="s">
        <v>25</v>
      </c>
      <c r="D100" s="39">
        <f t="shared" si="23"/>
        <v>98.085714285714289</v>
      </c>
      <c r="E100" s="39">
        <f t="shared" si="23"/>
        <v>61.2</v>
      </c>
      <c r="F100" s="39">
        <f t="shared" si="23"/>
        <v>108.11428571428571</v>
      </c>
      <c r="G100" s="39">
        <f t="shared" si="23"/>
        <v>1.1428571428571428</v>
      </c>
      <c r="H100" s="39">
        <f t="shared" si="23"/>
        <v>43.457142857142856</v>
      </c>
      <c r="I100" s="39">
        <f t="shared" si="23"/>
        <v>42.828571428571429</v>
      </c>
      <c r="J100" s="39">
        <f t="shared" si="23"/>
        <v>46.457142857142856</v>
      </c>
      <c r="K100" s="39">
        <f t="shared" si="23"/>
        <v>401.28571428571428</v>
      </c>
      <c r="L100" s="48"/>
      <c r="M100" s="30">
        <f t="shared" si="24"/>
        <v>147.48571428571429</v>
      </c>
      <c r="N100" s="31">
        <f t="shared" si="18"/>
        <v>253.79999999999998</v>
      </c>
      <c r="O100" s="59">
        <f t="shared" si="25"/>
        <v>0.36753292986828057</v>
      </c>
      <c r="P100" s="59">
        <f t="shared" si="26"/>
        <v>0.63246707013171943</v>
      </c>
      <c r="Q100" s="18" t="s">
        <v>25</v>
      </c>
    </row>
    <row r="101" spans="1:17" ht="13.5" thickBot="1" x14ac:dyDescent="0.25">
      <c r="A101" s="229"/>
      <c r="B101" s="235"/>
      <c r="C101" s="2" t="s">
        <v>26</v>
      </c>
      <c r="D101" s="39">
        <f t="shared" si="23"/>
        <v>85.542857142857144</v>
      </c>
      <c r="E101" s="39">
        <f t="shared" si="23"/>
        <v>50.114285714285714</v>
      </c>
      <c r="F101" s="39">
        <f t="shared" si="23"/>
        <v>102.94285714285714</v>
      </c>
      <c r="G101" s="39">
        <f t="shared" si="23"/>
        <v>1.6857142857142857</v>
      </c>
      <c r="H101" s="39">
        <f t="shared" si="23"/>
        <v>30.942857142857143</v>
      </c>
      <c r="I101" s="39">
        <f t="shared" si="23"/>
        <v>42.285714285714285</v>
      </c>
      <c r="J101" s="39">
        <f t="shared" si="23"/>
        <v>42.485714285714288</v>
      </c>
      <c r="K101" s="39">
        <f t="shared" si="23"/>
        <v>356</v>
      </c>
      <c r="L101" s="48"/>
      <c r="M101" s="30">
        <f t="shared" si="24"/>
        <v>123.34285714285713</v>
      </c>
      <c r="N101" s="31">
        <f t="shared" si="18"/>
        <v>232.65714285714284</v>
      </c>
      <c r="O101" s="59">
        <f t="shared" si="25"/>
        <v>0.3464686998394863</v>
      </c>
      <c r="P101" s="59">
        <f t="shared" si="26"/>
        <v>0.65353130016051364</v>
      </c>
      <c r="Q101" s="18" t="s">
        <v>26</v>
      </c>
    </row>
    <row r="102" spans="1:17" ht="13.5" thickBot="1" x14ac:dyDescent="0.25">
      <c r="A102" s="229"/>
      <c r="B102" s="235"/>
      <c r="C102" s="2" t="s">
        <v>27</v>
      </c>
      <c r="D102" s="39">
        <f t="shared" si="23"/>
        <v>54.685714285714283</v>
      </c>
      <c r="E102" s="39">
        <f t="shared" si="23"/>
        <v>27.428571428571427</v>
      </c>
      <c r="F102" s="39">
        <f t="shared" si="23"/>
        <v>66.2</v>
      </c>
      <c r="G102" s="39">
        <f t="shared" si="23"/>
        <v>1.2857142857142858</v>
      </c>
      <c r="H102" s="39">
        <f t="shared" si="23"/>
        <v>16.885714285714286</v>
      </c>
      <c r="I102" s="39">
        <f t="shared" si="23"/>
        <v>27.885714285714286</v>
      </c>
      <c r="J102" s="39">
        <f t="shared" si="23"/>
        <v>28.771428571428572</v>
      </c>
      <c r="K102" s="39">
        <f t="shared" si="23"/>
        <v>223.14285714285714</v>
      </c>
      <c r="L102" s="48"/>
      <c r="M102" s="30">
        <f t="shared" si="24"/>
        <v>72.2</v>
      </c>
      <c r="N102" s="31">
        <f t="shared" si="18"/>
        <v>150.94285714285715</v>
      </c>
      <c r="O102" s="59">
        <f t="shared" si="25"/>
        <v>0.32355953905249679</v>
      </c>
      <c r="P102" s="59">
        <f t="shared" si="26"/>
        <v>0.67644046094750321</v>
      </c>
      <c r="Q102" s="18" t="s">
        <v>27</v>
      </c>
    </row>
    <row r="103" spans="1:17" ht="13.5" thickBot="1" x14ac:dyDescent="0.25">
      <c r="A103" s="229"/>
      <c r="B103" s="235"/>
      <c r="C103" s="2" t="s">
        <v>28</v>
      </c>
      <c r="D103" s="39">
        <f t="shared" ref="D103:K118" si="27">SUM(D225)/35</f>
        <v>26.37142857142857</v>
      </c>
      <c r="E103" s="39">
        <f t="shared" si="27"/>
        <v>12.714285714285714</v>
      </c>
      <c r="F103" s="39">
        <f t="shared" si="27"/>
        <v>32</v>
      </c>
      <c r="G103" s="39">
        <f t="shared" si="27"/>
        <v>0.11428571428571428</v>
      </c>
      <c r="H103" s="39">
        <f t="shared" si="27"/>
        <v>8.0857142857142854</v>
      </c>
      <c r="I103" s="39">
        <f t="shared" si="27"/>
        <v>14.285714285714286</v>
      </c>
      <c r="J103" s="39">
        <f t="shared" si="27"/>
        <v>15.114285714285714</v>
      </c>
      <c r="K103" s="39">
        <f t="shared" si="27"/>
        <v>108.68571428571428</v>
      </c>
      <c r="L103" s="48"/>
      <c r="M103" s="30">
        <f t="shared" si="24"/>
        <v>35.085714285714282</v>
      </c>
      <c r="N103" s="31">
        <f t="shared" si="18"/>
        <v>73.599999999999994</v>
      </c>
      <c r="O103" s="59">
        <f t="shared" si="25"/>
        <v>0.32281808622502628</v>
      </c>
      <c r="P103" s="59">
        <f t="shared" si="26"/>
        <v>0.67718191377497372</v>
      </c>
      <c r="Q103" s="18" t="s">
        <v>28</v>
      </c>
    </row>
    <row r="104" spans="1:17" ht="13.5" thickBot="1" x14ac:dyDescent="0.25">
      <c r="A104" s="229"/>
      <c r="B104" s="235"/>
      <c r="C104" s="2" t="s">
        <v>29</v>
      </c>
      <c r="D104" s="39">
        <f t="shared" si="27"/>
        <v>7.9142857142857146</v>
      </c>
      <c r="E104" s="25">
        <f t="shared" si="27"/>
        <v>0</v>
      </c>
      <c r="F104" s="39">
        <f t="shared" si="27"/>
        <v>12.828571428571429</v>
      </c>
      <c r="G104" s="25">
        <f t="shared" si="27"/>
        <v>0</v>
      </c>
      <c r="H104" s="39">
        <f t="shared" si="27"/>
        <v>14.342857142857143</v>
      </c>
      <c r="I104" s="39">
        <f t="shared" si="27"/>
        <v>0</v>
      </c>
      <c r="J104" s="39">
        <f t="shared" si="27"/>
        <v>5.4571428571428573</v>
      </c>
      <c r="K104" s="39">
        <f t="shared" si="27"/>
        <v>40.542857142857144</v>
      </c>
      <c r="L104" s="48"/>
      <c r="M104" s="30">
        <f t="shared" si="24"/>
        <v>14.342857142857143</v>
      </c>
      <c r="N104" s="31">
        <f t="shared" si="18"/>
        <v>26.200000000000003</v>
      </c>
      <c r="O104" s="59">
        <f t="shared" si="25"/>
        <v>0.35377026074700491</v>
      </c>
      <c r="P104" s="59">
        <f t="shared" si="26"/>
        <v>0.64622973925299509</v>
      </c>
      <c r="Q104" s="18" t="s">
        <v>29</v>
      </c>
    </row>
    <row r="105" spans="1:17" ht="13.5" thickBot="1" x14ac:dyDescent="0.25">
      <c r="A105" s="229"/>
      <c r="B105" s="236"/>
      <c r="C105" s="2" t="s">
        <v>10</v>
      </c>
      <c r="D105" s="39">
        <f t="shared" si="27"/>
        <v>607.4</v>
      </c>
      <c r="E105" s="39">
        <f t="shared" si="27"/>
        <v>293.8857142857143</v>
      </c>
      <c r="F105" s="39">
        <f t="shared" si="27"/>
        <v>1300.9142857142858</v>
      </c>
      <c r="G105" s="39">
        <f t="shared" si="27"/>
        <v>12.828571428571429</v>
      </c>
      <c r="H105" s="39">
        <f t="shared" si="27"/>
        <v>233.31428571428572</v>
      </c>
      <c r="I105" s="39">
        <f t="shared" si="27"/>
        <v>233.05714285714285</v>
      </c>
      <c r="J105" s="39">
        <f t="shared" si="27"/>
        <v>380.48571428571427</v>
      </c>
      <c r="K105" s="39">
        <f t="shared" si="27"/>
        <v>3062.0285714285715</v>
      </c>
      <c r="L105" s="48"/>
      <c r="M105" s="32">
        <f>SUM(M89:M104)</f>
        <v>760.11428571428576</v>
      </c>
      <c r="N105" s="32">
        <f t="shared" si="18"/>
        <v>2301.6285714285714</v>
      </c>
      <c r="O105" s="59">
        <f t="shared" si="25"/>
        <v>0.24823879594293233</v>
      </c>
      <c r="P105" s="59">
        <f t="shared" si="26"/>
        <v>0.75166789523285216</v>
      </c>
      <c r="Q105" s="18" t="s">
        <v>10</v>
      </c>
    </row>
    <row r="106" spans="1:17" ht="13.5" thickBot="1" x14ac:dyDescent="0.25">
      <c r="A106" s="229"/>
      <c r="B106" s="228" t="s">
        <v>37</v>
      </c>
      <c r="C106" s="2" t="s">
        <v>14</v>
      </c>
      <c r="D106" s="31">
        <f t="shared" si="27"/>
        <v>0</v>
      </c>
      <c r="E106" s="30">
        <f t="shared" si="27"/>
        <v>0</v>
      </c>
      <c r="F106" s="45">
        <f t="shared" si="27"/>
        <v>0.34285714285714286</v>
      </c>
      <c r="G106" s="31">
        <f t="shared" si="27"/>
        <v>0</v>
      </c>
      <c r="H106" s="30">
        <f t="shared" si="27"/>
        <v>0</v>
      </c>
      <c r="I106" s="30">
        <f t="shared" si="27"/>
        <v>0</v>
      </c>
      <c r="J106" s="31">
        <f t="shared" si="27"/>
        <v>0</v>
      </c>
      <c r="K106" s="47">
        <f t="shared" si="27"/>
        <v>0.34285714285714286</v>
      </c>
      <c r="L106" s="48"/>
      <c r="M106" s="30">
        <f t="shared" ref="M106:M121" si="28">SUM(E106+H106+I106)</f>
        <v>0</v>
      </c>
      <c r="N106" s="31">
        <f t="shared" si="18"/>
        <v>0.34285714285714286</v>
      </c>
      <c r="O106" s="55">
        <f>SUM(M106/K106)</f>
        <v>0</v>
      </c>
      <c r="P106" s="55">
        <f>SUM(N106/K106)</f>
        <v>1</v>
      </c>
      <c r="Q106" s="2" t="s">
        <v>14</v>
      </c>
    </row>
    <row r="107" spans="1:17" ht="13.5" thickBot="1" x14ac:dyDescent="0.25">
      <c r="A107" s="229"/>
      <c r="B107" s="229"/>
      <c r="C107" s="2" t="s">
        <v>15</v>
      </c>
      <c r="D107" s="45">
        <f t="shared" si="27"/>
        <v>10.714285714285714</v>
      </c>
      <c r="E107" s="30">
        <f t="shared" si="27"/>
        <v>2.3142857142857145</v>
      </c>
      <c r="F107" s="45">
        <f t="shared" si="27"/>
        <v>70.457142857142856</v>
      </c>
      <c r="G107" s="45">
        <f t="shared" si="27"/>
        <v>0.48571428571428571</v>
      </c>
      <c r="H107" s="46">
        <f t="shared" si="27"/>
        <v>5.6</v>
      </c>
      <c r="I107" s="46">
        <f t="shared" si="27"/>
        <v>1</v>
      </c>
      <c r="J107" s="45">
        <f t="shared" si="27"/>
        <v>11.914285714285715</v>
      </c>
      <c r="K107" s="47">
        <f t="shared" si="27"/>
        <v>102.48571428571428</v>
      </c>
      <c r="L107" s="48"/>
      <c r="M107" s="30">
        <f t="shared" si="28"/>
        <v>8.9142857142857146</v>
      </c>
      <c r="N107" s="31">
        <f t="shared" si="18"/>
        <v>93.571428571428555</v>
      </c>
      <c r="O107" s="55">
        <f t="shared" ref="O107:O122" si="29">SUM(M107/K107)</f>
        <v>8.6980763869528868E-2</v>
      </c>
      <c r="P107" s="55">
        <f t="shared" ref="P107:P122" si="30">SUM(N107/K107)</f>
        <v>0.91301923613047098</v>
      </c>
      <c r="Q107" s="2" t="s">
        <v>15</v>
      </c>
    </row>
    <row r="108" spans="1:17" ht="13.5" thickBot="1" x14ac:dyDescent="0.25">
      <c r="A108" s="229"/>
      <c r="B108" s="229"/>
      <c r="C108" s="2" t="s">
        <v>16</v>
      </c>
      <c r="D108" s="45">
        <f t="shared" si="27"/>
        <v>13.142857142857142</v>
      </c>
      <c r="E108" s="46">
        <f t="shared" si="27"/>
        <v>3.1142857142857143</v>
      </c>
      <c r="F108" s="45">
        <f t="shared" si="27"/>
        <v>102.17142857142858</v>
      </c>
      <c r="G108" s="45">
        <f t="shared" si="27"/>
        <v>0.68571428571428572</v>
      </c>
      <c r="H108" s="46">
        <f t="shared" si="27"/>
        <v>4.7142857142857144</v>
      </c>
      <c r="I108" s="46">
        <f t="shared" si="27"/>
        <v>2.342857142857143</v>
      </c>
      <c r="J108" s="45">
        <f t="shared" si="27"/>
        <v>15.771428571428572</v>
      </c>
      <c r="K108" s="47">
        <f t="shared" si="27"/>
        <v>141.94285714285715</v>
      </c>
      <c r="L108" s="48"/>
      <c r="M108" s="30">
        <f t="shared" si="28"/>
        <v>10.171428571428573</v>
      </c>
      <c r="N108" s="31">
        <f t="shared" si="18"/>
        <v>131.77142857142857</v>
      </c>
      <c r="O108" s="55">
        <f t="shared" si="29"/>
        <v>7.1658615136876005E-2</v>
      </c>
      <c r="P108" s="55">
        <f t="shared" si="30"/>
        <v>0.9283413848631239</v>
      </c>
      <c r="Q108" s="2" t="s">
        <v>16</v>
      </c>
    </row>
    <row r="109" spans="1:17" ht="13.5" thickBot="1" x14ac:dyDescent="0.25">
      <c r="A109" s="229"/>
      <c r="B109" s="229"/>
      <c r="C109" s="2" t="s">
        <v>17</v>
      </c>
      <c r="D109" s="45">
        <f t="shared" si="27"/>
        <v>20.085714285714285</v>
      </c>
      <c r="E109" s="46">
        <f t="shared" si="27"/>
        <v>5.4571428571428573</v>
      </c>
      <c r="F109" s="45">
        <f t="shared" si="27"/>
        <v>143.42857142857142</v>
      </c>
      <c r="G109" s="45">
        <f t="shared" si="27"/>
        <v>1.0571428571428572</v>
      </c>
      <c r="H109" s="46">
        <f t="shared" si="27"/>
        <v>3.4571428571428573</v>
      </c>
      <c r="I109" s="46">
        <f t="shared" si="27"/>
        <v>4.0285714285714285</v>
      </c>
      <c r="J109" s="45">
        <f t="shared" si="27"/>
        <v>25.62857142857143</v>
      </c>
      <c r="K109" s="47">
        <f t="shared" si="27"/>
        <v>203.14285714285714</v>
      </c>
      <c r="L109" s="48"/>
      <c r="M109" s="30">
        <f t="shared" si="28"/>
        <v>12.942857142857143</v>
      </c>
      <c r="N109" s="31">
        <f t="shared" si="18"/>
        <v>190.2</v>
      </c>
      <c r="O109" s="55">
        <f t="shared" si="29"/>
        <v>6.3713080168776373E-2</v>
      </c>
      <c r="P109" s="55">
        <f t="shared" si="30"/>
        <v>0.93628691983122359</v>
      </c>
      <c r="Q109" s="2" t="s">
        <v>17</v>
      </c>
    </row>
    <row r="110" spans="1:17" ht="13.5" thickBot="1" x14ac:dyDescent="0.25">
      <c r="A110" s="229"/>
      <c r="B110" s="229"/>
      <c r="C110" s="2" t="s">
        <v>18</v>
      </c>
      <c r="D110" s="45">
        <f t="shared" si="27"/>
        <v>22.885714285714286</v>
      </c>
      <c r="E110" s="46">
        <f t="shared" si="27"/>
        <v>5.8</v>
      </c>
      <c r="F110" s="45">
        <f t="shared" si="27"/>
        <v>150.08571428571429</v>
      </c>
      <c r="G110" s="45">
        <f t="shared" si="27"/>
        <v>0.97142857142857142</v>
      </c>
      <c r="H110" s="46">
        <f t="shared" si="27"/>
        <v>3.7428571428571429</v>
      </c>
      <c r="I110" s="46">
        <f t="shared" si="27"/>
        <v>4.6571428571428575</v>
      </c>
      <c r="J110" s="45">
        <f t="shared" si="27"/>
        <v>28.428571428571427</v>
      </c>
      <c r="K110" s="47">
        <f t="shared" si="27"/>
        <v>216.6</v>
      </c>
      <c r="L110" s="48"/>
      <c r="M110" s="30">
        <f t="shared" si="28"/>
        <v>14.2</v>
      </c>
      <c r="N110" s="31">
        <f t="shared" si="18"/>
        <v>202.37142857142857</v>
      </c>
      <c r="O110" s="55">
        <f t="shared" si="29"/>
        <v>6.5558633425669435E-2</v>
      </c>
      <c r="P110" s="55">
        <f t="shared" si="30"/>
        <v>0.93430945785516428</v>
      </c>
      <c r="Q110" s="2" t="s">
        <v>18</v>
      </c>
    </row>
    <row r="111" spans="1:17" ht="13.5" thickBot="1" x14ac:dyDescent="0.25">
      <c r="A111" s="229"/>
      <c r="B111" s="229"/>
      <c r="C111" s="2" t="s">
        <v>19</v>
      </c>
      <c r="D111" s="45">
        <f t="shared" si="27"/>
        <v>20.257142857142856</v>
      </c>
      <c r="E111" s="46">
        <f t="shared" si="27"/>
        <v>5.7714285714285714</v>
      </c>
      <c r="F111" s="45">
        <f t="shared" si="27"/>
        <v>126.71428571428571</v>
      </c>
      <c r="G111" s="45">
        <f t="shared" si="27"/>
        <v>1.1714285714285715</v>
      </c>
      <c r="H111" s="46">
        <f t="shared" si="27"/>
        <v>4.371428571428571</v>
      </c>
      <c r="I111" s="46">
        <f t="shared" si="27"/>
        <v>4.9714285714285715</v>
      </c>
      <c r="J111" s="45">
        <f t="shared" si="27"/>
        <v>27.257142857142856</v>
      </c>
      <c r="K111" s="47">
        <f t="shared" si="27"/>
        <v>190.51428571428571</v>
      </c>
      <c r="L111" s="48"/>
      <c r="M111" s="30">
        <f t="shared" si="28"/>
        <v>15.114285714285714</v>
      </c>
      <c r="N111" s="31">
        <f t="shared" si="18"/>
        <v>175.4</v>
      </c>
      <c r="O111" s="55">
        <f t="shared" si="29"/>
        <v>7.9334133173365323E-2</v>
      </c>
      <c r="P111" s="55">
        <f t="shared" si="30"/>
        <v>0.92066586682663476</v>
      </c>
      <c r="Q111" s="2" t="s">
        <v>19</v>
      </c>
    </row>
    <row r="112" spans="1:17" ht="13.5" thickBot="1" x14ac:dyDescent="0.25">
      <c r="A112" s="229"/>
      <c r="B112" s="229"/>
      <c r="C112" s="2" t="s">
        <v>20</v>
      </c>
      <c r="D112" s="45">
        <f t="shared" si="27"/>
        <v>20.514285714285716</v>
      </c>
      <c r="E112" s="46">
        <f t="shared" si="27"/>
        <v>6.3142857142857141</v>
      </c>
      <c r="F112" s="45">
        <f t="shared" si="27"/>
        <v>103.65714285714286</v>
      </c>
      <c r="G112" s="45">
        <f t="shared" si="27"/>
        <v>1.3714285714285714</v>
      </c>
      <c r="H112" s="46">
        <f t="shared" si="27"/>
        <v>4.1428571428571432</v>
      </c>
      <c r="I112" s="46">
        <f t="shared" si="27"/>
        <v>6.1142857142857139</v>
      </c>
      <c r="J112" s="45">
        <f t="shared" si="27"/>
        <v>22.37142857142857</v>
      </c>
      <c r="K112" s="47">
        <f t="shared" si="27"/>
        <v>164.48571428571429</v>
      </c>
      <c r="L112" s="48"/>
      <c r="M112" s="30">
        <f t="shared" si="28"/>
        <v>16.571428571428569</v>
      </c>
      <c r="N112" s="31">
        <f t="shared" si="18"/>
        <v>147.91428571428571</v>
      </c>
      <c r="O112" s="55">
        <f t="shared" si="29"/>
        <v>0.10074691679694284</v>
      </c>
      <c r="P112" s="55">
        <f t="shared" si="30"/>
        <v>0.89925308320305708</v>
      </c>
      <c r="Q112" s="2" t="s">
        <v>20</v>
      </c>
    </row>
    <row r="113" spans="1:17" ht="13.5" thickBot="1" x14ac:dyDescent="0.25">
      <c r="A113" s="229"/>
      <c r="B113" s="229"/>
      <c r="C113" s="2" t="s">
        <v>21</v>
      </c>
      <c r="D113" s="45">
        <f t="shared" si="27"/>
        <v>19.714285714285715</v>
      </c>
      <c r="E113" s="46">
        <f t="shared" si="27"/>
        <v>7.0571428571428569</v>
      </c>
      <c r="F113" s="45">
        <f t="shared" si="27"/>
        <v>90.48571428571428</v>
      </c>
      <c r="G113" s="45">
        <f t="shared" si="27"/>
        <v>1.2</v>
      </c>
      <c r="H113" s="46">
        <f t="shared" si="27"/>
        <v>5.2</v>
      </c>
      <c r="I113" s="46">
        <f t="shared" si="27"/>
        <v>5.2285714285714286</v>
      </c>
      <c r="J113" s="45">
        <f t="shared" si="27"/>
        <v>20.228571428571428</v>
      </c>
      <c r="K113" s="47">
        <f t="shared" si="27"/>
        <v>149.14285714285714</v>
      </c>
      <c r="L113" s="48"/>
      <c r="M113" s="30">
        <f t="shared" si="28"/>
        <v>17.485714285714284</v>
      </c>
      <c r="N113" s="31">
        <f t="shared" si="18"/>
        <v>131.62857142857143</v>
      </c>
      <c r="O113" s="55">
        <f t="shared" si="29"/>
        <v>0.11724137931034483</v>
      </c>
      <c r="P113" s="55">
        <f t="shared" si="30"/>
        <v>0.88256704980842915</v>
      </c>
      <c r="Q113" s="2" t="s">
        <v>21</v>
      </c>
    </row>
    <row r="114" spans="1:17" ht="13.5" thickBot="1" x14ac:dyDescent="0.25">
      <c r="A114" s="229"/>
      <c r="B114" s="229"/>
      <c r="C114" s="2" t="s">
        <v>22</v>
      </c>
      <c r="D114" s="45">
        <f t="shared" si="27"/>
        <v>27.37142857142857</v>
      </c>
      <c r="E114" s="46">
        <f t="shared" si="27"/>
        <v>8.8857142857142861</v>
      </c>
      <c r="F114" s="45">
        <f t="shared" si="27"/>
        <v>96.257142857142853</v>
      </c>
      <c r="G114" s="45">
        <f t="shared" si="27"/>
        <v>0.97142857142857142</v>
      </c>
      <c r="H114" s="46">
        <f t="shared" si="27"/>
        <v>5.1142857142857139</v>
      </c>
      <c r="I114" s="46">
        <f t="shared" si="27"/>
        <v>7.9714285714285715</v>
      </c>
      <c r="J114" s="45">
        <f t="shared" si="27"/>
        <v>21.4</v>
      </c>
      <c r="K114" s="47">
        <f t="shared" si="27"/>
        <v>168.02857142857144</v>
      </c>
      <c r="L114" s="48"/>
      <c r="M114" s="30">
        <f t="shared" si="28"/>
        <v>21.971428571428572</v>
      </c>
      <c r="N114" s="31">
        <f t="shared" si="18"/>
        <v>146</v>
      </c>
      <c r="O114" s="55">
        <f t="shared" si="29"/>
        <v>0.13076007481720794</v>
      </c>
      <c r="P114" s="55">
        <f t="shared" si="30"/>
        <v>0.86889984696480183</v>
      </c>
      <c r="Q114" s="2" t="s">
        <v>22</v>
      </c>
    </row>
    <row r="115" spans="1:17" ht="13.5" thickBot="1" x14ac:dyDescent="0.25">
      <c r="A115" s="229"/>
      <c r="B115" s="229"/>
      <c r="C115" s="2" t="s">
        <v>23</v>
      </c>
      <c r="D115" s="45">
        <f t="shared" si="27"/>
        <v>30.971428571428572</v>
      </c>
      <c r="E115" s="46">
        <f t="shared" si="27"/>
        <v>10.171428571428571</v>
      </c>
      <c r="F115" s="45">
        <f t="shared" si="27"/>
        <v>98.371428571428567</v>
      </c>
      <c r="G115" s="45">
        <f t="shared" si="27"/>
        <v>1.2285714285714286</v>
      </c>
      <c r="H115" s="46">
        <f t="shared" si="27"/>
        <v>5.6857142857142859</v>
      </c>
      <c r="I115" s="46">
        <f t="shared" si="27"/>
        <v>10.6</v>
      </c>
      <c r="J115" s="45">
        <f t="shared" si="27"/>
        <v>25.914285714285715</v>
      </c>
      <c r="K115" s="47">
        <f t="shared" si="27"/>
        <v>182.97142857142856</v>
      </c>
      <c r="L115" s="48"/>
      <c r="M115" s="30">
        <f t="shared" si="28"/>
        <v>26.457142857142856</v>
      </c>
      <c r="N115" s="31">
        <f t="shared" si="18"/>
        <v>156.48571428571427</v>
      </c>
      <c r="O115" s="55">
        <f t="shared" si="29"/>
        <v>0.14459712679575265</v>
      </c>
      <c r="P115" s="55">
        <f t="shared" si="30"/>
        <v>0.85524672079950026</v>
      </c>
      <c r="Q115" s="2" t="s">
        <v>23</v>
      </c>
    </row>
    <row r="116" spans="1:17" ht="13.5" thickBot="1" x14ac:dyDescent="0.25">
      <c r="A116" s="229"/>
      <c r="B116" s="229"/>
      <c r="C116" s="2" t="s">
        <v>24</v>
      </c>
      <c r="D116" s="45">
        <f t="shared" si="27"/>
        <v>29.514285714285716</v>
      </c>
      <c r="E116" s="46">
        <f t="shared" si="27"/>
        <v>11.485714285714286</v>
      </c>
      <c r="F116" s="45">
        <f t="shared" si="27"/>
        <v>84.742857142857147</v>
      </c>
      <c r="G116" s="45">
        <f t="shared" si="27"/>
        <v>0.94285714285714284</v>
      </c>
      <c r="H116" s="46">
        <f t="shared" si="27"/>
        <v>8.1142857142857139</v>
      </c>
      <c r="I116" s="46">
        <f t="shared" si="27"/>
        <v>12.428571428571429</v>
      </c>
      <c r="J116" s="45">
        <f t="shared" si="27"/>
        <v>23.771428571428572</v>
      </c>
      <c r="K116" s="47">
        <f t="shared" si="27"/>
        <v>171</v>
      </c>
      <c r="L116" s="48"/>
      <c r="M116" s="30">
        <f t="shared" si="28"/>
        <v>32.028571428571432</v>
      </c>
      <c r="N116" s="31">
        <f t="shared" si="18"/>
        <v>138.97142857142859</v>
      </c>
      <c r="O116" s="55">
        <f t="shared" si="29"/>
        <v>0.18730158730158733</v>
      </c>
      <c r="P116" s="55">
        <f t="shared" si="30"/>
        <v>0.81269841269841281</v>
      </c>
      <c r="Q116" s="2" t="s">
        <v>24</v>
      </c>
    </row>
    <row r="117" spans="1:17" ht="13.5" thickBot="1" x14ac:dyDescent="0.25">
      <c r="A117" s="229"/>
      <c r="B117" s="229"/>
      <c r="C117" s="2" t="s">
        <v>25</v>
      </c>
      <c r="D117" s="45">
        <f t="shared" si="27"/>
        <v>23.885714285714286</v>
      </c>
      <c r="E117" s="46">
        <f t="shared" si="27"/>
        <v>9.5142857142857142</v>
      </c>
      <c r="F117" s="45">
        <f t="shared" si="27"/>
        <v>77.51428571428572</v>
      </c>
      <c r="G117" s="45">
        <f t="shared" si="27"/>
        <v>1.0285714285714285</v>
      </c>
      <c r="H117" s="46">
        <f t="shared" si="27"/>
        <v>8.3714285714285719</v>
      </c>
      <c r="I117" s="46">
        <f t="shared" si="27"/>
        <v>10.628571428571428</v>
      </c>
      <c r="J117" s="45">
        <f t="shared" si="27"/>
        <v>19.885714285714286</v>
      </c>
      <c r="K117" s="47">
        <f t="shared" si="27"/>
        <v>150.82857142857142</v>
      </c>
      <c r="L117" s="48"/>
      <c r="M117" s="30">
        <f t="shared" si="28"/>
        <v>28.514285714285712</v>
      </c>
      <c r="N117" s="31">
        <f t="shared" si="18"/>
        <v>122.31428571428572</v>
      </c>
      <c r="O117" s="55">
        <f t="shared" si="29"/>
        <v>0.18905095662057209</v>
      </c>
      <c r="P117" s="55">
        <f t="shared" si="30"/>
        <v>0.81094904337942797</v>
      </c>
      <c r="Q117" s="2" t="s">
        <v>25</v>
      </c>
    </row>
    <row r="118" spans="1:17" ht="13.5" thickBot="1" x14ac:dyDescent="0.25">
      <c r="A118" s="229"/>
      <c r="B118" s="229"/>
      <c r="C118" s="2" t="s">
        <v>26</v>
      </c>
      <c r="D118" s="45">
        <f t="shared" si="27"/>
        <v>19.828571428571429</v>
      </c>
      <c r="E118" s="46">
        <f t="shared" si="27"/>
        <v>7.7142857142857144</v>
      </c>
      <c r="F118" s="45">
        <f t="shared" si="27"/>
        <v>66.657142857142858</v>
      </c>
      <c r="G118" s="45">
        <f t="shared" si="27"/>
        <v>1.5142857142857142</v>
      </c>
      <c r="H118" s="46">
        <f t="shared" si="27"/>
        <v>5.0857142857142854</v>
      </c>
      <c r="I118" s="46">
        <f t="shared" si="27"/>
        <v>8.8571428571428577</v>
      </c>
      <c r="J118" s="45">
        <f t="shared" si="27"/>
        <v>15.628571428571428</v>
      </c>
      <c r="K118" s="47">
        <f t="shared" si="27"/>
        <v>125.28571428571429</v>
      </c>
      <c r="L118" s="48"/>
      <c r="M118" s="30">
        <f t="shared" si="28"/>
        <v>21.657142857142858</v>
      </c>
      <c r="N118" s="31">
        <f t="shared" si="18"/>
        <v>103.62857142857145</v>
      </c>
      <c r="O118" s="55">
        <f t="shared" si="29"/>
        <v>0.17286202964652223</v>
      </c>
      <c r="P118" s="55">
        <f t="shared" si="30"/>
        <v>0.82713797035347791</v>
      </c>
      <c r="Q118" s="2" t="s">
        <v>26</v>
      </c>
    </row>
    <row r="119" spans="1:17" ht="13.5" thickBot="1" x14ac:dyDescent="0.25">
      <c r="A119" s="229"/>
      <c r="B119" s="229"/>
      <c r="C119" s="2" t="s">
        <v>27</v>
      </c>
      <c r="D119" s="45">
        <f t="shared" ref="D119:K121" si="31">SUM(D241)/35</f>
        <v>13.114285714285714</v>
      </c>
      <c r="E119" s="46">
        <f t="shared" si="31"/>
        <v>6.4571428571428573</v>
      </c>
      <c r="F119" s="45">
        <f t="shared" si="31"/>
        <v>40.028571428571432</v>
      </c>
      <c r="G119" s="45">
        <f t="shared" si="31"/>
        <v>0.74285714285714288</v>
      </c>
      <c r="H119" s="46">
        <f t="shared" si="31"/>
        <v>4.0857142857142854</v>
      </c>
      <c r="I119" s="46">
        <f t="shared" si="31"/>
        <v>5.5428571428571427</v>
      </c>
      <c r="J119" s="45">
        <f t="shared" si="31"/>
        <v>10.142857142857142</v>
      </c>
      <c r="K119" s="47">
        <f t="shared" si="31"/>
        <v>80.114285714285714</v>
      </c>
      <c r="L119" s="48"/>
      <c r="M119" s="30">
        <f t="shared" si="28"/>
        <v>16.085714285714285</v>
      </c>
      <c r="N119" s="31">
        <f t="shared" si="18"/>
        <v>64.028571428571425</v>
      </c>
      <c r="O119" s="55">
        <f t="shared" si="29"/>
        <v>0.2007845934379458</v>
      </c>
      <c r="P119" s="55">
        <f t="shared" si="30"/>
        <v>0.79921540656205414</v>
      </c>
      <c r="Q119" s="2" t="s">
        <v>27</v>
      </c>
    </row>
    <row r="120" spans="1:17" ht="13.5" thickBot="1" x14ac:dyDescent="0.25">
      <c r="A120" s="229"/>
      <c r="B120" s="229"/>
      <c r="C120" s="2" t="s">
        <v>28</v>
      </c>
      <c r="D120" s="45">
        <f t="shared" si="31"/>
        <v>10.657142857142857</v>
      </c>
      <c r="E120" s="46">
        <f t="shared" si="31"/>
        <v>4.4285714285714288</v>
      </c>
      <c r="F120" s="45">
        <f t="shared" si="31"/>
        <v>22.285714285714285</v>
      </c>
      <c r="G120" s="45">
        <f t="shared" si="31"/>
        <v>8.5714285714285715E-2</v>
      </c>
      <c r="H120" s="46">
        <f t="shared" si="31"/>
        <v>3.6857142857142855</v>
      </c>
      <c r="I120" s="46">
        <f t="shared" si="31"/>
        <v>5.0285714285714285</v>
      </c>
      <c r="J120" s="45">
        <f t="shared" si="31"/>
        <v>6.2857142857142856</v>
      </c>
      <c r="K120" s="47">
        <f t="shared" si="31"/>
        <v>52.457142857142856</v>
      </c>
      <c r="L120" s="48"/>
      <c r="M120" s="30">
        <f t="shared" si="28"/>
        <v>13.142857142857142</v>
      </c>
      <c r="N120" s="31">
        <f t="shared" si="18"/>
        <v>39.314285714285717</v>
      </c>
      <c r="O120" s="55">
        <f t="shared" si="29"/>
        <v>0.25054466230936817</v>
      </c>
      <c r="P120" s="55">
        <f t="shared" si="30"/>
        <v>0.74945533769063188</v>
      </c>
      <c r="Q120" s="2" t="s">
        <v>28</v>
      </c>
    </row>
    <row r="121" spans="1:17" ht="13.5" thickBot="1" x14ac:dyDescent="0.25">
      <c r="A121" s="229"/>
      <c r="B121" s="229"/>
      <c r="C121" s="2" t="s">
        <v>29</v>
      </c>
      <c r="D121" s="45">
        <f t="shared" si="31"/>
        <v>1.7714285714285714</v>
      </c>
      <c r="E121" s="46">
        <f t="shared" si="31"/>
        <v>0</v>
      </c>
      <c r="F121" s="45">
        <f t="shared" si="31"/>
        <v>4.1142857142857139</v>
      </c>
      <c r="G121" s="31">
        <f t="shared" si="31"/>
        <v>0</v>
      </c>
      <c r="H121" s="46">
        <f t="shared" si="31"/>
        <v>3.8857142857142857</v>
      </c>
      <c r="I121" s="46">
        <f t="shared" si="31"/>
        <v>0</v>
      </c>
      <c r="J121" s="45">
        <f t="shared" si="31"/>
        <v>1.1428571428571428</v>
      </c>
      <c r="K121" s="47">
        <f t="shared" si="31"/>
        <v>10.914285714285715</v>
      </c>
      <c r="L121" s="48"/>
      <c r="M121" s="30">
        <f t="shared" si="28"/>
        <v>3.8857142857142857</v>
      </c>
      <c r="N121" s="31">
        <f t="shared" si="18"/>
        <v>7.0285714285714285</v>
      </c>
      <c r="O121" s="55">
        <f t="shared" si="29"/>
        <v>0.35602094240837695</v>
      </c>
      <c r="P121" s="55">
        <f t="shared" si="30"/>
        <v>0.64397905759162299</v>
      </c>
      <c r="Q121" s="2" t="s">
        <v>29</v>
      </c>
    </row>
    <row r="122" spans="1:17" ht="13.5" thickBot="1" x14ac:dyDescent="0.25">
      <c r="A122" s="229"/>
      <c r="B122" s="230"/>
      <c r="C122" s="2" t="s">
        <v>10</v>
      </c>
      <c r="D122" s="45">
        <f>SUM(D106:D121)</f>
        <v>284.42857142857133</v>
      </c>
      <c r="E122" s="46">
        <f t="shared" ref="E122:K122" si="32">SUM(E106:E121)</f>
        <v>94.48571428571428</v>
      </c>
      <c r="F122" s="45">
        <f t="shared" si="32"/>
        <v>1277.3142857142857</v>
      </c>
      <c r="G122" s="45">
        <f t="shared" si="32"/>
        <v>13.457142857142859</v>
      </c>
      <c r="H122" s="46">
        <f t="shared" si="32"/>
        <v>75.257142857142853</v>
      </c>
      <c r="I122" s="46">
        <f t="shared" si="32"/>
        <v>89.4</v>
      </c>
      <c r="J122" s="45">
        <f t="shared" si="32"/>
        <v>275.7714285714286</v>
      </c>
      <c r="K122" s="47">
        <f t="shared" si="32"/>
        <v>2110.2571428571428</v>
      </c>
      <c r="L122" s="48"/>
      <c r="M122" s="46">
        <f>SUM(M106:M121)</f>
        <v>259.14285714285711</v>
      </c>
      <c r="N122" s="45">
        <f t="shared" si="18"/>
        <v>1850.9714285714285</v>
      </c>
      <c r="O122" s="57">
        <f t="shared" si="29"/>
        <v>0.12280155431294763</v>
      </c>
      <c r="P122" s="57">
        <f t="shared" si="30"/>
        <v>0.87713074913009925</v>
      </c>
      <c r="Q122" s="2" t="s">
        <v>10</v>
      </c>
    </row>
    <row r="123" spans="1:17" x14ac:dyDescent="0.2">
      <c r="A123" s="237">
        <v>42248</v>
      </c>
      <c r="B123" s="238"/>
      <c r="C123" s="238"/>
      <c r="D123" s="238"/>
      <c r="E123" s="239" t="s">
        <v>38</v>
      </c>
      <c r="F123" s="238"/>
      <c r="G123" s="238"/>
      <c r="H123" s="238"/>
      <c r="I123" s="238"/>
      <c r="J123" s="238"/>
      <c r="K123" s="238"/>
      <c r="M123"/>
    </row>
    <row r="124" spans="1:17" ht="12.75" hidden="1" customHeight="1" thickBot="1" x14ac:dyDescent="0.25">
      <c r="A124" s="240" t="s">
        <v>1</v>
      </c>
      <c r="B124" s="241"/>
      <c r="C124" s="242"/>
      <c r="D124" s="246"/>
      <c r="E124" s="246"/>
      <c r="F124" s="246"/>
      <c r="G124" s="246"/>
      <c r="H124" s="246"/>
      <c r="I124" s="246"/>
      <c r="J124" s="246"/>
      <c r="K124" s="247"/>
      <c r="M124"/>
    </row>
    <row r="125" spans="1:17" ht="12.75" hidden="1" customHeight="1" thickBot="1" x14ac:dyDescent="0.25">
      <c r="A125" s="243"/>
      <c r="B125" s="244"/>
      <c r="C125" s="245"/>
      <c r="D125" s="2" t="s">
        <v>3</v>
      </c>
      <c r="E125" s="2" t="s">
        <v>4</v>
      </c>
      <c r="F125" s="2" t="s">
        <v>5</v>
      </c>
      <c r="G125" s="2" t="s">
        <v>6</v>
      </c>
      <c r="H125" s="2" t="s">
        <v>7</v>
      </c>
      <c r="I125" s="2" t="s">
        <v>8</v>
      </c>
      <c r="J125" s="2" t="s">
        <v>9</v>
      </c>
      <c r="K125" s="2" t="s">
        <v>10</v>
      </c>
      <c r="M125"/>
    </row>
    <row r="126" spans="1:17" ht="12.75" hidden="1" customHeight="1" thickBot="1" x14ac:dyDescent="0.25">
      <c r="A126" s="228" t="s">
        <v>71</v>
      </c>
      <c r="B126" s="228" t="s">
        <v>12</v>
      </c>
      <c r="C126" s="2" t="s">
        <v>14</v>
      </c>
      <c r="D126" s="4"/>
      <c r="E126" s="4"/>
      <c r="F126" s="5">
        <v>21</v>
      </c>
      <c r="G126" s="4"/>
      <c r="H126" s="4"/>
      <c r="I126" s="4"/>
      <c r="J126" s="4"/>
      <c r="K126" s="5">
        <v>21</v>
      </c>
      <c r="M126"/>
    </row>
    <row r="127" spans="1:17" ht="12.75" hidden="1" customHeight="1" thickBot="1" x14ac:dyDescent="0.25">
      <c r="A127" s="229"/>
      <c r="B127" s="229"/>
      <c r="C127" s="2" t="s">
        <v>15</v>
      </c>
      <c r="D127" s="5">
        <v>284</v>
      </c>
      <c r="E127" s="5">
        <v>70</v>
      </c>
      <c r="F127" s="5">
        <v>2325</v>
      </c>
      <c r="G127" s="5">
        <v>28</v>
      </c>
      <c r="H127" s="5">
        <v>32</v>
      </c>
      <c r="I127" s="5">
        <v>52</v>
      </c>
      <c r="J127" s="5">
        <v>349</v>
      </c>
      <c r="K127" s="5">
        <v>3142</v>
      </c>
      <c r="M127"/>
    </row>
    <row r="128" spans="1:17" ht="12.75" hidden="1" customHeight="1" thickBot="1" x14ac:dyDescent="0.25">
      <c r="A128" s="229"/>
      <c r="B128" s="229"/>
      <c r="C128" s="2" t="s">
        <v>16</v>
      </c>
      <c r="D128" s="5">
        <v>417</v>
      </c>
      <c r="E128" s="5">
        <v>149</v>
      </c>
      <c r="F128" s="5">
        <v>3281</v>
      </c>
      <c r="G128" s="5">
        <v>45</v>
      </c>
      <c r="H128" s="5">
        <v>58</v>
      </c>
      <c r="I128" s="5">
        <v>90</v>
      </c>
      <c r="J128" s="5">
        <v>494</v>
      </c>
      <c r="K128" s="5">
        <v>4534</v>
      </c>
      <c r="M128"/>
    </row>
    <row r="129" spans="1:13" ht="12.75" hidden="1" customHeight="1" thickBot="1" x14ac:dyDescent="0.25">
      <c r="A129" s="229"/>
      <c r="B129" s="229"/>
      <c r="C129" s="2" t="s">
        <v>17</v>
      </c>
      <c r="D129" s="5">
        <v>540</v>
      </c>
      <c r="E129" s="5">
        <v>150</v>
      </c>
      <c r="F129" s="5">
        <v>4149</v>
      </c>
      <c r="G129" s="5">
        <v>30</v>
      </c>
      <c r="H129" s="5">
        <v>81</v>
      </c>
      <c r="I129" s="5">
        <v>149</v>
      </c>
      <c r="J129" s="5">
        <v>667</v>
      </c>
      <c r="K129" s="5">
        <v>5766</v>
      </c>
      <c r="M129"/>
    </row>
    <row r="130" spans="1:13" ht="12.75" hidden="1" customHeight="1" thickBot="1" x14ac:dyDescent="0.25">
      <c r="A130" s="229"/>
      <c r="B130" s="229"/>
      <c r="C130" s="2" t="s">
        <v>18</v>
      </c>
      <c r="D130" s="5">
        <v>738</v>
      </c>
      <c r="E130" s="5">
        <v>179</v>
      </c>
      <c r="F130" s="5">
        <v>3801</v>
      </c>
      <c r="G130" s="5">
        <v>25</v>
      </c>
      <c r="H130" s="5">
        <v>113</v>
      </c>
      <c r="I130" s="5">
        <v>213</v>
      </c>
      <c r="J130" s="5">
        <v>657</v>
      </c>
      <c r="K130" s="5">
        <v>5726</v>
      </c>
      <c r="M130"/>
    </row>
    <row r="131" spans="1:13" ht="12.75" hidden="1" customHeight="1" thickBot="1" x14ac:dyDescent="0.25">
      <c r="A131" s="229"/>
      <c r="B131" s="229"/>
      <c r="C131" s="2" t="s">
        <v>19</v>
      </c>
      <c r="D131" s="5">
        <v>538</v>
      </c>
      <c r="E131" s="5">
        <v>171</v>
      </c>
      <c r="F131" s="5">
        <v>3054</v>
      </c>
      <c r="G131" s="5">
        <v>45</v>
      </c>
      <c r="H131" s="5">
        <v>57</v>
      </c>
      <c r="I131" s="5">
        <v>177</v>
      </c>
      <c r="J131" s="5">
        <v>589</v>
      </c>
      <c r="K131" s="5">
        <v>4631</v>
      </c>
      <c r="M131"/>
    </row>
    <row r="132" spans="1:13" ht="12.75" hidden="1" customHeight="1" thickBot="1" x14ac:dyDescent="0.25">
      <c r="A132" s="229"/>
      <c r="B132" s="229"/>
      <c r="C132" s="2" t="s">
        <v>20</v>
      </c>
      <c r="D132" s="5">
        <v>518</v>
      </c>
      <c r="E132" s="5">
        <v>131</v>
      </c>
      <c r="F132" s="5">
        <v>2517</v>
      </c>
      <c r="G132" s="5">
        <v>42</v>
      </c>
      <c r="H132" s="5">
        <v>64</v>
      </c>
      <c r="I132" s="5">
        <v>187</v>
      </c>
      <c r="J132" s="5">
        <v>504</v>
      </c>
      <c r="K132" s="5">
        <v>3963</v>
      </c>
      <c r="M132"/>
    </row>
    <row r="133" spans="1:13" ht="12.75" hidden="1" customHeight="1" thickBot="1" x14ac:dyDescent="0.25">
      <c r="A133" s="229"/>
      <c r="B133" s="229"/>
      <c r="C133" s="2" t="s">
        <v>21</v>
      </c>
      <c r="D133" s="5">
        <v>570</v>
      </c>
      <c r="E133" s="5">
        <v>172</v>
      </c>
      <c r="F133" s="5">
        <v>2655</v>
      </c>
      <c r="G133" s="5">
        <v>56</v>
      </c>
      <c r="H133" s="5">
        <v>113</v>
      </c>
      <c r="I133" s="5">
        <v>179</v>
      </c>
      <c r="J133" s="5">
        <v>547</v>
      </c>
      <c r="K133" s="5">
        <v>4292</v>
      </c>
      <c r="M133"/>
    </row>
    <row r="134" spans="1:13" ht="12.75" hidden="1" customHeight="1" thickBot="1" x14ac:dyDescent="0.25">
      <c r="A134" s="229"/>
      <c r="B134" s="229"/>
      <c r="C134" s="2" t="s">
        <v>22</v>
      </c>
      <c r="D134" s="5">
        <v>922</v>
      </c>
      <c r="E134" s="5">
        <v>266</v>
      </c>
      <c r="F134" s="5">
        <v>3373</v>
      </c>
      <c r="G134" s="5">
        <v>44</v>
      </c>
      <c r="H134" s="5">
        <v>234</v>
      </c>
      <c r="I134" s="5">
        <v>251</v>
      </c>
      <c r="J134" s="5">
        <v>780</v>
      </c>
      <c r="K134" s="5">
        <v>5870</v>
      </c>
      <c r="M134"/>
    </row>
    <row r="135" spans="1:13" ht="12.75" hidden="1" customHeight="1" thickBot="1" x14ac:dyDescent="0.25">
      <c r="A135" s="229"/>
      <c r="B135" s="229"/>
      <c r="C135" s="2" t="s">
        <v>23</v>
      </c>
      <c r="D135" s="5">
        <v>954</v>
      </c>
      <c r="E135" s="5">
        <v>281</v>
      </c>
      <c r="F135" s="5">
        <v>3474</v>
      </c>
      <c r="G135" s="5">
        <v>64</v>
      </c>
      <c r="H135" s="5">
        <v>248</v>
      </c>
      <c r="I135" s="5">
        <v>322</v>
      </c>
      <c r="J135" s="5">
        <v>938</v>
      </c>
      <c r="K135" s="5">
        <v>6282</v>
      </c>
      <c r="M135"/>
    </row>
    <row r="136" spans="1:13" ht="12.75" hidden="1" customHeight="1" thickBot="1" x14ac:dyDescent="0.25">
      <c r="A136" s="229"/>
      <c r="B136" s="229"/>
      <c r="C136" s="2" t="s">
        <v>24</v>
      </c>
      <c r="D136" s="5">
        <v>845</v>
      </c>
      <c r="E136" s="5">
        <v>336</v>
      </c>
      <c r="F136" s="5">
        <v>2520</v>
      </c>
      <c r="G136" s="5">
        <v>45</v>
      </c>
      <c r="H136" s="5">
        <v>283</v>
      </c>
      <c r="I136" s="5">
        <v>328</v>
      </c>
      <c r="J136" s="5">
        <v>705</v>
      </c>
      <c r="K136" s="5">
        <v>5062</v>
      </c>
      <c r="M136"/>
    </row>
    <row r="137" spans="1:13" ht="12.75" hidden="1" customHeight="1" thickBot="1" x14ac:dyDescent="0.25">
      <c r="A137" s="229"/>
      <c r="B137" s="229"/>
      <c r="C137" s="2" t="s">
        <v>25</v>
      </c>
      <c r="D137" s="5">
        <v>713</v>
      </c>
      <c r="E137" s="5">
        <v>257</v>
      </c>
      <c r="F137" s="5">
        <v>2610</v>
      </c>
      <c r="G137" s="5">
        <v>49</v>
      </c>
      <c r="H137" s="5">
        <v>279</v>
      </c>
      <c r="I137" s="5">
        <v>304</v>
      </c>
      <c r="J137" s="5">
        <v>591</v>
      </c>
      <c r="K137" s="5">
        <v>4803</v>
      </c>
      <c r="M137"/>
    </row>
    <row r="138" spans="1:13" ht="12.75" hidden="1" customHeight="1" thickBot="1" x14ac:dyDescent="0.25">
      <c r="A138" s="229"/>
      <c r="B138" s="229"/>
      <c r="C138" s="2" t="s">
        <v>26</v>
      </c>
      <c r="D138" s="5">
        <v>578</v>
      </c>
      <c r="E138" s="5">
        <v>196</v>
      </c>
      <c r="F138" s="5">
        <v>2162</v>
      </c>
      <c r="G138" s="5">
        <v>59</v>
      </c>
      <c r="H138" s="5">
        <v>179</v>
      </c>
      <c r="I138" s="5">
        <v>279</v>
      </c>
      <c r="J138" s="5">
        <v>464</v>
      </c>
      <c r="K138" s="5">
        <v>3917</v>
      </c>
      <c r="M138"/>
    </row>
    <row r="139" spans="1:13" ht="12.75" hidden="1" customHeight="1" thickBot="1" x14ac:dyDescent="0.25">
      <c r="A139" s="229"/>
      <c r="B139" s="229"/>
      <c r="C139" s="2" t="s">
        <v>27</v>
      </c>
      <c r="D139" s="5">
        <v>439</v>
      </c>
      <c r="E139" s="5">
        <v>171</v>
      </c>
      <c r="F139" s="5">
        <v>1291</v>
      </c>
      <c r="G139" s="5">
        <v>27</v>
      </c>
      <c r="H139" s="5">
        <v>111</v>
      </c>
      <c r="I139" s="5">
        <v>171</v>
      </c>
      <c r="J139" s="5">
        <v>358</v>
      </c>
      <c r="K139" s="5">
        <v>2568</v>
      </c>
      <c r="M139"/>
    </row>
    <row r="140" spans="1:13" ht="12.75" hidden="1" customHeight="1" thickBot="1" x14ac:dyDescent="0.25">
      <c r="A140" s="229"/>
      <c r="B140" s="229"/>
      <c r="C140" s="2" t="s">
        <v>28</v>
      </c>
      <c r="D140" s="5">
        <v>304</v>
      </c>
      <c r="E140" s="5">
        <v>158</v>
      </c>
      <c r="F140" s="5">
        <v>597</v>
      </c>
      <c r="G140" s="5">
        <v>12</v>
      </c>
      <c r="H140" s="5">
        <v>97</v>
      </c>
      <c r="I140" s="5">
        <v>131</v>
      </c>
      <c r="J140" s="5">
        <v>229</v>
      </c>
      <c r="K140" s="5">
        <v>1528</v>
      </c>
      <c r="M140"/>
    </row>
    <row r="141" spans="1:13" ht="12.75" hidden="1" customHeight="1" thickBot="1" x14ac:dyDescent="0.25">
      <c r="A141" s="229"/>
      <c r="B141" s="229"/>
      <c r="C141" s="2" t="s">
        <v>29</v>
      </c>
      <c r="D141" s="5">
        <v>60</v>
      </c>
      <c r="E141" s="4"/>
      <c r="F141" s="5">
        <v>133</v>
      </c>
      <c r="G141" s="4"/>
      <c r="H141" s="5">
        <v>122</v>
      </c>
      <c r="I141" s="5">
        <v>3</v>
      </c>
      <c r="J141" s="5">
        <v>56</v>
      </c>
      <c r="K141" s="5">
        <v>374</v>
      </c>
      <c r="M141"/>
    </row>
    <row r="142" spans="1:13" ht="12.75" hidden="1" customHeight="1" thickBot="1" x14ac:dyDescent="0.25">
      <c r="A142" s="229"/>
      <c r="B142" s="230"/>
      <c r="C142" s="2" t="s">
        <v>10</v>
      </c>
      <c r="D142" s="5">
        <v>8420</v>
      </c>
      <c r="E142" s="5">
        <v>2687</v>
      </c>
      <c r="F142" s="5">
        <v>37963</v>
      </c>
      <c r="G142" s="5">
        <v>571</v>
      </c>
      <c r="H142" s="5">
        <v>2071</v>
      </c>
      <c r="I142" s="5">
        <v>2836</v>
      </c>
      <c r="J142" s="5">
        <v>7928</v>
      </c>
      <c r="K142" s="5">
        <v>62479</v>
      </c>
      <c r="M142"/>
    </row>
    <row r="143" spans="1:13" ht="12.75" hidden="1" customHeight="1" thickBot="1" x14ac:dyDescent="0.25">
      <c r="A143" s="229"/>
      <c r="B143" s="228" t="s">
        <v>31</v>
      </c>
      <c r="C143" s="2" t="s">
        <v>14</v>
      </c>
      <c r="D143" s="4"/>
      <c r="E143" s="4"/>
      <c r="F143" s="5">
        <v>15</v>
      </c>
      <c r="G143" s="4"/>
      <c r="H143" s="4"/>
      <c r="I143" s="4"/>
      <c r="J143" s="4"/>
      <c r="K143" s="5">
        <v>15</v>
      </c>
      <c r="M143"/>
    </row>
    <row r="144" spans="1:13" ht="12.75" hidden="1" customHeight="1" thickBot="1" x14ac:dyDescent="0.25">
      <c r="A144" s="229"/>
      <c r="B144" s="229"/>
      <c r="C144" s="2" t="s">
        <v>15</v>
      </c>
      <c r="D144" s="5">
        <v>298</v>
      </c>
      <c r="E144" s="5">
        <v>77</v>
      </c>
      <c r="F144" s="5">
        <v>2065</v>
      </c>
      <c r="G144" s="5">
        <v>15</v>
      </c>
      <c r="H144" s="5">
        <v>50</v>
      </c>
      <c r="I144" s="5">
        <v>38</v>
      </c>
      <c r="J144" s="5">
        <v>356</v>
      </c>
      <c r="K144" s="5">
        <v>2901</v>
      </c>
      <c r="M144"/>
    </row>
    <row r="145" spans="1:13" ht="12.75" hidden="1" customHeight="1" thickBot="1" x14ac:dyDescent="0.25">
      <c r="A145" s="229"/>
      <c r="B145" s="229"/>
      <c r="C145" s="2" t="s">
        <v>16</v>
      </c>
      <c r="D145" s="5">
        <v>520</v>
      </c>
      <c r="E145" s="5">
        <v>139</v>
      </c>
      <c r="F145" s="5">
        <v>2935</v>
      </c>
      <c r="G145" s="5">
        <v>40</v>
      </c>
      <c r="H145" s="5">
        <v>66</v>
      </c>
      <c r="I145" s="5">
        <v>91</v>
      </c>
      <c r="J145" s="5">
        <v>525</v>
      </c>
      <c r="K145" s="5">
        <v>4316</v>
      </c>
      <c r="M145"/>
    </row>
    <row r="146" spans="1:13" ht="12.75" hidden="1" customHeight="1" thickBot="1" x14ac:dyDescent="0.25">
      <c r="A146" s="229"/>
      <c r="B146" s="229"/>
      <c r="C146" s="2" t="s">
        <v>17</v>
      </c>
      <c r="D146" s="5">
        <v>609</v>
      </c>
      <c r="E146" s="5">
        <v>146</v>
      </c>
      <c r="F146" s="5">
        <v>3665</v>
      </c>
      <c r="G146" s="5">
        <v>26</v>
      </c>
      <c r="H146" s="5">
        <v>117</v>
      </c>
      <c r="I146" s="5">
        <v>161</v>
      </c>
      <c r="J146" s="5">
        <v>580</v>
      </c>
      <c r="K146" s="5">
        <v>5304</v>
      </c>
      <c r="M146"/>
    </row>
    <row r="147" spans="1:13" ht="12.75" hidden="1" customHeight="1" thickBot="1" x14ac:dyDescent="0.25">
      <c r="A147" s="229"/>
      <c r="B147" s="229"/>
      <c r="C147" s="2" t="s">
        <v>18</v>
      </c>
      <c r="D147" s="5">
        <v>555</v>
      </c>
      <c r="E147" s="5">
        <v>109</v>
      </c>
      <c r="F147" s="5">
        <v>3410</v>
      </c>
      <c r="G147" s="5">
        <v>46</v>
      </c>
      <c r="H147" s="5">
        <v>68</v>
      </c>
      <c r="I147" s="5">
        <v>97</v>
      </c>
      <c r="J147" s="5">
        <v>562</v>
      </c>
      <c r="K147" s="5">
        <v>4847</v>
      </c>
      <c r="M147"/>
    </row>
    <row r="148" spans="1:13" ht="12.75" hidden="1" customHeight="1" thickBot="1" x14ac:dyDescent="0.25">
      <c r="A148" s="229"/>
      <c r="B148" s="229"/>
      <c r="C148" s="2" t="s">
        <v>19</v>
      </c>
      <c r="D148" s="5">
        <v>514</v>
      </c>
      <c r="E148" s="5">
        <v>110</v>
      </c>
      <c r="F148" s="5">
        <v>2833</v>
      </c>
      <c r="G148" s="5">
        <v>55</v>
      </c>
      <c r="H148" s="5">
        <v>71</v>
      </c>
      <c r="I148" s="5">
        <v>149</v>
      </c>
      <c r="J148" s="5">
        <v>493</v>
      </c>
      <c r="K148" s="5">
        <v>4225</v>
      </c>
      <c r="M148"/>
    </row>
    <row r="149" spans="1:13" ht="12.75" hidden="1" customHeight="1" thickBot="1" x14ac:dyDescent="0.25">
      <c r="A149" s="229"/>
      <c r="B149" s="229"/>
      <c r="C149" s="2" t="s">
        <v>20</v>
      </c>
      <c r="D149" s="5">
        <v>399</v>
      </c>
      <c r="E149" s="5">
        <v>123</v>
      </c>
      <c r="F149" s="5">
        <v>2419</v>
      </c>
      <c r="G149" s="5">
        <v>43</v>
      </c>
      <c r="H149" s="5">
        <v>98</v>
      </c>
      <c r="I149" s="5">
        <v>116</v>
      </c>
      <c r="J149" s="5">
        <v>449</v>
      </c>
      <c r="K149" s="5">
        <v>3648</v>
      </c>
      <c r="M149"/>
    </row>
    <row r="150" spans="1:13" ht="12.75" hidden="1" customHeight="1" thickBot="1" x14ac:dyDescent="0.25">
      <c r="A150" s="229"/>
      <c r="B150" s="229"/>
      <c r="C150" s="2" t="s">
        <v>21</v>
      </c>
      <c r="D150" s="5">
        <v>507</v>
      </c>
      <c r="E150" s="5">
        <v>173</v>
      </c>
      <c r="F150" s="5">
        <v>2510</v>
      </c>
      <c r="G150" s="5">
        <v>58</v>
      </c>
      <c r="H150" s="5">
        <v>112</v>
      </c>
      <c r="I150" s="5">
        <v>144</v>
      </c>
      <c r="J150" s="5">
        <v>471</v>
      </c>
      <c r="K150" s="5">
        <v>3976</v>
      </c>
      <c r="M150"/>
    </row>
    <row r="151" spans="1:13" ht="12.75" hidden="1" customHeight="1" thickBot="1" x14ac:dyDescent="0.25">
      <c r="A151" s="229"/>
      <c r="B151" s="229"/>
      <c r="C151" s="2" t="s">
        <v>22</v>
      </c>
      <c r="D151" s="5">
        <v>698</v>
      </c>
      <c r="E151" s="5">
        <v>187</v>
      </c>
      <c r="F151" s="5">
        <v>2792</v>
      </c>
      <c r="G151" s="5">
        <v>40</v>
      </c>
      <c r="H151" s="5">
        <v>152</v>
      </c>
      <c r="I151" s="5">
        <v>240</v>
      </c>
      <c r="J151" s="5">
        <v>633</v>
      </c>
      <c r="K151" s="5">
        <v>4743</v>
      </c>
      <c r="M151"/>
    </row>
    <row r="152" spans="1:13" ht="12.75" hidden="1" customHeight="1" thickBot="1" x14ac:dyDescent="0.25">
      <c r="A152" s="229"/>
      <c r="B152" s="229"/>
      <c r="C152" s="2" t="s">
        <v>23</v>
      </c>
      <c r="D152" s="5">
        <v>885</v>
      </c>
      <c r="E152" s="5">
        <v>285</v>
      </c>
      <c r="F152" s="5">
        <v>2898</v>
      </c>
      <c r="G152" s="5">
        <v>53</v>
      </c>
      <c r="H152" s="5">
        <v>229</v>
      </c>
      <c r="I152" s="5">
        <v>338</v>
      </c>
      <c r="J152" s="5">
        <v>724</v>
      </c>
      <c r="K152" s="5">
        <v>5414</v>
      </c>
      <c r="M152"/>
    </row>
    <row r="153" spans="1:13" ht="12.75" hidden="1" customHeight="1" thickBot="1" x14ac:dyDescent="0.25">
      <c r="A153" s="229"/>
      <c r="B153" s="229"/>
      <c r="C153" s="2" t="s">
        <v>24</v>
      </c>
      <c r="D153" s="5">
        <v>812</v>
      </c>
      <c r="E153" s="5">
        <v>243</v>
      </c>
      <c r="F153" s="5">
        <v>2374</v>
      </c>
      <c r="G153" s="5">
        <v>35</v>
      </c>
      <c r="H153" s="5">
        <v>284</v>
      </c>
      <c r="I153" s="5">
        <v>295</v>
      </c>
      <c r="J153" s="5">
        <v>675</v>
      </c>
      <c r="K153" s="5">
        <v>4718</v>
      </c>
      <c r="M153"/>
    </row>
    <row r="154" spans="1:13" ht="12.75" hidden="1" customHeight="1" thickBot="1" x14ac:dyDescent="0.25">
      <c r="A154" s="229"/>
      <c r="B154" s="229"/>
      <c r="C154" s="2" t="s">
        <v>25</v>
      </c>
      <c r="D154" s="5">
        <v>689</v>
      </c>
      <c r="E154" s="5">
        <v>247</v>
      </c>
      <c r="F154" s="5">
        <v>2326</v>
      </c>
      <c r="G154" s="5">
        <v>41</v>
      </c>
      <c r="H154" s="5">
        <v>219</v>
      </c>
      <c r="I154" s="5">
        <v>299</v>
      </c>
      <c r="J154" s="5">
        <v>580</v>
      </c>
      <c r="K154" s="5">
        <v>4402</v>
      </c>
      <c r="M154"/>
    </row>
    <row r="155" spans="1:13" ht="12.75" hidden="1" customHeight="1" thickBot="1" x14ac:dyDescent="0.25">
      <c r="A155" s="229"/>
      <c r="B155" s="229"/>
      <c r="C155" s="2" t="s">
        <v>26</v>
      </c>
      <c r="D155" s="5">
        <v>544</v>
      </c>
      <c r="E155" s="5">
        <v>220</v>
      </c>
      <c r="F155" s="5">
        <v>2040</v>
      </c>
      <c r="G155" s="5">
        <v>51</v>
      </c>
      <c r="H155" s="5">
        <v>132</v>
      </c>
      <c r="I155" s="5">
        <v>232</v>
      </c>
      <c r="J155" s="5">
        <v>466</v>
      </c>
      <c r="K155" s="5">
        <v>3686</v>
      </c>
      <c r="M155"/>
    </row>
    <row r="156" spans="1:13" ht="12.75" hidden="1" customHeight="1" thickBot="1" x14ac:dyDescent="0.25">
      <c r="A156" s="229"/>
      <c r="B156" s="229"/>
      <c r="C156" s="2" t="s">
        <v>27</v>
      </c>
      <c r="D156" s="5">
        <v>430</v>
      </c>
      <c r="E156" s="5">
        <v>175</v>
      </c>
      <c r="F156" s="5">
        <v>1250</v>
      </c>
      <c r="G156" s="5">
        <v>22</v>
      </c>
      <c r="H156" s="5">
        <v>105</v>
      </c>
      <c r="I156" s="5">
        <v>191</v>
      </c>
      <c r="J156" s="5">
        <v>325</v>
      </c>
      <c r="K156" s="5">
        <v>2498</v>
      </c>
      <c r="M156"/>
    </row>
    <row r="157" spans="1:13" ht="12.75" hidden="1" customHeight="1" thickBot="1" x14ac:dyDescent="0.25">
      <c r="A157" s="229"/>
      <c r="B157" s="229"/>
      <c r="C157" s="2" t="s">
        <v>28</v>
      </c>
      <c r="D157" s="5">
        <v>271</v>
      </c>
      <c r="E157" s="5">
        <v>124</v>
      </c>
      <c r="F157" s="5">
        <v>615</v>
      </c>
      <c r="G157" s="5">
        <v>10</v>
      </c>
      <c r="H157" s="5">
        <v>89</v>
      </c>
      <c r="I157" s="5">
        <v>117</v>
      </c>
      <c r="J157" s="5">
        <v>206</v>
      </c>
      <c r="K157" s="5">
        <v>1432</v>
      </c>
      <c r="M157"/>
    </row>
    <row r="158" spans="1:13" ht="12.75" hidden="1" customHeight="1" thickBot="1" x14ac:dyDescent="0.25">
      <c r="A158" s="229"/>
      <c r="B158" s="229"/>
      <c r="C158" s="2" t="s">
        <v>29</v>
      </c>
      <c r="D158" s="5">
        <v>59</v>
      </c>
      <c r="E158" s="4"/>
      <c r="F158" s="5">
        <v>143</v>
      </c>
      <c r="G158" s="4"/>
      <c r="H158" s="5">
        <v>72</v>
      </c>
      <c r="I158" s="4"/>
      <c r="J158" s="5">
        <v>35</v>
      </c>
      <c r="K158" s="5">
        <v>309</v>
      </c>
      <c r="M158"/>
    </row>
    <row r="159" spans="1:13" ht="12.75" hidden="1" customHeight="1" thickBot="1" x14ac:dyDescent="0.25">
      <c r="A159" s="229"/>
      <c r="B159" s="230"/>
      <c r="C159" s="2" t="s">
        <v>10</v>
      </c>
      <c r="D159" s="5">
        <v>7790</v>
      </c>
      <c r="E159" s="5">
        <v>2358</v>
      </c>
      <c r="F159" s="5">
        <v>34290</v>
      </c>
      <c r="G159" s="5">
        <v>535</v>
      </c>
      <c r="H159" s="5">
        <v>1864</v>
      </c>
      <c r="I159" s="5">
        <v>2508</v>
      </c>
      <c r="J159" s="5">
        <v>7080</v>
      </c>
      <c r="K159" s="5">
        <v>56434</v>
      </c>
      <c r="M159"/>
    </row>
    <row r="160" spans="1:13" ht="12.75" hidden="1" customHeight="1" thickBot="1" x14ac:dyDescent="0.25">
      <c r="A160" s="229"/>
      <c r="B160" s="228" t="s">
        <v>32</v>
      </c>
      <c r="C160" s="2" t="s">
        <v>14</v>
      </c>
      <c r="D160" s="5">
        <v>1</v>
      </c>
      <c r="E160" s="4"/>
      <c r="F160" s="5">
        <v>10</v>
      </c>
      <c r="G160" s="4"/>
      <c r="H160" s="4"/>
      <c r="I160" s="4"/>
      <c r="J160" s="5">
        <v>1</v>
      </c>
      <c r="K160" s="5">
        <v>12</v>
      </c>
      <c r="M160"/>
    </row>
    <row r="161" spans="1:13" ht="12.75" hidden="1" customHeight="1" thickBot="1" x14ac:dyDescent="0.25">
      <c r="A161" s="229"/>
      <c r="B161" s="229"/>
      <c r="C161" s="2" t="s">
        <v>15</v>
      </c>
      <c r="D161" s="5">
        <v>303</v>
      </c>
      <c r="E161" s="5">
        <v>66</v>
      </c>
      <c r="F161" s="5">
        <v>2305</v>
      </c>
      <c r="G161" s="5">
        <v>6</v>
      </c>
      <c r="H161" s="5">
        <v>41</v>
      </c>
      <c r="I161" s="5">
        <v>49</v>
      </c>
      <c r="J161" s="5">
        <v>380</v>
      </c>
      <c r="K161" s="5">
        <v>3154</v>
      </c>
      <c r="M161"/>
    </row>
    <row r="162" spans="1:13" ht="12.75" hidden="1" customHeight="1" thickBot="1" x14ac:dyDescent="0.25">
      <c r="A162" s="229"/>
      <c r="B162" s="229"/>
      <c r="C162" s="2" t="s">
        <v>16</v>
      </c>
      <c r="D162" s="5">
        <v>468</v>
      </c>
      <c r="E162" s="5">
        <v>112</v>
      </c>
      <c r="F162" s="5">
        <v>3288</v>
      </c>
      <c r="G162" s="5">
        <v>37</v>
      </c>
      <c r="H162" s="5">
        <v>48</v>
      </c>
      <c r="I162" s="5">
        <v>85</v>
      </c>
      <c r="J162" s="5">
        <v>531</v>
      </c>
      <c r="K162" s="5">
        <v>4569</v>
      </c>
      <c r="M162"/>
    </row>
    <row r="163" spans="1:13" ht="12.75" hidden="1" customHeight="1" thickBot="1" x14ac:dyDescent="0.25">
      <c r="A163" s="229"/>
      <c r="B163" s="229"/>
      <c r="C163" s="2" t="s">
        <v>17</v>
      </c>
      <c r="D163" s="5">
        <v>555</v>
      </c>
      <c r="E163" s="5">
        <v>129</v>
      </c>
      <c r="F163" s="5">
        <v>3833</v>
      </c>
      <c r="G163" s="5">
        <v>30</v>
      </c>
      <c r="H163" s="5">
        <v>74</v>
      </c>
      <c r="I163" s="5">
        <v>140</v>
      </c>
      <c r="J163" s="5">
        <v>624</v>
      </c>
      <c r="K163" s="5">
        <v>5385</v>
      </c>
      <c r="M163"/>
    </row>
    <row r="164" spans="1:13" ht="12.75" hidden="1" customHeight="1" thickBot="1" x14ac:dyDescent="0.25">
      <c r="A164" s="229"/>
      <c r="B164" s="229"/>
      <c r="C164" s="2" t="s">
        <v>18</v>
      </c>
      <c r="D164" s="5">
        <v>582</v>
      </c>
      <c r="E164" s="5">
        <v>128</v>
      </c>
      <c r="F164" s="5">
        <v>3674</v>
      </c>
      <c r="G164" s="5">
        <v>45</v>
      </c>
      <c r="H164" s="5">
        <v>83</v>
      </c>
      <c r="I164" s="5">
        <v>147</v>
      </c>
      <c r="J164" s="5">
        <v>644</v>
      </c>
      <c r="K164" s="5">
        <v>5303</v>
      </c>
      <c r="M164"/>
    </row>
    <row r="165" spans="1:13" ht="12.75" hidden="1" customHeight="1" thickBot="1" x14ac:dyDescent="0.25">
      <c r="A165" s="229"/>
      <c r="B165" s="229"/>
      <c r="C165" s="2" t="s">
        <v>19</v>
      </c>
      <c r="D165" s="5">
        <v>482</v>
      </c>
      <c r="E165" s="5">
        <v>143</v>
      </c>
      <c r="F165" s="5">
        <v>2871</v>
      </c>
      <c r="G165" s="5">
        <v>44</v>
      </c>
      <c r="H165" s="5">
        <v>98</v>
      </c>
      <c r="I165" s="5">
        <v>146</v>
      </c>
      <c r="J165" s="5">
        <v>610</v>
      </c>
      <c r="K165" s="5">
        <v>4395</v>
      </c>
      <c r="M165"/>
    </row>
    <row r="166" spans="1:13" ht="12.75" hidden="1" customHeight="1" thickBot="1" x14ac:dyDescent="0.25">
      <c r="A166" s="229"/>
      <c r="B166" s="229"/>
      <c r="C166" s="2" t="s">
        <v>20</v>
      </c>
      <c r="D166" s="5">
        <v>468</v>
      </c>
      <c r="E166" s="5">
        <v>118</v>
      </c>
      <c r="F166" s="5">
        <v>3302</v>
      </c>
      <c r="G166" s="5">
        <v>43</v>
      </c>
      <c r="H166" s="5">
        <v>102</v>
      </c>
      <c r="I166" s="5">
        <v>181</v>
      </c>
      <c r="J166" s="5">
        <v>547</v>
      </c>
      <c r="K166" s="5">
        <v>4761</v>
      </c>
      <c r="M166"/>
    </row>
    <row r="167" spans="1:13" ht="12.75" hidden="1" customHeight="1" thickBot="1" x14ac:dyDescent="0.25">
      <c r="A167" s="229"/>
      <c r="B167" s="229"/>
      <c r="C167" s="2" t="s">
        <v>21</v>
      </c>
      <c r="D167" s="5">
        <v>622</v>
      </c>
      <c r="E167" s="5">
        <v>126</v>
      </c>
      <c r="F167" s="5">
        <v>3140</v>
      </c>
      <c r="G167" s="5">
        <v>35</v>
      </c>
      <c r="H167" s="5">
        <v>179</v>
      </c>
      <c r="I167" s="5">
        <v>162</v>
      </c>
      <c r="J167" s="5">
        <v>602</v>
      </c>
      <c r="K167" s="5">
        <v>4867</v>
      </c>
      <c r="M167"/>
    </row>
    <row r="168" spans="1:13" ht="12.75" hidden="1" customHeight="1" thickBot="1" x14ac:dyDescent="0.25">
      <c r="A168" s="229"/>
      <c r="B168" s="229"/>
      <c r="C168" s="2" t="s">
        <v>22</v>
      </c>
      <c r="D168" s="5">
        <v>1027</v>
      </c>
      <c r="E168" s="5">
        <v>268</v>
      </c>
      <c r="F168" s="5">
        <v>4194</v>
      </c>
      <c r="G168" s="5">
        <v>51</v>
      </c>
      <c r="H168" s="5">
        <v>199</v>
      </c>
      <c r="I168" s="5">
        <v>318</v>
      </c>
      <c r="J168" s="5">
        <v>883</v>
      </c>
      <c r="K168" s="5">
        <v>6941</v>
      </c>
      <c r="M168"/>
    </row>
    <row r="169" spans="1:13" ht="12.75" hidden="1" customHeight="1" thickBot="1" x14ac:dyDescent="0.25">
      <c r="A169" s="229"/>
      <c r="B169" s="229"/>
      <c r="C169" s="2" t="s">
        <v>23</v>
      </c>
      <c r="D169" s="5">
        <v>1255</v>
      </c>
      <c r="E169" s="5">
        <v>482</v>
      </c>
      <c r="F169" s="5">
        <v>4135</v>
      </c>
      <c r="G169" s="5">
        <v>35</v>
      </c>
      <c r="H169" s="5">
        <v>422</v>
      </c>
      <c r="I169" s="5">
        <v>468</v>
      </c>
      <c r="J169" s="5">
        <v>993</v>
      </c>
      <c r="K169" s="5">
        <v>7790</v>
      </c>
      <c r="M169"/>
    </row>
    <row r="170" spans="1:13" ht="12.75" hidden="1" customHeight="1" thickBot="1" x14ac:dyDescent="0.25">
      <c r="A170" s="229"/>
      <c r="B170" s="229"/>
      <c r="C170" s="2" t="s">
        <v>24</v>
      </c>
      <c r="D170" s="5">
        <v>1314</v>
      </c>
      <c r="E170" s="5">
        <v>575</v>
      </c>
      <c r="F170" s="5">
        <v>2969</v>
      </c>
      <c r="G170" s="5">
        <v>34</v>
      </c>
      <c r="H170" s="5">
        <v>474</v>
      </c>
      <c r="I170" s="5">
        <v>570</v>
      </c>
      <c r="J170" s="5">
        <v>813</v>
      </c>
      <c r="K170" s="5">
        <v>6751</v>
      </c>
      <c r="M170"/>
    </row>
    <row r="171" spans="1:13" ht="12.75" hidden="1" customHeight="1" thickBot="1" x14ac:dyDescent="0.25">
      <c r="A171" s="229"/>
      <c r="B171" s="229"/>
      <c r="C171" s="2" t="s">
        <v>25</v>
      </c>
      <c r="D171" s="5">
        <v>1043</v>
      </c>
      <c r="E171" s="5">
        <v>515</v>
      </c>
      <c r="F171" s="5">
        <v>2699</v>
      </c>
      <c r="G171" s="5">
        <v>52</v>
      </c>
      <c r="H171" s="5">
        <v>452</v>
      </c>
      <c r="I171" s="5">
        <v>473</v>
      </c>
      <c r="J171" s="5">
        <v>653</v>
      </c>
      <c r="K171" s="5">
        <v>5887</v>
      </c>
      <c r="M171"/>
    </row>
    <row r="172" spans="1:13" ht="12.75" hidden="1" customHeight="1" thickBot="1" x14ac:dyDescent="0.25">
      <c r="A172" s="229"/>
      <c r="B172" s="229"/>
      <c r="C172" s="2" t="s">
        <v>26</v>
      </c>
      <c r="D172" s="5">
        <v>769</v>
      </c>
      <c r="E172" s="5">
        <v>311</v>
      </c>
      <c r="F172" s="5">
        <v>2291</v>
      </c>
      <c r="G172" s="5">
        <v>52</v>
      </c>
      <c r="H172" s="5">
        <v>294</v>
      </c>
      <c r="I172" s="5">
        <v>390</v>
      </c>
      <c r="J172" s="5">
        <v>568</v>
      </c>
      <c r="K172" s="5">
        <v>4675</v>
      </c>
      <c r="M172"/>
    </row>
    <row r="173" spans="1:13" ht="12.75" hidden="1" customHeight="1" thickBot="1" x14ac:dyDescent="0.25">
      <c r="A173" s="229"/>
      <c r="B173" s="229"/>
      <c r="C173" s="2" t="s">
        <v>27</v>
      </c>
      <c r="D173" s="5">
        <v>443</v>
      </c>
      <c r="E173" s="5">
        <v>175</v>
      </c>
      <c r="F173" s="5">
        <v>1348</v>
      </c>
      <c r="G173" s="5">
        <v>30</v>
      </c>
      <c r="H173" s="5">
        <v>168</v>
      </c>
      <c r="I173" s="5">
        <v>216</v>
      </c>
      <c r="J173" s="5">
        <v>396</v>
      </c>
      <c r="K173" s="5">
        <v>2776</v>
      </c>
      <c r="M173"/>
    </row>
    <row r="174" spans="1:13" ht="12.75" hidden="1" customHeight="1" thickBot="1" x14ac:dyDescent="0.25">
      <c r="A174" s="229"/>
      <c r="B174" s="229"/>
      <c r="C174" s="2" t="s">
        <v>28</v>
      </c>
      <c r="D174" s="5">
        <v>295</v>
      </c>
      <c r="E174" s="5">
        <v>111</v>
      </c>
      <c r="F174" s="5">
        <v>702</v>
      </c>
      <c r="G174" s="5">
        <v>10</v>
      </c>
      <c r="H174" s="5">
        <v>77</v>
      </c>
      <c r="I174" s="5">
        <v>127</v>
      </c>
      <c r="J174" s="5">
        <v>220</v>
      </c>
      <c r="K174" s="5">
        <v>1542</v>
      </c>
      <c r="M174"/>
    </row>
    <row r="175" spans="1:13" ht="12.75" hidden="1" customHeight="1" thickBot="1" x14ac:dyDescent="0.25">
      <c r="A175" s="229"/>
      <c r="B175" s="229"/>
      <c r="C175" s="2" t="s">
        <v>29</v>
      </c>
      <c r="D175" s="5">
        <v>65</v>
      </c>
      <c r="E175" s="4"/>
      <c r="F175" s="5">
        <v>152</v>
      </c>
      <c r="G175" s="4"/>
      <c r="H175" s="5">
        <v>103</v>
      </c>
      <c r="I175" s="4"/>
      <c r="J175" s="5">
        <v>35</v>
      </c>
      <c r="K175" s="5">
        <v>355</v>
      </c>
      <c r="M175"/>
    </row>
    <row r="176" spans="1:13" ht="12.75" hidden="1" customHeight="1" thickBot="1" x14ac:dyDescent="0.25">
      <c r="A176" s="229"/>
      <c r="B176" s="230"/>
      <c r="C176" s="2" t="s">
        <v>10</v>
      </c>
      <c r="D176" s="5">
        <v>9692</v>
      </c>
      <c r="E176" s="5">
        <v>3259</v>
      </c>
      <c r="F176" s="5">
        <v>40914</v>
      </c>
      <c r="G176" s="5">
        <v>504</v>
      </c>
      <c r="H176" s="5">
        <v>2814</v>
      </c>
      <c r="I176" s="5">
        <v>3472</v>
      </c>
      <c r="J176" s="5">
        <v>8500</v>
      </c>
      <c r="K176" s="5">
        <v>69164</v>
      </c>
      <c r="M176"/>
    </row>
    <row r="177" spans="1:13" ht="13.5" hidden="1" thickBot="1" x14ac:dyDescent="0.25">
      <c r="A177" s="229"/>
      <c r="B177" s="228" t="s">
        <v>33</v>
      </c>
      <c r="C177" s="2" t="s">
        <v>14</v>
      </c>
      <c r="D177" s="4"/>
      <c r="E177" s="4"/>
      <c r="F177" s="5">
        <v>15</v>
      </c>
      <c r="G177" s="4"/>
      <c r="H177" s="4"/>
      <c r="I177" s="4"/>
      <c r="J177" s="5">
        <v>2</v>
      </c>
      <c r="K177" s="5">
        <v>17</v>
      </c>
      <c r="M177"/>
    </row>
    <row r="178" spans="1:13" ht="13.5" hidden="1" thickBot="1" x14ac:dyDescent="0.25">
      <c r="A178" s="229"/>
      <c r="B178" s="229"/>
      <c r="C178" s="2" t="s">
        <v>15</v>
      </c>
      <c r="D178" s="5">
        <v>268</v>
      </c>
      <c r="E178" s="5">
        <v>89</v>
      </c>
      <c r="F178" s="5">
        <v>2043</v>
      </c>
      <c r="G178" s="5">
        <v>6</v>
      </c>
      <c r="H178" s="5">
        <v>44</v>
      </c>
      <c r="I178" s="5">
        <v>83</v>
      </c>
      <c r="J178" s="5">
        <v>297</v>
      </c>
      <c r="K178" s="5">
        <v>2830</v>
      </c>
      <c r="M178"/>
    </row>
    <row r="179" spans="1:13" ht="13.5" hidden="1" thickBot="1" x14ac:dyDescent="0.25">
      <c r="A179" s="229"/>
      <c r="B179" s="229"/>
      <c r="C179" s="2" t="s">
        <v>16</v>
      </c>
      <c r="D179" s="5">
        <v>425</v>
      </c>
      <c r="E179" s="5">
        <v>114</v>
      </c>
      <c r="F179" s="5">
        <v>3012</v>
      </c>
      <c r="G179" s="5">
        <v>51</v>
      </c>
      <c r="H179" s="5">
        <v>51</v>
      </c>
      <c r="I179" s="5">
        <v>104</v>
      </c>
      <c r="J179" s="5">
        <v>478</v>
      </c>
      <c r="K179" s="5">
        <v>4235</v>
      </c>
      <c r="M179"/>
    </row>
    <row r="180" spans="1:13" ht="13.5" hidden="1" thickBot="1" x14ac:dyDescent="0.25">
      <c r="A180" s="229"/>
      <c r="B180" s="229"/>
      <c r="C180" s="2" t="s">
        <v>17</v>
      </c>
      <c r="D180" s="5">
        <v>575</v>
      </c>
      <c r="E180" s="5">
        <v>99</v>
      </c>
      <c r="F180" s="5">
        <v>3737</v>
      </c>
      <c r="G180" s="5">
        <v>38</v>
      </c>
      <c r="H180" s="5">
        <v>64</v>
      </c>
      <c r="I180" s="5">
        <v>161</v>
      </c>
      <c r="J180" s="5">
        <v>620</v>
      </c>
      <c r="K180" s="5">
        <v>5294</v>
      </c>
      <c r="M180"/>
    </row>
    <row r="181" spans="1:13" ht="13.5" hidden="1" thickBot="1" x14ac:dyDescent="0.25">
      <c r="A181" s="229"/>
      <c r="B181" s="229"/>
      <c r="C181" s="2" t="s">
        <v>18</v>
      </c>
      <c r="D181" s="5">
        <v>552</v>
      </c>
      <c r="E181" s="5">
        <v>150</v>
      </c>
      <c r="F181" s="5">
        <v>3354</v>
      </c>
      <c r="G181" s="5">
        <v>25</v>
      </c>
      <c r="H181" s="5">
        <v>55</v>
      </c>
      <c r="I181" s="5">
        <v>173</v>
      </c>
      <c r="J181" s="5">
        <v>546</v>
      </c>
      <c r="K181" s="5">
        <v>4855</v>
      </c>
      <c r="M181"/>
    </row>
    <row r="182" spans="1:13" ht="13.5" hidden="1" thickBot="1" x14ac:dyDescent="0.25">
      <c r="A182" s="229"/>
      <c r="B182" s="229"/>
      <c r="C182" s="2" t="s">
        <v>19</v>
      </c>
      <c r="D182" s="5">
        <v>474</v>
      </c>
      <c r="E182" s="5">
        <v>131</v>
      </c>
      <c r="F182" s="5">
        <v>2776</v>
      </c>
      <c r="G182" s="5">
        <v>23</v>
      </c>
      <c r="H182" s="5">
        <v>87</v>
      </c>
      <c r="I182" s="5">
        <v>152</v>
      </c>
      <c r="J182" s="5">
        <v>540</v>
      </c>
      <c r="K182" s="5">
        <v>4184</v>
      </c>
      <c r="M182"/>
    </row>
    <row r="183" spans="1:13" ht="13.5" hidden="1" thickBot="1" x14ac:dyDescent="0.25">
      <c r="A183" s="229"/>
      <c r="B183" s="229"/>
      <c r="C183" s="2" t="s">
        <v>20</v>
      </c>
      <c r="D183" s="5">
        <v>495</v>
      </c>
      <c r="E183" s="5">
        <v>110</v>
      </c>
      <c r="F183" s="5">
        <v>2493</v>
      </c>
      <c r="G183" s="5">
        <v>43</v>
      </c>
      <c r="H183" s="5">
        <v>161</v>
      </c>
      <c r="I183" s="5">
        <v>163</v>
      </c>
      <c r="J183" s="5">
        <v>485</v>
      </c>
      <c r="K183" s="5">
        <v>3951</v>
      </c>
      <c r="M183"/>
    </row>
    <row r="184" spans="1:13" ht="13.5" hidden="1" thickBot="1" x14ac:dyDescent="0.25">
      <c r="A184" s="229"/>
      <c r="B184" s="229"/>
      <c r="C184" s="2" t="s">
        <v>21</v>
      </c>
      <c r="D184" s="5">
        <v>598</v>
      </c>
      <c r="E184" s="5">
        <v>187</v>
      </c>
      <c r="F184" s="5">
        <v>2783</v>
      </c>
      <c r="G184" s="5">
        <v>38</v>
      </c>
      <c r="H184" s="5">
        <v>145</v>
      </c>
      <c r="I184" s="5">
        <v>200</v>
      </c>
      <c r="J184" s="5">
        <v>555</v>
      </c>
      <c r="K184" s="5">
        <v>4506</v>
      </c>
      <c r="M184"/>
    </row>
    <row r="185" spans="1:13" ht="13.5" hidden="1" thickBot="1" x14ac:dyDescent="0.25">
      <c r="A185" s="229"/>
      <c r="B185" s="229"/>
      <c r="C185" s="2" t="s">
        <v>22</v>
      </c>
      <c r="D185" s="5">
        <v>929</v>
      </c>
      <c r="E185" s="5">
        <v>309</v>
      </c>
      <c r="F185" s="5">
        <v>3727</v>
      </c>
      <c r="G185" s="5">
        <v>43</v>
      </c>
      <c r="H185" s="5">
        <v>224</v>
      </c>
      <c r="I185" s="5">
        <v>308</v>
      </c>
      <c r="J185" s="5">
        <v>789</v>
      </c>
      <c r="K185" s="5">
        <v>6330</v>
      </c>
      <c r="M185"/>
    </row>
    <row r="186" spans="1:13" ht="13.5" hidden="1" thickBot="1" x14ac:dyDescent="0.25">
      <c r="A186" s="229"/>
      <c r="B186" s="229"/>
      <c r="C186" s="2" t="s">
        <v>23</v>
      </c>
      <c r="D186" s="5">
        <v>1275</v>
      </c>
      <c r="E186" s="5">
        <v>474</v>
      </c>
      <c r="F186" s="5">
        <v>3908</v>
      </c>
      <c r="G186" s="5">
        <v>34</v>
      </c>
      <c r="H186" s="5">
        <v>382</v>
      </c>
      <c r="I186" s="5">
        <v>422</v>
      </c>
      <c r="J186" s="5">
        <v>1010</v>
      </c>
      <c r="K186" s="5">
        <v>7508</v>
      </c>
      <c r="M186"/>
    </row>
    <row r="187" spans="1:13" ht="13.5" hidden="1" thickBot="1" x14ac:dyDescent="0.25">
      <c r="A187" s="229"/>
      <c r="B187" s="229"/>
      <c r="C187" s="2" t="s">
        <v>24</v>
      </c>
      <c r="D187" s="5">
        <v>1152</v>
      </c>
      <c r="E187" s="5">
        <v>498</v>
      </c>
      <c r="F187" s="5">
        <v>3029</v>
      </c>
      <c r="G187" s="5">
        <v>29</v>
      </c>
      <c r="H187" s="5">
        <v>374</v>
      </c>
      <c r="I187" s="5">
        <v>473</v>
      </c>
      <c r="J187" s="5">
        <v>798</v>
      </c>
      <c r="K187" s="5">
        <v>6353</v>
      </c>
      <c r="M187"/>
    </row>
    <row r="188" spans="1:13" ht="13.5" hidden="1" thickBot="1" x14ac:dyDescent="0.25">
      <c r="A188" s="229"/>
      <c r="B188" s="229"/>
      <c r="C188" s="2" t="s">
        <v>25</v>
      </c>
      <c r="D188" s="5">
        <v>1115</v>
      </c>
      <c r="E188" s="5">
        <v>393</v>
      </c>
      <c r="F188" s="5">
        <v>2729</v>
      </c>
      <c r="G188" s="5">
        <v>46</v>
      </c>
      <c r="H188" s="5">
        <v>268</v>
      </c>
      <c r="I188" s="5">
        <v>450</v>
      </c>
      <c r="J188" s="5">
        <v>744</v>
      </c>
      <c r="K188" s="5">
        <v>5745</v>
      </c>
      <c r="M188"/>
    </row>
    <row r="189" spans="1:13" ht="13.5" hidden="1" thickBot="1" x14ac:dyDescent="0.25">
      <c r="A189" s="229"/>
      <c r="B189" s="229"/>
      <c r="C189" s="2" t="s">
        <v>26</v>
      </c>
      <c r="D189" s="5">
        <v>868</v>
      </c>
      <c r="E189" s="5">
        <v>317</v>
      </c>
      <c r="F189" s="5">
        <v>2267</v>
      </c>
      <c r="G189" s="5">
        <v>56</v>
      </c>
      <c r="H189" s="5">
        <v>218</v>
      </c>
      <c r="I189" s="5">
        <v>373</v>
      </c>
      <c r="J189" s="5">
        <v>603</v>
      </c>
      <c r="K189" s="5">
        <v>4702</v>
      </c>
      <c r="M189"/>
    </row>
    <row r="190" spans="1:13" ht="13.5" hidden="1" thickBot="1" x14ac:dyDescent="0.25">
      <c r="A190" s="229"/>
      <c r="B190" s="229"/>
      <c r="C190" s="2" t="s">
        <v>27</v>
      </c>
      <c r="D190" s="5">
        <v>618</v>
      </c>
      <c r="E190" s="5">
        <v>242</v>
      </c>
      <c r="F190" s="5">
        <v>1433</v>
      </c>
      <c r="G190" s="5">
        <v>20</v>
      </c>
      <c r="H190" s="5">
        <v>152</v>
      </c>
      <c r="I190" s="5">
        <v>286</v>
      </c>
      <c r="J190" s="5">
        <v>430</v>
      </c>
      <c r="K190" s="5">
        <v>3181</v>
      </c>
      <c r="M190"/>
    </row>
    <row r="191" spans="1:13" ht="13.5" hidden="1" thickBot="1" x14ac:dyDescent="0.25">
      <c r="A191" s="229"/>
      <c r="B191" s="229"/>
      <c r="C191" s="2" t="s">
        <v>28</v>
      </c>
      <c r="D191" s="5">
        <v>383</v>
      </c>
      <c r="E191" s="5">
        <v>188</v>
      </c>
      <c r="F191" s="5">
        <v>785</v>
      </c>
      <c r="G191" s="5">
        <v>9</v>
      </c>
      <c r="H191" s="5">
        <v>123</v>
      </c>
      <c r="I191" s="5">
        <v>181</v>
      </c>
      <c r="J191" s="5">
        <v>277</v>
      </c>
      <c r="K191" s="5">
        <v>1946</v>
      </c>
      <c r="M191"/>
    </row>
    <row r="192" spans="1:13" ht="13.5" hidden="1" thickBot="1" x14ac:dyDescent="0.25">
      <c r="A192" s="229"/>
      <c r="B192" s="229"/>
      <c r="C192" s="2" t="s">
        <v>29</v>
      </c>
      <c r="D192" s="5">
        <v>92</v>
      </c>
      <c r="E192" s="5">
        <v>4</v>
      </c>
      <c r="F192" s="5">
        <v>189</v>
      </c>
      <c r="G192" s="4"/>
      <c r="H192" s="5">
        <v>161</v>
      </c>
      <c r="I192" s="4"/>
      <c r="J192" s="5">
        <v>80</v>
      </c>
      <c r="K192" s="5">
        <v>526</v>
      </c>
      <c r="M192"/>
    </row>
    <row r="193" spans="1:13" ht="13.5" hidden="1" thickBot="1" x14ac:dyDescent="0.25">
      <c r="A193" s="229"/>
      <c r="B193" s="230"/>
      <c r="C193" s="2" t="s">
        <v>10</v>
      </c>
      <c r="D193" s="5">
        <v>9819</v>
      </c>
      <c r="E193" s="5">
        <v>3305</v>
      </c>
      <c r="F193" s="5">
        <v>38280</v>
      </c>
      <c r="G193" s="5">
        <v>461</v>
      </c>
      <c r="H193" s="5">
        <v>2509</v>
      </c>
      <c r="I193" s="5">
        <v>3529</v>
      </c>
      <c r="J193" s="5">
        <v>8254</v>
      </c>
      <c r="K193" s="5">
        <v>66163</v>
      </c>
      <c r="M193"/>
    </row>
    <row r="194" spans="1:13" ht="13.5" hidden="1" thickBot="1" x14ac:dyDescent="0.25">
      <c r="A194" s="229"/>
      <c r="B194" s="228" t="s">
        <v>34</v>
      </c>
      <c r="C194" s="2" t="s">
        <v>14</v>
      </c>
      <c r="D194" s="5">
        <v>3</v>
      </c>
      <c r="E194" s="4"/>
      <c r="F194" s="5">
        <v>5</v>
      </c>
      <c r="G194" s="4"/>
      <c r="H194" s="4"/>
      <c r="I194" s="4"/>
      <c r="J194" s="4"/>
      <c r="K194" s="5">
        <v>8</v>
      </c>
      <c r="M194"/>
    </row>
    <row r="195" spans="1:13" ht="13.5" hidden="1" thickBot="1" x14ac:dyDescent="0.25">
      <c r="A195" s="229"/>
      <c r="B195" s="229"/>
      <c r="C195" s="2" t="s">
        <v>15</v>
      </c>
      <c r="D195" s="5">
        <v>326</v>
      </c>
      <c r="E195" s="5">
        <v>80</v>
      </c>
      <c r="F195" s="5">
        <v>2071</v>
      </c>
      <c r="G195" s="5">
        <v>9</v>
      </c>
      <c r="H195" s="5">
        <v>35</v>
      </c>
      <c r="I195" s="5">
        <v>54</v>
      </c>
      <c r="J195" s="5">
        <v>355</v>
      </c>
      <c r="K195" s="5">
        <v>2931</v>
      </c>
      <c r="M195"/>
    </row>
    <row r="196" spans="1:13" ht="13.5" hidden="1" thickBot="1" x14ac:dyDescent="0.25">
      <c r="A196" s="229"/>
      <c r="B196" s="229"/>
      <c r="C196" s="2" t="s">
        <v>16</v>
      </c>
      <c r="D196" s="5">
        <v>475</v>
      </c>
      <c r="E196" s="5">
        <v>105</v>
      </c>
      <c r="F196" s="5">
        <v>2993</v>
      </c>
      <c r="G196" s="5">
        <v>38</v>
      </c>
      <c r="H196" s="5">
        <v>46</v>
      </c>
      <c r="I196" s="5">
        <v>125</v>
      </c>
      <c r="J196" s="5">
        <v>488</v>
      </c>
      <c r="K196" s="5">
        <v>4270</v>
      </c>
      <c r="M196"/>
    </row>
    <row r="197" spans="1:13" ht="13.5" hidden="1" thickBot="1" x14ac:dyDescent="0.25">
      <c r="A197" s="229"/>
      <c r="B197" s="229"/>
      <c r="C197" s="2" t="s">
        <v>17</v>
      </c>
      <c r="D197" s="5">
        <v>626</v>
      </c>
      <c r="E197" s="5">
        <v>153</v>
      </c>
      <c r="F197" s="5">
        <v>3798</v>
      </c>
      <c r="G197" s="5">
        <v>48</v>
      </c>
      <c r="H197" s="5">
        <v>88</v>
      </c>
      <c r="I197" s="5">
        <v>176</v>
      </c>
      <c r="J197" s="5">
        <v>607</v>
      </c>
      <c r="K197" s="5">
        <v>5496</v>
      </c>
      <c r="M197"/>
    </row>
    <row r="198" spans="1:13" ht="13.5" hidden="1" thickBot="1" x14ac:dyDescent="0.25">
      <c r="A198" s="229"/>
      <c r="B198" s="229"/>
      <c r="C198" s="2" t="s">
        <v>18</v>
      </c>
      <c r="D198" s="5">
        <v>636</v>
      </c>
      <c r="E198" s="5">
        <v>176</v>
      </c>
      <c r="F198" s="5">
        <v>3843</v>
      </c>
      <c r="G198" s="5">
        <v>47</v>
      </c>
      <c r="H198" s="5">
        <v>100</v>
      </c>
      <c r="I198" s="5">
        <v>176</v>
      </c>
      <c r="J198" s="5">
        <v>648</v>
      </c>
      <c r="K198" s="5">
        <v>5626</v>
      </c>
      <c r="M198"/>
    </row>
    <row r="199" spans="1:13" ht="13.5" hidden="1" thickBot="1" x14ac:dyDescent="0.25">
      <c r="A199" s="229"/>
      <c r="B199" s="229"/>
      <c r="C199" s="2" t="s">
        <v>19</v>
      </c>
      <c r="D199" s="5">
        <v>556</v>
      </c>
      <c r="E199" s="5">
        <v>150</v>
      </c>
      <c r="F199" s="5">
        <v>2932</v>
      </c>
      <c r="G199" s="5">
        <v>32</v>
      </c>
      <c r="H199" s="5">
        <v>68</v>
      </c>
      <c r="I199" s="5">
        <v>181</v>
      </c>
      <c r="J199" s="5">
        <v>610</v>
      </c>
      <c r="K199" s="5">
        <v>4529</v>
      </c>
      <c r="M199"/>
    </row>
    <row r="200" spans="1:13" ht="13.5" hidden="1" thickBot="1" x14ac:dyDescent="0.25">
      <c r="A200" s="229"/>
      <c r="B200" s="229"/>
      <c r="C200" s="2" t="s">
        <v>20</v>
      </c>
      <c r="D200" s="5">
        <v>583</v>
      </c>
      <c r="E200" s="5">
        <v>173</v>
      </c>
      <c r="F200" s="5">
        <v>2606</v>
      </c>
      <c r="G200" s="5">
        <v>45</v>
      </c>
      <c r="H200" s="5">
        <v>133</v>
      </c>
      <c r="I200" s="5">
        <v>194</v>
      </c>
      <c r="J200" s="5">
        <v>564</v>
      </c>
      <c r="K200" s="5">
        <v>4300</v>
      </c>
      <c r="M200"/>
    </row>
    <row r="201" spans="1:13" ht="13.5" hidden="1" thickBot="1" x14ac:dyDescent="0.25">
      <c r="A201" s="229"/>
      <c r="B201" s="229"/>
      <c r="C201" s="2" t="s">
        <v>21</v>
      </c>
      <c r="D201" s="5">
        <v>738</v>
      </c>
      <c r="E201" s="5">
        <v>204</v>
      </c>
      <c r="F201" s="5">
        <v>2988</v>
      </c>
      <c r="G201" s="5">
        <v>48</v>
      </c>
      <c r="H201" s="5">
        <v>251</v>
      </c>
      <c r="I201" s="5">
        <v>222</v>
      </c>
      <c r="J201" s="5">
        <v>618</v>
      </c>
      <c r="K201" s="5">
        <v>5069</v>
      </c>
      <c r="M201"/>
    </row>
    <row r="202" spans="1:13" ht="13.5" hidden="1" thickBot="1" x14ac:dyDescent="0.25">
      <c r="A202" s="229"/>
      <c r="B202" s="229"/>
      <c r="C202" s="2" t="s">
        <v>22</v>
      </c>
      <c r="D202" s="5">
        <v>1238</v>
      </c>
      <c r="E202" s="5">
        <v>455</v>
      </c>
      <c r="F202" s="5">
        <v>3770</v>
      </c>
      <c r="G202" s="5">
        <v>49</v>
      </c>
      <c r="H202" s="5">
        <v>425</v>
      </c>
      <c r="I202" s="5">
        <v>389</v>
      </c>
      <c r="J202" s="5">
        <v>980</v>
      </c>
      <c r="K202" s="5">
        <v>7307</v>
      </c>
      <c r="M202"/>
    </row>
    <row r="203" spans="1:13" ht="13.5" hidden="1" thickBot="1" x14ac:dyDescent="0.25">
      <c r="A203" s="229"/>
      <c r="B203" s="229"/>
      <c r="C203" s="2" t="s">
        <v>23</v>
      </c>
      <c r="D203" s="5">
        <v>2189</v>
      </c>
      <c r="E203" s="5">
        <v>822</v>
      </c>
      <c r="F203" s="5">
        <v>3980</v>
      </c>
      <c r="G203" s="5">
        <v>42</v>
      </c>
      <c r="H203" s="5">
        <v>660</v>
      </c>
      <c r="I203" s="5">
        <v>823</v>
      </c>
      <c r="J203" s="5">
        <v>1303</v>
      </c>
      <c r="K203" s="5">
        <v>9821</v>
      </c>
      <c r="M203"/>
    </row>
    <row r="204" spans="1:13" ht="13.5" hidden="1" thickBot="1" x14ac:dyDescent="0.25">
      <c r="A204" s="229"/>
      <c r="B204" s="229"/>
      <c r="C204" s="2" t="s">
        <v>24</v>
      </c>
      <c r="D204" s="5">
        <v>2963</v>
      </c>
      <c r="E204" s="5">
        <v>1250</v>
      </c>
      <c r="F204" s="5">
        <v>3951</v>
      </c>
      <c r="G204" s="5">
        <v>37</v>
      </c>
      <c r="H204" s="5">
        <v>811</v>
      </c>
      <c r="I204" s="5">
        <v>1158</v>
      </c>
      <c r="J204" s="5">
        <v>1602</v>
      </c>
      <c r="K204" s="5">
        <v>11772</v>
      </c>
      <c r="M204"/>
    </row>
    <row r="205" spans="1:13" ht="13.5" hidden="1" thickBot="1" x14ac:dyDescent="0.25">
      <c r="A205" s="229"/>
      <c r="B205" s="229"/>
      <c r="C205" s="2" t="s">
        <v>25</v>
      </c>
      <c r="D205" s="5">
        <v>2811</v>
      </c>
      <c r="E205" s="5">
        <v>1230</v>
      </c>
      <c r="F205" s="5">
        <v>3834</v>
      </c>
      <c r="G205" s="5">
        <v>61</v>
      </c>
      <c r="H205" s="5">
        <v>855</v>
      </c>
      <c r="I205" s="5">
        <v>1234</v>
      </c>
      <c r="J205" s="5">
        <v>1507</v>
      </c>
      <c r="K205" s="5">
        <v>11532</v>
      </c>
      <c r="M205"/>
    </row>
    <row r="206" spans="1:13" ht="13.5" hidden="1" thickBot="1" x14ac:dyDescent="0.25">
      <c r="A206" s="229"/>
      <c r="B206" s="229"/>
      <c r="C206" s="2" t="s">
        <v>26</v>
      </c>
      <c r="D206" s="5">
        <v>2236</v>
      </c>
      <c r="E206" s="5">
        <v>1054</v>
      </c>
      <c r="F206" s="5">
        <v>3319</v>
      </c>
      <c r="G206" s="5">
        <v>66</v>
      </c>
      <c r="H206" s="5">
        <v>636</v>
      </c>
      <c r="I206" s="5">
        <v>1034</v>
      </c>
      <c r="J206" s="5">
        <v>1270</v>
      </c>
      <c r="K206" s="5">
        <v>9615</v>
      </c>
      <c r="M206"/>
    </row>
    <row r="207" spans="1:13" ht="13.5" hidden="1" thickBot="1" x14ac:dyDescent="0.25">
      <c r="A207" s="229"/>
      <c r="B207" s="229"/>
      <c r="C207" s="2" t="s">
        <v>27</v>
      </c>
      <c r="D207" s="5">
        <v>1393</v>
      </c>
      <c r="E207" s="5">
        <v>591</v>
      </c>
      <c r="F207" s="5">
        <v>2157</v>
      </c>
      <c r="G207" s="5">
        <v>25</v>
      </c>
      <c r="H207" s="5">
        <v>423</v>
      </c>
      <c r="I207" s="5">
        <v>664</v>
      </c>
      <c r="J207" s="5">
        <v>858</v>
      </c>
      <c r="K207" s="5">
        <v>6111</v>
      </c>
      <c r="M207"/>
    </row>
    <row r="208" spans="1:13" ht="13.5" hidden="1" thickBot="1" x14ac:dyDescent="0.25">
      <c r="A208" s="229"/>
      <c r="B208" s="229"/>
      <c r="C208" s="2" t="s">
        <v>28</v>
      </c>
      <c r="D208" s="5">
        <v>736</v>
      </c>
      <c r="E208" s="5">
        <v>318</v>
      </c>
      <c r="F208" s="5">
        <v>1063</v>
      </c>
      <c r="G208" s="5">
        <v>6</v>
      </c>
      <c r="H208" s="5">
        <v>217</v>
      </c>
      <c r="I208" s="5">
        <v>376</v>
      </c>
      <c r="J208" s="5">
        <v>428</v>
      </c>
      <c r="K208" s="5">
        <v>3144</v>
      </c>
      <c r="M208"/>
    </row>
    <row r="209" spans="1:13" ht="13.5" hidden="1" thickBot="1" x14ac:dyDescent="0.25">
      <c r="A209" s="229"/>
      <c r="B209" s="229"/>
      <c r="C209" s="2" t="s">
        <v>29</v>
      </c>
      <c r="D209" s="5">
        <v>260</v>
      </c>
      <c r="E209" s="5">
        <v>4</v>
      </c>
      <c r="F209" s="5">
        <v>416</v>
      </c>
      <c r="G209" s="5">
        <v>1</v>
      </c>
      <c r="H209" s="5">
        <v>459</v>
      </c>
      <c r="I209" s="5">
        <v>1</v>
      </c>
      <c r="J209" s="5">
        <v>171</v>
      </c>
      <c r="K209" s="5">
        <v>1312</v>
      </c>
      <c r="M209"/>
    </row>
    <row r="210" spans="1:13" ht="13.5" hidden="1" thickBot="1" x14ac:dyDescent="0.25">
      <c r="A210" s="229"/>
      <c r="B210" s="230"/>
      <c r="C210" s="2" t="s">
        <v>10</v>
      </c>
      <c r="D210" s="5">
        <v>17769</v>
      </c>
      <c r="E210" s="5">
        <v>6765</v>
      </c>
      <c r="F210" s="5">
        <v>43728</v>
      </c>
      <c r="G210" s="5">
        <v>554</v>
      </c>
      <c r="H210" s="5">
        <v>5207</v>
      </c>
      <c r="I210" s="5">
        <v>6807</v>
      </c>
      <c r="J210" s="5">
        <v>12010</v>
      </c>
      <c r="K210" s="5">
        <v>92846</v>
      </c>
      <c r="M210"/>
    </row>
    <row r="211" spans="1:13" ht="13.5" hidden="1" thickBot="1" x14ac:dyDescent="0.25">
      <c r="A211" s="229"/>
      <c r="B211" s="228" t="s">
        <v>36</v>
      </c>
      <c r="C211" s="2" t="s">
        <v>14</v>
      </c>
      <c r="D211" s="5">
        <v>1</v>
      </c>
      <c r="E211" s="4"/>
      <c r="F211" s="5">
        <v>8</v>
      </c>
      <c r="G211" s="4"/>
      <c r="H211" s="4"/>
      <c r="I211" s="4"/>
      <c r="J211" s="5">
        <v>1</v>
      </c>
      <c r="K211" s="5">
        <v>10</v>
      </c>
      <c r="M211"/>
    </row>
    <row r="212" spans="1:13" ht="13.5" hidden="1" thickBot="1" x14ac:dyDescent="0.25">
      <c r="A212" s="229"/>
      <c r="B212" s="229"/>
      <c r="C212" s="2" t="s">
        <v>15</v>
      </c>
      <c r="D212" s="5">
        <v>295</v>
      </c>
      <c r="E212" s="5">
        <v>75</v>
      </c>
      <c r="F212" s="5">
        <v>2559</v>
      </c>
      <c r="G212" s="5">
        <v>9</v>
      </c>
      <c r="H212" s="5">
        <v>43</v>
      </c>
      <c r="I212" s="5">
        <v>40</v>
      </c>
      <c r="J212" s="5">
        <v>368</v>
      </c>
      <c r="K212" s="5">
        <v>3390</v>
      </c>
      <c r="M212"/>
    </row>
    <row r="213" spans="1:13" ht="13.5" hidden="1" thickBot="1" x14ac:dyDescent="0.25">
      <c r="A213" s="229"/>
      <c r="B213" s="229"/>
      <c r="C213" s="2" t="s">
        <v>16</v>
      </c>
      <c r="D213" s="5">
        <v>451</v>
      </c>
      <c r="E213" s="5">
        <v>147</v>
      </c>
      <c r="F213" s="5">
        <v>3084</v>
      </c>
      <c r="G213" s="5">
        <v>25</v>
      </c>
      <c r="H213" s="5">
        <v>70</v>
      </c>
      <c r="I213" s="5">
        <v>66</v>
      </c>
      <c r="J213" s="5">
        <v>492</v>
      </c>
      <c r="K213" s="5">
        <v>4336</v>
      </c>
      <c r="M213"/>
    </row>
    <row r="214" spans="1:13" ht="13.5" hidden="1" thickBot="1" x14ac:dyDescent="0.25">
      <c r="A214" s="229"/>
      <c r="B214" s="229"/>
      <c r="C214" s="2" t="s">
        <v>17</v>
      </c>
      <c r="D214" s="5">
        <v>614</v>
      </c>
      <c r="E214" s="5">
        <v>154</v>
      </c>
      <c r="F214" s="5">
        <v>4065</v>
      </c>
      <c r="G214" s="5">
        <v>22</v>
      </c>
      <c r="H214" s="5">
        <v>82</v>
      </c>
      <c r="I214" s="5">
        <v>158</v>
      </c>
      <c r="J214" s="5">
        <v>658</v>
      </c>
      <c r="K214" s="5">
        <v>5753</v>
      </c>
      <c r="M214"/>
    </row>
    <row r="215" spans="1:13" ht="13.5" hidden="1" thickBot="1" x14ac:dyDescent="0.25">
      <c r="A215" s="229"/>
      <c r="B215" s="229"/>
      <c r="C215" s="2" t="s">
        <v>18</v>
      </c>
      <c r="D215" s="5">
        <v>675</v>
      </c>
      <c r="E215" s="5">
        <v>194</v>
      </c>
      <c r="F215" s="5">
        <v>4003</v>
      </c>
      <c r="G215" s="5">
        <v>28</v>
      </c>
      <c r="H215" s="5">
        <v>109</v>
      </c>
      <c r="I215" s="5">
        <v>207</v>
      </c>
      <c r="J215" s="5">
        <v>722</v>
      </c>
      <c r="K215" s="5">
        <v>5938</v>
      </c>
      <c r="M215"/>
    </row>
    <row r="216" spans="1:13" ht="13.5" hidden="1" thickBot="1" x14ac:dyDescent="0.25">
      <c r="A216" s="229"/>
      <c r="B216" s="229"/>
      <c r="C216" s="2" t="s">
        <v>19</v>
      </c>
      <c r="D216" s="5">
        <v>703</v>
      </c>
      <c r="E216" s="5">
        <v>223</v>
      </c>
      <c r="F216" s="5">
        <v>3199</v>
      </c>
      <c r="G216" s="5">
        <v>27</v>
      </c>
      <c r="H216" s="5">
        <v>124</v>
      </c>
      <c r="I216" s="5">
        <v>185</v>
      </c>
      <c r="J216" s="5">
        <v>685</v>
      </c>
      <c r="K216" s="5">
        <v>5146</v>
      </c>
      <c r="M216"/>
    </row>
    <row r="217" spans="1:13" ht="13.5" hidden="1" thickBot="1" x14ac:dyDescent="0.25">
      <c r="A217" s="229"/>
      <c r="B217" s="229"/>
      <c r="C217" s="2" t="s">
        <v>20</v>
      </c>
      <c r="D217" s="5">
        <v>763</v>
      </c>
      <c r="E217" s="5">
        <v>212</v>
      </c>
      <c r="F217" s="5">
        <v>2805</v>
      </c>
      <c r="G217" s="5">
        <v>38</v>
      </c>
      <c r="H217" s="5">
        <v>236</v>
      </c>
      <c r="I217" s="5">
        <v>232</v>
      </c>
      <c r="J217" s="5">
        <v>624</v>
      </c>
      <c r="K217" s="5">
        <v>4910</v>
      </c>
      <c r="M217"/>
    </row>
    <row r="218" spans="1:13" ht="13.5" hidden="1" thickBot="1" x14ac:dyDescent="0.25">
      <c r="A218" s="229"/>
      <c r="B218" s="229"/>
      <c r="C218" s="2" t="s">
        <v>21</v>
      </c>
      <c r="D218" s="5">
        <v>970</v>
      </c>
      <c r="E218" s="5">
        <v>329</v>
      </c>
      <c r="F218" s="5">
        <v>3119</v>
      </c>
      <c r="G218" s="5">
        <v>24</v>
      </c>
      <c r="H218" s="5">
        <v>438</v>
      </c>
      <c r="I218" s="5">
        <v>266</v>
      </c>
      <c r="J218" s="5">
        <v>768</v>
      </c>
      <c r="K218" s="5">
        <v>5914</v>
      </c>
      <c r="M218"/>
    </row>
    <row r="219" spans="1:13" ht="13.5" hidden="1" thickBot="1" x14ac:dyDescent="0.25">
      <c r="A219" s="229"/>
      <c r="B219" s="229"/>
      <c r="C219" s="2" t="s">
        <v>22</v>
      </c>
      <c r="D219" s="5">
        <v>1530</v>
      </c>
      <c r="E219" s="5">
        <v>562</v>
      </c>
      <c r="F219" s="5">
        <v>3819</v>
      </c>
      <c r="G219" s="5">
        <v>42</v>
      </c>
      <c r="H219" s="5">
        <v>610</v>
      </c>
      <c r="I219" s="5">
        <v>440</v>
      </c>
      <c r="J219" s="5">
        <v>1073</v>
      </c>
      <c r="K219" s="5">
        <v>8079</v>
      </c>
      <c r="M219"/>
    </row>
    <row r="220" spans="1:13" ht="13.5" hidden="1" thickBot="1" x14ac:dyDescent="0.25">
      <c r="A220" s="229"/>
      <c r="B220" s="229"/>
      <c r="C220" s="2" t="s">
        <v>23</v>
      </c>
      <c r="D220" s="5">
        <v>2448</v>
      </c>
      <c r="E220" s="5">
        <v>1228</v>
      </c>
      <c r="F220" s="5">
        <v>3858</v>
      </c>
      <c r="G220" s="5">
        <v>55</v>
      </c>
      <c r="H220" s="5">
        <v>937</v>
      </c>
      <c r="I220" s="5">
        <v>850</v>
      </c>
      <c r="J220" s="5">
        <v>1488</v>
      </c>
      <c r="K220" s="5">
        <v>10864</v>
      </c>
      <c r="M220"/>
    </row>
    <row r="221" spans="1:13" ht="13.5" hidden="1" thickBot="1" x14ac:dyDescent="0.25">
      <c r="A221" s="229"/>
      <c r="B221" s="229"/>
      <c r="C221" s="2" t="s">
        <v>24</v>
      </c>
      <c r="D221" s="5">
        <v>3260</v>
      </c>
      <c r="E221" s="5">
        <v>1861</v>
      </c>
      <c r="F221" s="5">
        <v>3734</v>
      </c>
      <c r="G221" s="5">
        <v>31</v>
      </c>
      <c r="H221" s="5">
        <v>1532</v>
      </c>
      <c r="I221" s="5">
        <v>1258</v>
      </c>
      <c r="J221" s="5">
        <v>1595</v>
      </c>
      <c r="K221" s="5">
        <v>13271</v>
      </c>
      <c r="M221"/>
    </row>
    <row r="222" spans="1:13" ht="13.5" hidden="1" thickBot="1" x14ac:dyDescent="0.25">
      <c r="A222" s="229"/>
      <c r="B222" s="229"/>
      <c r="C222" s="2" t="s">
        <v>25</v>
      </c>
      <c r="D222" s="5">
        <v>3433</v>
      </c>
      <c r="E222" s="5">
        <v>2142</v>
      </c>
      <c r="F222" s="5">
        <v>3784</v>
      </c>
      <c r="G222" s="5">
        <v>40</v>
      </c>
      <c r="H222" s="5">
        <v>1521</v>
      </c>
      <c r="I222" s="5">
        <v>1499</v>
      </c>
      <c r="J222" s="5">
        <v>1626</v>
      </c>
      <c r="K222" s="5">
        <v>14045</v>
      </c>
      <c r="M222"/>
    </row>
    <row r="223" spans="1:13" ht="13.5" hidden="1" thickBot="1" x14ac:dyDescent="0.25">
      <c r="A223" s="229"/>
      <c r="B223" s="229"/>
      <c r="C223" s="2" t="s">
        <v>26</v>
      </c>
      <c r="D223" s="5">
        <v>2994</v>
      </c>
      <c r="E223" s="5">
        <v>1754</v>
      </c>
      <c r="F223" s="5">
        <v>3603</v>
      </c>
      <c r="G223" s="5">
        <v>59</v>
      </c>
      <c r="H223" s="5">
        <v>1083</v>
      </c>
      <c r="I223" s="5">
        <v>1480</v>
      </c>
      <c r="J223" s="5">
        <v>1487</v>
      </c>
      <c r="K223" s="5">
        <v>12460</v>
      </c>
      <c r="M223"/>
    </row>
    <row r="224" spans="1:13" ht="13.5" hidden="1" thickBot="1" x14ac:dyDescent="0.25">
      <c r="A224" s="229"/>
      <c r="B224" s="229"/>
      <c r="C224" s="2" t="s">
        <v>27</v>
      </c>
      <c r="D224" s="5">
        <v>1914</v>
      </c>
      <c r="E224" s="5">
        <v>960</v>
      </c>
      <c r="F224" s="5">
        <v>2317</v>
      </c>
      <c r="G224" s="5">
        <v>45</v>
      </c>
      <c r="H224" s="5">
        <v>591</v>
      </c>
      <c r="I224" s="5">
        <v>976</v>
      </c>
      <c r="J224" s="5">
        <v>1007</v>
      </c>
      <c r="K224" s="5">
        <v>7810</v>
      </c>
      <c r="M224"/>
    </row>
    <row r="225" spans="1:13" ht="13.5" hidden="1" thickBot="1" x14ac:dyDescent="0.25">
      <c r="A225" s="229"/>
      <c r="B225" s="229"/>
      <c r="C225" s="2" t="s">
        <v>28</v>
      </c>
      <c r="D225" s="5">
        <v>923</v>
      </c>
      <c r="E225" s="5">
        <v>445</v>
      </c>
      <c r="F225" s="5">
        <v>1120</v>
      </c>
      <c r="G225" s="5">
        <v>4</v>
      </c>
      <c r="H225" s="5">
        <v>283</v>
      </c>
      <c r="I225" s="5">
        <v>500</v>
      </c>
      <c r="J225" s="5">
        <v>529</v>
      </c>
      <c r="K225" s="5">
        <v>3804</v>
      </c>
      <c r="M225"/>
    </row>
    <row r="226" spans="1:13" ht="13.5" hidden="1" thickBot="1" x14ac:dyDescent="0.25">
      <c r="A226" s="229"/>
      <c r="B226" s="229"/>
      <c r="C226" s="2" t="s">
        <v>29</v>
      </c>
      <c r="D226" s="5">
        <v>277</v>
      </c>
      <c r="E226" s="4"/>
      <c r="F226" s="5">
        <v>449</v>
      </c>
      <c r="G226" s="4"/>
      <c r="H226" s="5">
        <v>502</v>
      </c>
      <c r="I226" s="4"/>
      <c r="J226" s="5">
        <v>191</v>
      </c>
      <c r="K226" s="5">
        <v>1419</v>
      </c>
      <c r="M226"/>
    </row>
    <row r="227" spans="1:13" ht="13.5" hidden="1" thickBot="1" x14ac:dyDescent="0.25">
      <c r="A227" s="229"/>
      <c r="B227" s="230"/>
      <c r="C227" s="2" t="s">
        <v>10</v>
      </c>
      <c r="D227" s="5">
        <v>21259</v>
      </c>
      <c r="E227" s="5">
        <v>10286</v>
      </c>
      <c r="F227" s="5">
        <v>45532</v>
      </c>
      <c r="G227" s="5">
        <v>449</v>
      </c>
      <c r="H227" s="5">
        <v>8166</v>
      </c>
      <c r="I227" s="5">
        <v>8157</v>
      </c>
      <c r="J227" s="5">
        <v>13317</v>
      </c>
      <c r="K227" s="5">
        <v>107171</v>
      </c>
      <c r="M227"/>
    </row>
    <row r="228" spans="1:13" ht="13.5" hidden="1" thickBot="1" x14ac:dyDescent="0.25">
      <c r="A228" s="229"/>
      <c r="B228" s="228" t="s">
        <v>37</v>
      </c>
      <c r="C228" s="2" t="s">
        <v>14</v>
      </c>
      <c r="D228" s="4"/>
      <c r="E228" s="4"/>
      <c r="F228" s="5">
        <v>12</v>
      </c>
      <c r="G228" s="4"/>
      <c r="H228" s="4"/>
      <c r="I228" s="4"/>
      <c r="J228" s="4"/>
      <c r="K228" s="5">
        <v>12</v>
      </c>
      <c r="M228"/>
    </row>
    <row r="229" spans="1:13" ht="13.5" hidden="1" thickBot="1" x14ac:dyDescent="0.25">
      <c r="A229" s="229"/>
      <c r="B229" s="229"/>
      <c r="C229" s="2" t="s">
        <v>15</v>
      </c>
      <c r="D229" s="5">
        <v>375</v>
      </c>
      <c r="E229" s="5">
        <v>81</v>
      </c>
      <c r="F229" s="5">
        <v>2466</v>
      </c>
      <c r="G229" s="5">
        <v>17</v>
      </c>
      <c r="H229" s="5">
        <v>196</v>
      </c>
      <c r="I229" s="5">
        <v>35</v>
      </c>
      <c r="J229" s="5">
        <v>417</v>
      </c>
      <c r="K229" s="5">
        <v>3587</v>
      </c>
      <c r="M229"/>
    </row>
    <row r="230" spans="1:13" ht="13.5" hidden="1" thickBot="1" x14ac:dyDescent="0.25">
      <c r="A230" s="229"/>
      <c r="B230" s="229"/>
      <c r="C230" s="2" t="s">
        <v>16</v>
      </c>
      <c r="D230" s="5">
        <v>460</v>
      </c>
      <c r="E230" s="5">
        <v>109</v>
      </c>
      <c r="F230" s="5">
        <v>3576</v>
      </c>
      <c r="G230" s="5">
        <v>24</v>
      </c>
      <c r="H230" s="5">
        <v>165</v>
      </c>
      <c r="I230" s="5">
        <v>82</v>
      </c>
      <c r="J230" s="5">
        <v>552</v>
      </c>
      <c r="K230" s="5">
        <v>4968</v>
      </c>
      <c r="M230"/>
    </row>
    <row r="231" spans="1:13" ht="13.5" hidden="1" thickBot="1" x14ac:dyDescent="0.25">
      <c r="A231" s="229"/>
      <c r="B231" s="229"/>
      <c r="C231" s="2" t="s">
        <v>17</v>
      </c>
      <c r="D231" s="5">
        <v>703</v>
      </c>
      <c r="E231" s="5">
        <v>191</v>
      </c>
      <c r="F231" s="5">
        <v>5020</v>
      </c>
      <c r="G231" s="5">
        <v>37</v>
      </c>
      <c r="H231" s="5">
        <v>121</v>
      </c>
      <c r="I231" s="5">
        <v>141</v>
      </c>
      <c r="J231" s="5">
        <v>897</v>
      </c>
      <c r="K231" s="5">
        <v>7110</v>
      </c>
      <c r="M231"/>
    </row>
    <row r="232" spans="1:13" ht="13.5" hidden="1" thickBot="1" x14ac:dyDescent="0.25">
      <c r="A232" s="229"/>
      <c r="B232" s="229"/>
      <c r="C232" s="2" t="s">
        <v>18</v>
      </c>
      <c r="D232" s="5">
        <v>801</v>
      </c>
      <c r="E232" s="5">
        <v>203</v>
      </c>
      <c r="F232" s="5">
        <v>5253</v>
      </c>
      <c r="G232" s="5">
        <v>34</v>
      </c>
      <c r="H232" s="5">
        <v>131</v>
      </c>
      <c r="I232" s="5">
        <v>163</v>
      </c>
      <c r="J232" s="5">
        <v>995</v>
      </c>
      <c r="K232" s="5">
        <v>7581</v>
      </c>
      <c r="M232"/>
    </row>
    <row r="233" spans="1:13" ht="13.5" hidden="1" thickBot="1" x14ac:dyDescent="0.25">
      <c r="A233" s="229"/>
      <c r="B233" s="229"/>
      <c r="C233" s="2" t="s">
        <v>19</v>
      </c>
      <c r="D233" s="5">
        <v>709</v>
      </c>
      <c r="E233" s="5">
        <v>202</v>
      </c>
      <c r="F233" s="5">
        <v>4435</v>
      </c>
      <c r="G233" s="5">
        <v>41</v>
      </c>
      <c r="H233" s="5">
        <v>153</v>
      </c>
      <c r="I233" s="5">
        <v>174</v>
      </c>
      <c r="J233" s="5">
        <v>954</v>
      </c>
      <c r="K233" s="5">
        <v>6668</v>
      </c>
      <c r="M233"/>
    </row>
    <row r="234" spans="1:13" ht="13.5" hidden="1" thickBot="1" x14ac:dyDescent="0.25">
      <c r="A234" s="229"/>
      <c r="B234" s="229"/>
      <c r="C234" s="2" t="s">
        <v>20</v>
      </c>
      <c r="D234" s="5">
        <v>718</v>
      </c>
      <c r="E234" s="5">
        <v>221</v>
      </c>
      <c r="F234" s="5">
        <v>3628</v>
      </c>
      <c r="G234" s="5">
        <v>48</v>
      </c>
      <c r="H234" s="5">
        <v>145</v>
      </c>
      <c r="I234" s="5">
        <v>214</v>
      </c>
      <c r="J234" s="5">
        <v>783</v>
      </c>
      <c r="K234" s="5">
        <v>5757</v>
      </c>
      <c r="M234"/>
    </row>
    <row r="235" spans="1:13" ht="13.5" hidden="1" thickBot="1" x14ac:dyDescent="0.25">
      <c r="A235" s="229"/>
      <c r="B235" s="229"/>
      <c r="C235" s="2" t="s">
        <v>21</v>
      </c>
      <c r="D235" s="5">
        <v>690</v>
      </c>
      <c r="E235" s="5">
        <v>247</v>
      </c>
      <c r="F235" s="5">
        <v>3167</v>
      </c>
      <c r="G235" s="5">
        <v>42</v>
      </c>
      <c r="H235" s="5">
        <v>182</v>
      </c>
      <c r="I235" s="5">
        <v>183</v>
      </c>
      <c r="J235" s="5">
        <v>708</v>
      </c>
      <c r="K235" s="5">
        <v>5220</v>
      </c>
      <c r="M235"/>
    </row>
    <row r="236" spans="1:13" ht="13.5" hidden="1" thickBot="1" x14ac:dyDescent="0.25">
      <c r="A236" s="229"/>
      <c r="B236" s="229"/>
      <c r="C236" s="2" t="s">
        <v>22</v>
      </c>
      <c r="D236" s="5">
        <v>958</v>
      </c>
      <c r="E236" s="5">
        <v>311</v>
      </c>
      <c r="F236" s="5">
        <v>3369</v>
      </c>
      <c r="G236" s="5">
        <v>34</v>
      </c>
      <c r="H236" s="5">
        <v>179</v>
      </c>
      <c r="I236" s="5">
        <v>279</v>
      </c>
      <c r="J236" s="5">
        <v>749</v>
      </c>
      <c r="K236" s="5">
        <v>5881</v>
      </c>
      <c r="M236"/>
    </row>
    <row r="237" spans="1:13" ht="13.5" hidden="1" thickBot="1" x14ac:dyDescent="0.25">
      <c r="A237" s="229"/>
      <c r="B237" s="229"/>
      <c r="C237" s="2" t="s">
        <v>23</v>
      </c>
      <c r="D237" s="5">
        <v>1084</v>
      </c>
      <c r="E237" s="5">
        <v>356</v>
      </c>
      <c r="F237" s="5">
        <v>3443</v>
      </c>
      <c r="G237" s="5">
        <v>43</v>
      </c>
      <c r="H237" s="5">
        <v>199</v>
      </c>
      <c r="I237" s="5">
        <v>371</v>
      </c>
      <c r="J237" s="5">
        <v>907</v>
      </c>
      <c r="K237" s="5">
        <v>6404</v>
      </c>
      <c r="M237"/>
    </row>
    <row r="238" spans="1:13" ht="13.5" hidden="1" thickBot="1" x14ac:dyDescent="0.25">
      <c r="A238" s="229"/>
      <c r="B238" s="229"/>
      <c r="C238" s="2" t="s">
        <v>24</v>
      </c>
      <c r="D238" s="5">
        <v>1033</v>
      </c>
      <c r="E238" s="5">
        <v>402</v>
      </c>
      <c r="F238" s="5">
        <v>2966</v>
      </c>
      <c r="G238" s="5">
        <v>33</v>
      </c>
      <c r="H238" s="5">
        <v>284</v>
      </c>
      <c r="I238" s="5">
        <v>435</v>
      </c>
      <c r="J238" s="5">
        <v>832</v>
      </c>
      <c r="K238" s="5">
        <v>5985</v>
      </c>
      <c r="M238"/>
    </row>
    <row r="239" spans="1:13" ht="13.5" hidden="1" thickBot="1" x14ac:dyDescent="0.25">
      <c r="A239" s="229"/>
      <c r="B239" s="229"/>
      <c r="C239" s="2" t="s">
        <v>25</v>
      </c>
      <c r="D239" s="5">
        <v>836</v>
      </c>
      <c r="E239" s="5">
        <v>333</v>
      </c>
      <c r="F239" s="5">
        <v>2713</v>
      </c>
      <c r="G239" s="5">
        <v>36</v>
      </c>
      <c r="H239" s="5">
        <v>293</v>
      </c>
      <c r="I239" s="5">
        <v>372</v>
      </c>
      <c r="J239" s="5">
        <v>696</v>
      </c>
      <c r="K239" s="5">
        <v>5279</v>
      </c>
      <c r="M239"/>
    </row>
    <row r="240" spans="1:13" ht="13.5" hidden="1" thickBot="1" x14ac:dyDescent="0.25">
      <c r="A240" s="229"/>
      <c r="B240" s="229"/>
      <c r="C240" s="2" t="s">
        <v>26</v>
      </c>
      <c r="D240" s="5">
        <v>694</v>
      </c>
      <c r="E240" s="5">
        <v>270</v>
      </c>
      <c r="F240" s="5">
        <v>2333</v>
      </c>
      <c r="G240" s="5">
        <v>53</v>
      </c>
      <c r="H240" s="5">
        <v>178</v>
      </c>
      <c r="I240" s="5">
        <v>310</v>
      </c>
      <c r="J240" s="5">
        <v>547</v>
      </c>
      <c r="K240" s="5">
        <v>4385</v>
      </c>
      <c r="M240"/>
    </row>
    <row r="241" spans="1:17" ht="13.5" hidden="1" thickBot="1" x14ac:dyDescent="0.25">
      <c r="A241" s="229"/>
      <c r="B241" s="229"/>
      <c r="C241" s="2" t="s">
        <v>27</v>
      </c>
      <c r="D241" s="5">
        <v>459</v>
      </c>
      <c r="E241" s="5">
        <v>226</v>
      </c>
      <c r="F241" s="5">
        <v>1401</v>
      </c>
      <c r="G241" s="5">
        <v>26</v>
      </c>
      <c r="H241" s="5">
        <v>143</v>
      </c>
      <c r="I241" s="5">
        <v>194</v>
      </c>
      <c r="J241" s="5">
        <v>355</v>
      </c>
      <c r="K241" s="5">
        <v>2804</v>
      </c>
      <c r="M241"/>
    </row>
    <row r="242" spans="1:17" ht="13.5" hidden="1" thickBot="1" x14ac:dyDescent="0.25">
      <c r="A242" s="229"/>
      <c r="B242" s="229"/>
      <c r="C242" s="2" t="s">
        <v>28</v>
      </c>
      <c r="D242" s="5">
        <v>373</v>
      </c>
      <c r="E242" s="5">
        <v>155</v>
      </c>
      <c r="F242" s="5">
        <v>780</v>
      </c>
      <c r="G242" s="5">
        <v>3</v>
      </c>
      <c r="H242" s="5">
        <v>129</v>
      </c>
      <c r="I242" s="5">
        <v>176</v>
      </c>
      <c r="J242" s="5">
        <v>220</v>
      </c>
      <c r="K242" s="5">
        <v>1836</v>
      </c>
      <c r="M242"/>
    </row>
    <row r="243" spans="1:17" ht="13.5" hidden="1" thickBot="1" x14ac:dyDescent="0.25">
      <c r="A243" s="229"/>
      <c r="B243" s="229"/>
      <c r="C243" s="2" t="s">
        <v>29</v>
      </c>
      <c r="D243" s="5">
        <v>62</v>
      </c>
      <c r="E243" s="4"/>
      <c r="F243" s="5">
        <v>144</v>
      </c>
      <c r="G243" s="4"/>
      <c r="H243" s="5">
        <v>136</v>
      </c>
      <c r="I243" s="4"/>
      <c r="J243" s="5">
        <v>40</v>
      </c>
      <c r="K243" s="5">
        <v>382</v>
      </c>
      <c r="M243"/>
    </row>
    <row r="244" spans="1:17" ht="13.5" hidden="1" thickBot="1" x14ac:dyDescent="0.25">
      <c r="A244" s="229"/>
      <c r="B244" s="230"/>
      <c r="C244" s="2" t="s">
        <v>10</v>
      </c>
      <c r="D244" s="5">
        <v>9955</v>
      </c>
      <c r="E244" s="5">
        <v>3307</v>
      </c>
      <c r="F244" s="5">
        <v>44706</v>
      </c>
      <c r="G244" s="5">
        <v>471</v>
      </c>
      <c r="H244" s="5">
        <v>2634</v>
      </c>
      <c r="I244" s="5">
        <v>3129</v>
      </c>
      <c r="J244" s="5">
        <v>9652</v>
      </c>
      <c r="K244" s="5">
        <v>73859</v>
      </c>
      <c r="M244"/>
    </row>
    <row r="245" spans="1:17" ht="12.75" customHeight="1" x14ac:dyDescent="0.2">
      <c r="E245"/>
      <c r="H245"/>
      <c r="I245"/>
      <c r="K245"/>
      <c r="M245"/>
    </row>
    <row r="246" spans="1:17" ht="12.75" customHeight="1" thickBot="1" x14ac:dyDescent="0.25">
      <c r="E246"/>
      <c r="H246"/>
      <c r="I246"/>
      <c r="K246"/>
      <c r="M246"/>
    </row>
    <row r="247" spans="1:17" ht="12.75" customHeight="1" thickBot="1" x14ac:dyDescent="0.25">
      <c r="D247" s="2" t="s">
        <v>3</v>
      </c>
      <c r="E247" s="15" t="s">
        <v>4</v>
      </c>
      <c r="F247" s="2" t="s">
        <v>5</v>
      </c>
      <c r="G247" s="2" t="s">
        <v>6</v>
      </c>
      <c r="H247" s="15" t="s">
        <v>7</v>
      </c>
      <c r="I247" s="15" t="s">
        <v>8</v>
      </c>
      <c r="J247" s="2" t="s">
        <v>9</v>
      </c>
      <c r="K247" s="20" t="s">
        <v>10</v>
      </c>
      <c r="M247" s="15" t="s">
        <v>49</v>
      </c>
      <c r="N247" s="2" t="s">
        <v>41</v>
      </c>
      <c r="O247" s="2" t="s">
        <v>47</v>
      </c>
      <c r="P247" s="2" t="s">
        <v>48</v>
      </c>
      <c r="Q247" s="2" t="s">
        <v>46</v>
      </c>
    </row>
    <row r="248" spans="1:17" ht="13.5" thickBot="1" x14ac:dyDescent="0.25">
      <c r="A248" s="265" t="s">
        <v>71</v>
      </c>
      <c r="B248" s="265" t="s">
        <v>45</v>
      </c>
      <c r="C248" s="2" t="s">
        <v>14</v>
      </c>
      <c r="D248" s="29">
        <f t="shared" ref="D248:K257" si="33">SUM(D4+D21+D38+D55+D72+D89+D106)/7</f>
        <v>2.0408163265306121E-2</v>
      </c>
      <c r="E248" s="52">
        <f t="shared" si="33"/>
        <v>0</v>
      </c>
      <c r="F248" s="29">
        <f t="shared" si="33"/>
        <v>0.26710684273709484</v>
      </c>
      <c r="G248" s="29">
        <f t="shared" si="33"/>
        <v>0</v>
      </c>
      <c r="H248" s="52">
        <f t="shared" si="33"/>
        <v>0</v>
      </c>
      <c r="I248" s="52">
        <f t="shared" si="33"/>
        <v>0</v>
      </c>
      <c r="J248" s="29">
        <f t="shared" si="33"/>
        <v>1.6326530612244896E-2</v>
      </c>
      <c r="K248" s="54">
        <f t="shared" si="33"/>
        <v>0.30384153661464586</v>
      </c>
      <c r="M248" s="30">
        <f t="shared" ref="M248:M263" si="34">SUM(E248+H248+I248)</f>
        <v>0</v>
      </c>
      <c r="N248" s="31">
        <f t="shared" ref="N248:N264" si="35">SUM(D248+F248+G248+J248)</f>
        <v>0.30384153661464586</v>
      </c>
      <c r="O248" s="55">
        <f t="shared" ref="O248:O264" si="36">SUM(M248/K248)</f>
        <v>0</v>
      </c>
      <c r="P248" s="55">
        <f t="shared" ref="P248:P264" si="37">SUM(N248/K248)</f>
        <v>1</v>
      </c>
      <c r="Q248" s="2" t="s">
        <v>14</v>
      </c>
    </row>
    <row r="249" spans="1:17" ht="13.5" thickBot="1" x14ac:dyDescent="0.25">
      <c r="A249" s="266"/>
      <c r="B249" s="266"/>
      <c r="C249" s="2" t="s">
        <v>15</v>
      </c>
      <c r="D249" s="29">
        <f t="shared" si="33"/>
        <v>8.8412965186074448</v>
      </c>
      <c r="E249" s="52">
        <f t="shared" si="33"/>
        <v>2.2135654261704678</v>
      </c>
      <c r="F249" s="29">
        <f t="shared" si="33"/>
        <v>65.155582232893153</v>
      </c>
      <c r="G249" s="29">
        <f t="shared" si="33"/>
        <v>0.37250900360144057</v>
      </c>
      <c r="H249" s="52">
        <f t="shared" si="33"/>
        <v>1.8098439375750301</v>
      </c>
      <c r="I249" s="52">
        <f t="shared" si="33"/>
        <v>1.4434573829531812</v>
      </c>
      <c r="J249" s="29">
        <f t="shared" si="33"/>
        <v>10.378511404561824</v>
      </c>
      <c r="K249" s="54">
        <f t="shared" si="33"/>
        <v>90.256062424969983</v>
      </c>
      <c r="M249" s="30">
        <f t="shared" si="34"/>
        <v>5.4668667466986793</v>
      </c>
      <c r="N249" s="31">
        <f t="shared" si="35"/>
        <v>84.747899159663859</v>
      </c>
      <c r="O249" s="55">
        <f t="shared" si="36"/>
        <v>6.0570632041956125E-2</v>
      </c>
      <c r="P249" s="55">
        <f t="shared" si="37"/>
        <v>0.93897181953971165</v>
      </c>
      <c r="Q249" s="2" t="s">
        <v>15</v>
      </c>
    </row>
    <row r="250" spans="1:17" ht="13.5" thickBot="1" x14ac:dyDescent="0.25">
      <c r="A250" s="266"/>
      <c r="B250" s="266"/>
      <c r="C250" s="2" t="s">
        <v>16</v>
      </c>
      <c r="D250" s="29">
        <f t="shared" si="33"/>
        <v>13.239015606242498</v>
      </c>
      <c r="E250" s="52">
        <f t="shared" si="33"/>
        <v>3.6060024009603842</v>
      </c>
      <c r="F250" s="29">
        <f t="shared" si="33"/>
        <v>91.23193277310925</v>
      </c>
      <c r="G250" s="29">
        <f t="shared" si="33"/>
        <v>1.0714285714285714</v>
      </c>
      <c r="H250" s="52">
        <f t="shared" si="33"/>
        <v>2.0720288115246102</v>
      </c>
      <c r="I250" s="52">
        <f t="shared" si="33"/>
        <v>2.6462184873949575</v>
      </c>
      <c r="J250" s="29">
        <f t="shared" si="33"/>
        <v>14.652941176470588</v>
      </c>
      <c r="K250" s="54">
        <f t="shared" si="33"/>
        <v>128.52364945978391</v>
      </c>
      <c r="M250" s="30">
        <f t="shared" si="34"/>
        <v>8.3242496998799513</v>
      </c>
      <c r="N250" s="31">
        <f t="shared" si="35"/>
        <v>120.19531812725091</v>
      </c>
      <c r="O250" s="55">
        <f t="shared" si="36"/>
        <v>6.4768233199639078E-2</v>
      </c>
      <c r="P250" s="55">
        <f t="shared" si="37"/>
        <v>0.9352000089669178</v>
      </c>
      <c r="Q250" s="2" t="s">
        <v>16</v>
      </c>
    </row>
    <row r="251" spans="1:17" ht="13.5" thickBot="1" x14ac:dyDescent="0.25">
      <c r="A251" s="266"/>
      <c r="B251" s="266"/>
      <c r="C251" s="2" t="s">
        <v>17</v>
      </c>
      <c r="D251" s="29">
        <f t="shared" si="33"/>
        <v>17.370588235294118</v>
      </c>
      <c r="E251" s="52">
        <f t="shared" si="33"/>
        <v>4.2069627851140456</v>
      </c>
      <c r="F251" s="29">
        <f t="shared" si="33"/>
        <v>116.31356542617047</v>
      </c>
      <c r="G251" s="29">
        <f t="shared" si="33"/>
        <v>0.94957983193277307</v>
      </c>
      <c r="H251" s="52">
        <f t="shared" si="33"/>
        <v>2.5829531812725088</v>
      </c>
      <c r="I251" s="52">
        <f t="shared" si="33"/>
        <v>4.469867947178872</v>
      </c>
      <c r="J251" s="29">
        <f t="shared" si="33"/>
        <v>19.141536614645855</v>
      </c>
      <c r="K251" s="54">
        <f t="shared" si="33"/>
        <v>165.03505402160866</v>
      </c>
      <c r="M251" s="30">
        <f t="shared" si="34"/>
        <v>11.259783913565427</v>
      </c>
      <c r="N251" s="31">
        <f t="shared" si="35"/>
        <v>153.7752701080432</v>
      </c>
      <c r="O251" s="55">
        <f t="shared" si="36"/>
        <v>6.8226619976693811E-2</v>
      </c>
      <c r="P251" s="55">
        <f t="shared" si="37"/>
        <v>0.93177338002330601</v>
      </c>
      <c r="Q251" s="2" t="s">
        <v>17</v>
      </c>
    </row>
    <row r="252" spans="1:17" ht="13.5" thickBot="1" x14ac:dyDescent="0.25">
      <c r="A252" s="266"/>
      <c r="B252" s="266"/>
      <c r="C252" s="2" t="s">
        <v>18</v>
      </c>
      <c r="D252" s="29">
        <f t="shared" si="33"/>
        <v>18.681752701080434</v>
      </c>
      <c r="E252" s="52">
        <f t="shared" si="33"/>
        <v>4.6835534213685461</v>
      </c>
      <c r="F252" s="29">
        <f t="shared" si="33"/>
        <v>112.44933973589434</v>
      </c>
      <c r="G252" s="29">
        <f t="shared" si="33"/>
        <v>1.0289315726290515</v>
      </c>
      <c r="H252" s="52">
        <f t="shared" si="33"/>
        <v>2.7115246098439378</v>
      </c>
      <c r="I252" s="52">
        <f t="shared" si="33"/>
        <v>4.8372148859543813</v>
      </c>
      <c r="J252" s="29">
        <f t="shared" si="33"/>
        <v>19.63205282112845</v>
      </c>
      <c r="K252" s="54">
        <f t="shared" si="33"/>
        <v>164.02845138055224</v>
      </c>
      <c r="M252" s="30">
        <f t="shared" si="34"/>
        <v>12.232292917166866</v>
      </c>
      <c r="N252" s="31">
        <f t="shared" si="35"/>
        <v>151.79207683073227</v>
      </c>
      <c r="O252" s="55">
        <f t="shared" si="36"/>
        <v>7.4574214498846186E-2</v>
      </c>
      <c r="P252" s="55">
        <f t="shared" si="37"/>
        <v>0.92540090181409373</v>
      </c>
      <c r="Q252" s="2" t="s">
        <v>18</v>
      </c>
    </row>
    <row r="253" spans="1:17" ht="13.5" thickBot="1" x14ac:dyDescent="0.25">
      <c r="A253" s="266"/>
      <c r="B253" s="266"/>
      <c r="C253" s="2" t="s">
        <v>19</v>
      </c>
      <c r="D253" s="29">
        <f t="shared" si="33"/>
        <v>16.354861944777912</v>
      </c>
      <c r="E253" s="52">
        <f t="shared" si="33"/>
        <v>4.6459783913565422</v>
      </c>
      <c r="F253" s="29">
        <f t="shared" si="33"/>
        <v>90.910804321728691</v>
      </c>
      <c r="G253" s="29">
        <f t="shared" si="33"/>
        <v>1.1018007202881155</v>
      </c>
      <c r="H253" s="52">
        <f t="shared" si="33"/>
        <v>2.7010804321728692</v>
      </c>
      <c r="I253" s="52">
        <f t="shared" si="33"/>
        <v>4.7901560624249697</v>
      </c>
      <c r="J253" s="29">
        <f t="shared" si="33"/>
        <v>18.419687875150061</v>
      </c>
      <c r="K253" s="54">
        <f t="shared" si="33"/>
        <v>138.9325330132053</v>
      </c>
      <c r="M253" s="30">
        <f t="shared" si="34"/>
        <v>12.137214885954382</v>
      </c>
      <c r="N253" s="31">
        <f t="shared" si="35"/>
        <v>126.78715486194477</v>
      </c>
      <c r="O253" s="55">
        <f t="shared" si="36"/>
        <v>8.7360495218213291E-2</v>
      </c>
      <c r="P253" s="55">
        <f t="shared" si="37"/>
        <v>0.91258074773526132</v>
      </c>
      <c r="Q253" s="2" t="s">
        <v>19</v>
      </c>
    </row>
    <row r="254" spans="1:17" ht="13.5" thickBot="1" x14ac:dyDescent="0.25">
      <c r="A254" s="266"/>
      <c r="B254" s="266"/>
      <c r="C254" s="2" t="s">
        <v>20</v>
      </c>
      <c r="D254" s="29">
        <f t="shared" si="33"/>
        <v>16.208043217286917</v>
      </c>
      <c r="E254" s="52">
        <f t="shared" si="33"/>
        <v>4.4713085234093635</v>
      </c>
      <c r="F254" s="29">
        <f t="shared" si="33"/>
        <v>81.286434573829538</v>
      </c>
      <c r="G254" s="29">
        <f t="shared" si="33"/>
        <v>1.2428571428571427</v>
      </c>
      <c r="H254" s="52">
        <f t="shared" si="33"/>
        <v>3.8521008403361345</v>
      </c>
      <c r="I254" s="52">
        <f t="shared" si="33"/>
        <v>5.2894357743097249</v>
      </c>
      <c r="J254" s="29">
        <f t="shared" si="33"/>
        <v>16.261344537815123</v>
      </c>
      <c r="K254" s="54">
        <f t="shared" si="33"/>
        <v>128.62797118847539</v>
      </c>
      <c r="M254" s="30">
        <f t="shared" si="34"/>
        <v>13.612845138055222</v>
      </c>
      <c r="N254" s="31">
        <f t="shared" si="35"/>
        <v>114.99867947178872</v>
      </c>
      <c r="O254" s="55">
        <f t="shared" si="36"/>
        <v>0.1058311424200935</v>
      </c>
      <c r="P254" s="55">
        <f t="shared" si="37"/>
        <v>0.89404099597655939</v>
      </c>
      <c r="Q254" s="2" t="s">
        <v>20</v>
      </c>
    </row>
    <row r="255" spans="1:17" ht="13.5" thickBot="1" x14ac:dyDescent="0.25">
      <c r="A255" s="266"/>
      <c r="B255" s="266"/>
      <c r="C255" s="2" t="s">
        <v>21</v>
      </c>
      <c r="D255" s="29">
        <f t="shared" si="33"/>
        <v>19.292557022809124</v>
      </c>
      <c r="E255" s="52">
        <f t="shared" si="33"/>
        <v>5.9108043217286914</v>
      </c>
      <c r="F255" s="29">
        <f t="shared" si="33"/>
        <v>83.730252100840332</v>
      </c>
      <c r="G255" s="29">
        <f t="shared" si="33"/>
        <v>1.2422569027611043</v>
      </c>
      <c r="H255" s="52">
        <f t="shared" si="33"/>
        <v>5.822929171668668</v>
      </c>
      <c r="I255" s="52">
        <f t="shared" si="33"/>
        <v>5.573469387755102</v>
      </c>
      <c r="J255" s="29">
        <f t="shared" si="33"/>
        <v>17.546698679471792</v>
      </c>
      <c r="K255" s="54">
        <f t="shared" si="33"/>
        <v>139.13133253301319</v>
      </c>
      <c r="M255" s="30">
        <f t="shared" si="34"/>
        <v>17.307202881152463</v>
      </c>
      <c r="N255" s="31">
        <f t="shared" si="35"/>
        <v>121.81176470588234</v>
      </c>
      <c r="O255" s="55">
        <f t="shared" si="36"/>
        <v>0.12439471804128517</v>
      </c>
      <c r="P255" s="55">
        <f t="shared" si="37"/>
        <v>0.87551640948295195</v>
      </c>
      <c r="Q255" s="2" t="s">
        <v>21</v>
      </c>
    </row>
    <row r="256" spans="1:17" ht="13.5" thickBot="1" x14ac:dyDescent="0.25">
      <c r="A256" s="266"/>
      <c r="B256" s="266"/>
      <c r="C256" s="2" t="s">
        <v>22</v>
      </c>
      <c r="D256" s="29">
        <f t="shared" si="33"/>
        <v>29.998559423769507</v>
      </c>
      <c r="E256" s="52">
        <f t="shared" si="33"/>
        <v>9.6788715486194494</v>
      </c>
      <c r="F256" s="29">
        <f t="shared" si="33"/>
        <v>102.96050420168068</v>
      </c>
      <c r="G256" s="29">
        <f t="shared" si="33"/>
        <v>1.2468187274909963</v>
      </c>
      <c r="H256" s="52">
        <f t="shared" si="33"/>
        <v>8.303481392557023</v>
      </c>
      <c r="I256" s="52">
        <f t="shared" si="33"/>
        <v>9.1405762304921971</v>
      </c>
      <c r="J256" s="29">
        <f t="shared" si="33"/>
        <v>24.19819927971189</v>
      </c>
      <c r="K256" s="54">
        <f t="shared" si="33"/>
        <v>185.56386554621849</v>
      </c>
      <c r="M256" s="30">
        <f t="shared" si="34"/>
        <v>27.12292917166867</v>
      </c>
      <c r="N256" s="31">
        <f t="shared" si="35"/>
        <v>158.40408163265309</v>
      </c>
      <c r="O256" s="55">
        <f t="shared" si="36"/>
        <v>0.14616492867202718</v>
      </c>
      <c r="P256" s="55">
        <f t="shared" si="37"/>
        <v>0.85363646185307185</v>
      </c>
      <c r="Q256" s="2" t="s">
        <v>22</v>
      </c>
    </row>
    <row r="257" spans="1:17" ht="13.5" thickBot="1" x14ac:dyDescent="0.25">
      <c r="A257" s="266"/>
      <c r="B257" s="266"/>
      <c r="C257" s="2" t="s">
        <v>23</v>
      </c>
      <c r="D257" s="29">
        <f t="shared" si="33"/>
        <v>41.404441776710691</v>
      </c>
      <c r="E257" s="52">
        <f t="shared" si="33"/>
        <v>16.100600240096039</v>
      </c>
      <c r="F257" s="29">
        <f t="shared" si="33"/>
        <v>105.64657863145258</v>
      </c>
      <c r="G257" s="29">
        <f t="shared" si="33"/>
        <v>1.3446578631452581</v>
      </c>
      <c r="H257" s="52">
        <f t="shared" si="33"/>
        <v>12.616446578631454</v>
      </c>
      <c r="I257" s="52">
        <f t="shared" si="33"/>
        <v>14.748619447779109</v>
      </c>
      <c r="J257" s="29">
        <f t="shared" si="33"/>
        <v>30.252581032412962</v>
      </c>
      <c r="K257" s="54">
        <f t="shared" si="33"/>
        <v>222.15102040816328</v>
      </c>
      <c r="M257" s="30">
        <f t="shared" si="34"/>
        <v>43.465666266506602</v>
      </c>
      <c r="N257" s="31">
        <f t="shared" si="35"/>
        <v>178.64825930372152</v>
      </c>
      <c r="O257" s="55">
        <f t="shared" si="36"/>
        <v>0.19565818868014251</v>
      </c>
      <c r="P257" s="55">
        <f t="shared" si="37"/>
        <v>0.8041748310473068</v>
      </c>
      <c r="Q257" s="2" t="s">
        <v>23</v>
      </c>
    </row>
    <row r="258" spans="1:17" ht="13.5" thickBot="1" x14ac:dyDescent="0.25">
      <c r="A258" s="266"/>
      <c r="B258" s="266"/>
      <c r="C258" s="2" t="s">
        <v>24</v>
      </c>
      <c r="D258" s="29">
        <f t="shared" ref="D258:K264" si="38">SUM(D14+D31+D48+D65+D82+D99+D116)/7</f>
        <v>46.64381752701081</v>
      </c>
      <c r="E258" s="52">
        <f t="shared" si="38"/>
        <v>21.151140456182475</v>
      </c>
      <c r="F258" s="29">
        <f t="shared" si="38"/>
        <v>88.518127250900349</v>
      </c>
      <c r="G258" s="29">
        <f t="shared" si="38"/>
        <v>1.0055222088835534</v>
      </c>
      <c r="H258" s="52">
        <f t="shared" si="38"/>
        <v>16.566026410564227</v>
      </c>
      <c r="I258" s="52">
        <f t="shared" si="38"/>
        <v>18.511524609843939</v>
      </c>
      <c r="J258" s="29">
        <f t="shared" si="38"/>
        <v>28.818727490996395</v>
      </c>
      <c r="K258" s="54">
        <f t="shared" si="38"/>
        <v>221.22304921968788</v>
      </c>
      <c r="M258" s="30">
        <f t="shared" si="34"/>
        <v>56.22869147659064</v>
      </c>
      <c r="N258" s="31">
        <f t="shared" si="35"/>
        <v>164.98619447779112</v>
      </c>
      <c r="O258" s="55">
        <f t="shared" si="36"/>
        <v>0.25417193947431826</v>
      </c>
      <c r="P258" s="55">
        <f t="shared" si="37"/>
        <v>0.74579115991638756</v>
      </c>
      <c r="Q258" s="2" t="s">
        <v>24</v>
      </c>
    </row>
    <row r="259" spans="1:17" ht="13.5" thickBot="1" x14ac:dyDescent="0.25">
      <c r="A259" s="266"/>
      <c r="B259" s="266"/>
      <c r="C259" s="2" t="s">
        <v>25</v>
      </c>
      <c r="D259" s="29">
        <f t="shared" si="38"/>
        <v>43.596878751500597</v>
      </c>
      <c r="E259" s="52">
        <f t="shared" si="38"/>
        <v>20.946218487394955</v>
      </c>
      <c r="F259" s="29">
        <f t="shared" si="38"/>
        <v>85.061944777911179</v>
      </c>
      <c r="G259" s="29">
        <f t="shared" si="38"/>
        <v>1.3373349339735892</v>
      </c>
      <c r="H259" s="52">
        <f t="shared" si="38"/>
        <v>15.925090036014405</v>
      </c>
      <c r="I259" s="52">
        <f t="shared" si="38"/>
        <v>18.974429771908763</v>
      </c>
      <c r="J259" s="29">
        <f t="shared" si="38"/>
        <v>26.250780312124846</v>
      </c>
      <c r="K259" s="54">
        <f t="shared" si="38"/>
        <v>212.09687875150058</v>
      </c>
      <c r="M259" s="30">
        <f t="shared" si="34"/>
        <v>55.845738295318128</v>
      </c>
      <c r="N259" s="31">
        <f t="shared" si="35"/>
        <v>156.24693877551022</v>
      </c>
      <c r="O259" s="55">
        <f t="shared" si="36"/>
        <v>0.26330297090674665</v>
      </c>
      <c r="P259" s="55">
        <f t="shared" si="37"/>
        <v>0.73667721889756843</v>
      </c>
      <c r="Q259" s="2" t="s">
        <v>25</v>
      </c>
    </row>
    <row r="260" spans="1:17" ht="13.5" thickBot="1" x14ac:dyDescent="0.25">
      <c r="A260" s="266"/>
      <c r="B260" s="266"/>
      <c r="C260" s="2" t="s">
        <v>26</v>
      </c>
      <c r="D260" s="29">
        <f t="shared" si="38"/>
        <v>35.575510204081631</v>
      </c>
      <c r="E260" s="52">
        <f t="shared" si="38"/>
        <v>16.874429771908762</v>
      </c>
      <c r="F260" s="29">
        <f t="shared" si="38"/>
        <v>74.035054021608644</v>
      </c>
      <c r="G260" s="29">
        <f t="shared" si="38"/>
        <v>1.6295318127250902</v>
      </c>
      <c r="H260" s="52">
        <f t="shared" si="38"/>
        <v>11.13937575030012</v>
      </c>
      <c r="I260" s="52">
        <f t="shared" si="38"/>
        <v>16.787875150060025</v>
      </c>
      <c r="J260" s="29">
        <f t="shared" si="38"/>
        <v>22.172869147659064</v>
      </c>
      <c r="K260" s="54">
        <f t="shared" si="38"/>
        <v>178.2188475390156</v>
      </c>
      <c r="M260" s="30">
        <f t="shared" si="34"/>
        <v>44.801680672268908</v>
      </c>
      <c r="N260" s="31">
        <f t="shared" si="35"/>
        <v>133.41296518607442</v>
      </c>
      <c r="O260" s="55">
        <f t="shared" si="36"/>
        <v>0.25138576133178586</v>
      </c>
      <c r="P260" s="55">
        <f t="shared" si="37"/>
        <v>0.74859066270680319</v>
      </c>
      <c r="Q260" s="2" t="s">
        <v>26</v>
      </c>
    </row>
    <row r="261" spans="1:17" ht="13.5" thickBot="1" x14ac:dyDescent="0.25">
      <c r="A261" s="266"/>
      <c r="B261" s="266"/>
      <c r="C261" s="2" t="s">
        <v>27</v>
      </c>
      <c r="D261" s="29">
        <f t="shared" si="38"/>
        <v>23.35330132052821</v>
      </c>
      <c r="E261" s="52">
        <f t="shared" si="38"/>
        <v>10.408883553421367</v>
      </c>
      <c r="F261" s="29">
        <f t="shared" si="38"/>
        <v>46.007082833133254</v>
      </c>
      <c r="G261" s="29">
        <f t="shared" si="38"/>
        <v>0.80180072028811522</v>
      </c>
      <c r="H261" s="52">
        <f t="shared" si="38"/>
        <v>6.9361344537815119</v>
      </c>
      <c r="I261" s="52">
        <f t="shared" si="38"/>
        <v>11.055702280912366</v>
      </c>
      <c r="J261" s="29">
        <f t="shared" si="38"/>
        <v>15.302400960384153</v>
      </c>
      <c r="K261" s="54">
        <f t="shared" si="38"/>
        <v>113.86530612244897</v>
      </c>
      <c r="M261" s="30">
        <f t="shared" si="34"/>
        <v>28.400720288115245</v>
      </c>
      <c r="N261" s="31">
        <f t="shared" si="35"/>
        <v>85.464585834333732</v>
      </c>
      <c r="O261" s="55">
        <f t="shared" si="36"/>
        <v>0.24942382588049739</v>
      </c>
      <c r="P261" s="55">
        <f t="shared" si="37"/>
        <v>0.75057617411950273</v>
      </c>
      <c r="Q261" s="2" t="s">
        <v>27</v>
      </c>
    </row>
    <row r="262" spans="1:17" ht="13.5" thickBot="1" x14ac:dyDescent="0.25">
      <c r="A262" s="266"/>
      <c r="B262" s="266"/>
      <c r="C262" s="2" t="s">
        <v>28</v>
      </c>
      <c r="D262" s="29">
        <f t="shared" si="38"/>
        <v>13.477190876350539</v>
      </c>
      <c r="E262" s="52">
        <f t="shared" si="38"/>
        <v>6.1522208883553429</v>
      </c>
      <c r="F262" s="29">
        <f t="shared" si="38"/>
        <v>23.255702280912367</v>
      </c>
      <c r="G262" s="29">
        <f t="shared" si="38"/>
        <v>0.22304921968787514</v>
      </c>
      <c r="H262" s="52">
        <f t="shared" si="38"/>
        <v>4.165186074429772</v>
      </c>
      <c r="I262" s="52">
        <f t="shared" si="38"/>
        <v>6.5930372148859533</v>
      </c>
      <c r="J262" s="29">
        <f t="shared" si="38"/>
        <v>8.6603841536614645</v>
      </c>
      <c r="K262" s="54">
        <f t="shared" si="38"/>
        <v>62.526770708283308</v>
      </c>
      <c r="M262" s="30">
        <f t="shared" si="34"/>
        <v>16.910444177671067</v>
      </c>
      <c r="N262" s="31">
        <f t="shared" si="35"/>
        <v>45.616326530612241</v>
      </c>
      <c r="O262" s="55">
        <f t="shared" si="36"/>
        <v>0.27045126409240317</v>
      </c>
      <c r="P262" s="55">
        <f t="shared" si="37"/>
        <v>0.72954873590759683</v>
      </c>
      <c r="Q262" s="2" t="s">
        <v>28</v>
      </c>
    </row>
    <row r="263" spans="1:17" ht="13.5" thickBot="1" x14ac:dyDescent="0.25">
      <c r="A263" s="266"/>
      <c r="B263" s="266"/>
      <c r="C263" s="2" t="s">
        <v>29</v>
      </c>
      <c r="D263" s="29">
        <f t="shared" si="38"/>
        <v>3.5857142857142859</v>
      </c>
      <c r="E263" s="52">
        <f t="shared" si="38"/>
        <v>3.2653061224489792E-2</v>
      </c>
      <c r="F263" s="29">
        <f t="shared" si="38"/>
        <v>6.6698679471788713</v>
      </c>
      <c r="G263" s="29">
        <f t="shared" si="38"/>
        <v>4.081632653061224E-3</v>
      </c>
      <c r="H263" s="52">
        <f t="shared" si="38"/>
        <v>6.3702280912364939</v>
      </c>
      <c r="I263" s="52">
        <f t="shared" si="38"/>
        <v>1.6686674669867948E-2</v>
      </c>
      <c r="J263" s="29">
        <f t="shared" si="38"/>
        <v>2.4925570228091236</v>
      </c>
      <c r="K263" s="54">
        <f t="shared" si="38"/>
        <v>19.171788715486194</v>
      </c>
      <c r="M263" s="30">
        <f t="shared" si="34"/>
        <v>6.4195678271308516</v>
      </c>
      <c r="N263" s="31">
        <f t="shared" si="35"/>
        <v>12.752220888355343</v>
      </c>
      <c r="O263" s="55">
        <f t="shared" si="36"/>
        <v>0.33484449064188698</v>
      </c>
      <c r="P263" s="55">
        <f t="shared" si="37"/>
        <v>0.66515550935811296</v>
      </c>
      <c r="Q263" s="2" t="s">
        <v>29</v>
      </c>
    </row>
    <row r="264" spans="1:17" ht="13.5" thickBot="1" x14ac:dyDescent="0.25">
      <c r="A264" s="267"/>
      <c r="B264" s="267"/>
      <c r="C264" s="2" t="s">
        <v>10</v>
      </c>
      <c r="D264" s="50">
        <f t="shared" si="38"/>
        <v>347.67659063625445</v>
      </c>
      <c r="E264" s="53">
        <f t="shared" si="38"/>
        <v>131.08319327731093</v>
      </c>
      <c r="F264" s="50">
        <f t="shared" si="38"/>
        <v>1173.624849939976</v>
      </c>
      <c r="G264" s="50">
        <f t="shared" si="38"/>
        <v>14.602160864345738</v>
      </c>
      <c r="H264" s="53">
        <f t="shared" si="38"/>
        <v>103.59483793517407</v>
      </c>
      <c r="I264" s="53">
        <f t="shared" si="38"/>
        <v>124.8782713085234</v>
      </c>
      <c r="J264" s="50">
        <f t="shared" si="38"/>
        <v>274.21392557022813</v>
      </c>
      <c r="K264" s="50">
        <f t="shared" si="38"/>
        <v>2169.8507803121247</v>
      </c>
      <c r="M264" s="17">
        <f>SUM(M248:M263)</f>
        <v>359.53589435774308</v>
      </c>
      <c r="N264" s="5">
        <f t="shared" si="35"/>
        <v>1810.1175270108045</v>
      </c>
      <c r="O264" s="57">
        <f t="shared" si="36"/>
        <v>0.16569613801093974</v>
      </c>
      <c r="P264" s="57">
        <f t="shared" si="37"/>
        <v>0.83421290691262462</v>
      </c>
      <c r="Q264" s="2" t="s">
        <v>10</v>
      </c>
    </row>
    <row r="382" spans="15:17" ht="12.75" customHeight="1" thickBot="1" x14ac:dyDescent="0.25"/>
    <row r="383" spans="15:17" ht="12.75" customHeight="1" thickBot="1" x14ac:dyDescent="0.25">
      <c r="O383" s="55">
        <v>8.8964927288280593E-2</v>
      </c>
      <c r="P383" s="55">
        <v>0.91103507271171946</v>
      </c>
      <c r="Q383" s="2" t="s">
        <v>14</v>
      </c>
    </row>
    <row r="384" spans="15:17" ht="12.75" customHeight="1" thickBot="1" x14ac:dyDescent="0.25">
      <c r="O384" s="55">
        <v>0.1646453269069573</v>
      </c>
      <c r="P384" s="55">
        <v>0.8353546730930429</v>
      </c>
      <c r="Q384" s="2" t="s">
        <v>15</v>
      </c>
    </row>
    <row r="385" spans="15:17" ht="12.75" customHeight="1" thickBot="1" x14ac:dyDescent="0.25">
      <c r="O385" s="55">
        <v>0.15237487457190291</v>
      </c>
      <c r="P385" s="55">
        <v>0.8476251254280972</v>
      </c>
      <c r="Q385" s="2" t="s">
        <v>16</v>
      </c>
    </row>
    <row r="386" spans="15:17" ht="12.75" customHeight="1" thickBot="1" x14ac:dyDescent="0.25">
      <c r="O386" s="55">
        <v>0.15912035843489722</v>
      </c>
      <c r="P386" s="55">
        <v>0.84087964156510286</v>
      </c>
      <c r="Q386" s="2" t="s">
        <v>17</v>
      </c>
    </row>
    <row r="387" spans="15:17" ht="12.75" customHeight="1" thickBot="1" x14ac:dyDescent="0.25">
      <c r="O387" s="55">
        <v>0.18409026771168718</v>
      </c>
      <c r="P387" s="55">
        <v>0.81590973228831287</v>
      </c>
      <c r="Q387" s="2" t="s">
        <v>18</v>
      </c>
    </row>
    <row r="388" spans="15:17" ht="12.75" customHeight="1" thickBot="1" x14ac:dyDescent="0.25">
      <c r="O388" s="55">
        <v>0.20843045402233648</v>
      </c>
      <c r="P388" s="55">
        <v>0.7915695459776636</v>
      </c>
      <c r="Q388" s="2" t="s">
        <v>19</v>
      </c>
    </row>
    <row r="389" spans="15:17" ht="12.75" customHeight="1" thickBot="1" x14ac:dyDescent="0.25">
      <c r="O389" s="55">
        <v>0.22453129907418018</v>
      </c>
      <c r="P389" s="55">
        <v>0.77546870092581988</v>
      </c>
      <c r="Q389" s="2" t="s">
        <v>20</v>
      </c>
    </row>
    <row r="390" spans="15:17" ht="12.75" customHeight="1" thickBot="1" x14ac:dyDescent="0.25">
      <c r="O390" s="55">
        <v>0.25203517241879247</v>
      </c>
      <c r="P390" s="55">
        <v>0.74796482758120764</v>
      </c>
      <c r="Q390" s="2" t="s">
        <v>21</v>
      </c>
    </row>
    <row r="391" spans="15:17" ht="12.75" customHeight="1" thickBot="1" x14ac:dyDescent="0.25">
      <c r="O391" s="55">
        <v>0.26156741666745353</v>
      </c>
      <c r="P391" s="55">
        <v>0.7384325833325468</v>
      </c>
      <c r="Q391" s="2" t="s">
        <v>22</v>
      </c>
    </row>
    <row r="392" spans="15:17" ht="12.75" customHeight="1" thickBot="1" x14ac:dyDescent="0.25">
      <c r="O392" s="55">
        <v>0.31470357397483584</v>
      </c>
      <c r="P392" s="55">
        <v>0.68529642602516416</v>
      </c>
      <c r="Q392" s="2" t="s">
        <v>23</v>
      </c>
    </row>
    <row r="393" spans="15:17" ht="12.75" customHeight="1" thickBot="1" x14ac:dyDescent="0.25">
      <c r="O393" s="55">
        <v>0.38430420578820468</v>
      </c>
      <c r="P393" s="55">
        <v>0.61569579421179554</v>
      </c>
      <c r="Q393" s="2" t="s">
        <v>24</v>
      </c>
    </row>
    <row r="394" spans="15:17" ht="12.75" customHeight="1" thickBot="1" x14ac:dyDescent="0.25">
      <c r="O394" s="55">
        <v>0.41632532492044066</v>
      </c>
      <c r="P394" s="55">
        <v>0.58367467507955928</v>
      </c>
      <c r="Q394" s="2" t="s">
        <v>25</v>
      </c>
    </row>
    <row r="395" spans="15:17" ht="12.75" customHeight="1" thickBot="1" x14ac:dyDescent="0.25">
      <c r="O395" s="55">
        <v>0.39568627754121244</v>
      </c>
      <c r="P395" s="55">
        <v>0.60431372245878756</v>
      </c>
      <c r="Q395" s="2" t="s">
        <v>26</v>
      </c>
    </row>
    <row r="396" spans="15:17" ht="12.75" customHeight="1" thickBot="1" x14ac:dyDescent="0.25">
      <c r="O396" s="55">
        <v>0.36049664044199414</v>
      </c>
      <c r="P396" s="55">
        <v>0.63950335955800586</v>
      </c>
      <c r="Q396" s="2" t="s">
        <v>27</v>
      </c>
    </row>
    <row r="397" spans="15:17" ht="12.75" customHeight="1" thickBot="1" x14ac:dyDescent="0.25">
      <c r="O397" s="55">
        <v>0.39177764333795367</v>
      </c>
      <c r="P397" s="55">
        <v>0.6082223566620466</v>
      </c>
      <c r="Q397" s="2" t="s">
        <v>28</v>
      </c>
    </row>
    <row r="398" spans="15:17" ht="12.75" customHeight="1" thickBot="1" x14ac:dyDescent="0.25">
      <c r="O398" s="55">
        <v>0.45974587304067077</v>
      </c>
      <c r="P398" s="55">
        <v>0.54025412695932928</v>
      </c>
      <c r="Q398" s="2" t="s">
        <v>29</v>
      </c>
    </row>
    <row r="399" spans="15:17" ht="12.75" customHeight="1" thickBot="1" x14ac:dyDescent="0.25">
      <c r="O399" s="57">
        <v>0.29385550291921042</v>
      </c>
      <c r="P399" s="57">
        <v>0.70614449708078975</v>
      </c>
      <c r="Q399" s="58" t="s">
        <v>10</v>
      </c>
    </row>
  </sheetData>
  <mergeCells count="25">
    <mergeCell ref="A2:C3"/>
    <mergeCell ref="D2:K2"/>
    <mergeCell ref="A4:A122"/>
    <mergeCell ref="B4:B20"/>
    <mergeCell ref="B21:B37"/>
    <mergeCell ref="B38:B54"/>
    <mergeCell ref="B55:B71"/>
    <mergeCell ref="B72:B88"/>
    <mergeCell ref="B89:B105"/>
    <mergeCell ref="B106:B122"/>
    <mergeCell ref="A123:D123"/>
    <mergeCell ref="E123:H123"/>
    <mergeCell ref="I123:K123"/>
    <mergeCell ref="A124:C125"/>
    <mergeCell ref="D124:K124"/>
    <mergeCell ref="B194:B210"/>
    <mergeCell ref="B211:B227"/>
    <mergeCell ref="B228:B244"/>
    <mergeCell ref="A248:A264"/>
    <mergeCell ref="B248:B264"/>
    <mergeCell ref="A126:A244"/>
    <mergeCell ref="B126:B142"/>
    <mergeCell ref="B143:B159"/>
    <mergeCell ref="B160:B176"/>
    <mergeCell ref="B177:B19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7"/>
  <sheetViews>
    <sheetView topLeftCell="A97" workbookViewId="0">
      <selection activeCell="D276" sqref="D276:Q292"/>
    </sheetView>
  </sheetViews>
  <sheetFormatPr defaultRowHeight="12.75" customHeight="1" x14ac:dyDescent="0.2"/>
  <cols>
    <col min="1" max="1" width="14.85546875" customWidth="1"/>
    <col min="2" max="2" width="11.28515625" bestFit="1" customWidth="1"/>
    <col min="3" max="3" width="6.7109375" bestFit="1" customWidth="1"/>
    <col min="4" max="4" width="18.140625" customWidth="1"/>
    <col min="5" max="5" width="16.7109375" style="14" bestFit="1" customWidth="1"/>
    <col min="6" max="6" width="22" bestFit="1" customWidth="1"/>
    <col min="7" max="7" width="24.28515625" bestFit="1" customWidth="1"/>
    <col min="8" max="8" width="16.7109375" style="14" bestFit="1" customWidth="1"/>
    <col min="9" max="9" width="16.28515625" style="14" bestFit="1" customWidth="1"/>
    <col min="10" max="10" width="22" bestFit="1" customWidth="1"/>
    <col min="11" max="11" width="17.85546875" style="19" bestFit="1" customWidth="1"/>
    <col min="12" max="12" width="3.5703125" customWidth="1"/>
    <col min="13" max="13" width="8.28515625" style="14" customWidth="1"/>
    <col min="14" max="14" width="8.42578125" customWidth="1"/>
    <col min="16" max="16" width="9.7109375" bestFit="1" customWidth="1"/>
    <col min="17" max="17" width="12.85546875" customWidth="1"/>
  </cols>
  <sheetData>
    <row r="1" spans="1:17" ht="12.75" customHeight="1" thickBot="1" x14ac:dyDescent="0.25">
      <c r="A1" s="1" t="s">
        <v>0</v>
      </c>
    </row>
    <row r="2" spans="1:17" ht="12.75" customHeight="1" thickBot="1" x14ac:dyDescent="0.25">
      <c r="A2" s="271" t="s">
        <v>74</v>
      </c>
      <c r="B2" s="272"/>
      <c r="C2" s="273"/>
      <c r="D2" s="260" t="s">
        <v>59</v>
      </c>
      <c r="E2" s="260"/>
      <c r="F2" s="260"/>
      <c r="G2" s="260"/>
      <c r="H2" s="260"/>
      <c r="I2" s="260"/>
      <c r="J2" s="260"/>
      <c r="K2" s="261"/>
      <c r="M2"/>
    </row>
    <row r="3" spans="1:17" ht="12.75" customHeight="1" thickBot="1" x14ac:dyDescent="0.25">
      <c r="A3" s="274"/>
      <c r="B3" s="275"/>
      <c r="C3" s="276"/>
      <c r="D3" s="2" t="s">
        <v>3</v>
      </c>
      <c r="E3" s="15" t="s">
        <v>4</v>
      </c>
      <c r="F3" s="2" t="s">
        <v>5</v>
      </c>
      <c r="G3" s="2" t="s">
        <v>6</v>
      </c>
      <c r="H3" s="15" t="s">
        <v>7</v>
      </c>
      <c r="I3" s="15" t="s">
        <v>8</v>
      </c>
      <c r="J3" s="2" t="s">
        <v>9</v>
      </c>
      <c r="K3" s="20" t="s">
        <v>10</v>
      </c>
      <c r="M3" s="15" t="s">
        <v>40</v>
      </c>
      <c r="N3" s="2" t="s">
        <v>41</v>
      </c>
      <c r="O3" s="2" t="s">
        <v>47</v>
      </c>
      <c r="P3" s="2" t="s">
        <v>48</v>
      </c>
      <c r="Q3" s="2" t="s">
        <v>46</v>
      </c>
    </row>
    <row r="4" spans="1:17" ht="12.75" customHeight="1" thickBot="1" x14ac:dyDescent="0.3">
      <c r="A4" s="62"/>
      <c r="B4" s="62"/>
      <c r="C4" s="2" t="s">
        <v>13</v>
      </c>
      <c r="D4" s="42">
        <f>SUM(D140)/34</f>
        <v>0</v>
      </c>
      <c r="E4" s="63">
        <f t="shared" ref="E4:K4" si="0">SUM(E140)/34</f>
        <v>0</v>
      </c>
      <c r="F4" s="42">
        <f t="shared" si="0"/>
        <v>0.20588235294117646</v>
      </c>
      <c r="G4" s="42">
        <f t="shared" si="0"/>
        <v>0</v>
      </c>
      <c r="H4" s="63">
        <f t="shared" si="0"/>
        <v>0</v>
      </c>
      <c r="I4" s="63">
        <f t="shared" si="0"/>
        <v>0</v>
      </c>
      <c r="J4" s="42">
        <f t="shared" si="0"/>
        <v>0</v>
      </c>
      <c r="K4" s="42">
        <f t="shared" si="0"/>
        <v>0.20588235294117646</v>
      </c>
      <c r="M4" s="30">
        <f t="shared" ref="M4:M22" si="1">SUM(E4+H4+I4)</f>
        <v>0</v>
      </c>
      <c r="N4" s="31">
        <f>SUM(D4+F4+G4+J4)</f>
        <v>0.20588235294117646</v>
      </c>
      <c r="O4" s="55">
        <v>0</v>
      </c>
      <c r="P4" s="55">
        <v>0</v>
      </c>
      <c r="Q4" s="2" t="s">
        <v>13</v>
      </c>
    </row>
    <row r="5" spans="1:17" ht="12.75" customHeight="1" thickBot="1" x14ac:dyDescent="0.3">
      <c r="A5" s="62"/>
      <c r="B5" s="62"/>
      <c r="C5" s="2" t="s">
        <v>76</v>
      </c>
      <c r="D5" s="42">
        <f t="shared" ref="D5:K5" si="2">SUM(D141)/34</f>
        <v>0.3235294117647059</v>
      </c>
      <c r="E5" s="63">
        <f t="shared" si="2"/>
        <v>0.17647058823529413</v>
      </c>
      <c r="F5" s="42">
        <f t="shared" si="2"/>
        <v>2.3235294117647061</v>
      </c>
      <c r="G5" s="42">
        <f t="shared" si="2"/>
        <v>0</v>
      </c>
      <c r="H5" s="63">
        <f t="shared" si="2"/>
        <v>0.17647058823529413</v>
      </c>
      <c r="I5" s="63">
        <f t="shared" si="2"/>
        <v>0.11764705882352941</v>
      </c>
      <c r="J5" s="42">
        <f t="shared" si="2"/>
        <v>0.29411764705882354</v>
      </c>
      <c r="K5" s="42">
        <f t="shared" si="2"/>
        <v>3.4117647058823528</v>
      </c>
      <c r="M5" s="30">
        <f t="shared" si="1"/>
        <v>0.47058823529411764</v>
      </c>
      <c r="N5" s="31">
        <f>SUM(D5+F5+G5+J5)</f>
        <v>2.9411764705882355</v>
      </c>
      <c r="O5" s="55">
        <v>0</v>
      </c>
      <c r="P5" s="55">
        <v>0</v>
      </c>
      <c r="Q5" s="2" t="s">
        <v>76</v>
      </c>
    </row>
    <row r="6" spans="1:17" ht="12.75" customHeight="1" thickBot="1" x14ac:dyDescent="0.25">
      <c r="A6" s="269" t="s">
        <v>73</v>
      </c>
      <c r="B6" s="248" t="s">
        <v>43</v>
      </c>
      <c r="C6" s="2" t="s">
        <v>14</v>
      </c>
      <c r="D6" s="42">
        <f t="shared" ref="D6:K6" si="3">SUM(D142)/34</f>
        <v>2.2647058823529411</v>
      </c>
      <c r="E6" s="63">
        <f t="shared" si="3"/>
        <v>0.67647058823529416</v>
      </c>
      <c r="F6" s="42">
        <f t="shared" si="3"/>
        <v>23.235294117647058</v>
      </c>
      <c r="G6" s="42">
        <f t="shared" si="3"/>
        <v>0.14705882352941177</v>
      </c>
      <c r="H6" s="63">
        <f t="shared" si="3"/>
        <v>0.5</v>
      </c>
      <c r="I6" s="63">
        <f t="shared" si="3"/>
        <v>0.38235294117647056</v>
      </c>
      <c r="J6" s="42">
        <f t="shared" si="3"/>
        <v>3.4411764705882355</v>
      </c>
      <c r="K6" s="42">
        <f t="shared" si="3"/>
        <v>30.647058823529413</v>
      </c>
      <c r="L6" s="48"/>
      <c r="M6" s="30">
        <f t="shared" si="1"/>
        <v>1.5588235294117647</v>
      </c>
      <c r="N6" s="31">
        <f>SUM(D6+F6+G6+J6)</f>
        <v>29.088235294117649</v>
      </c>
      <c r="O6" s="55">
        <v>0</v>
      </c>
      <c r="P6" s="55">
        <v>0</v>
      </c>
      <c r="Q6" s="2" t="s">
        <v>14</v>
      </c>
    </row>
    <row r="7" spans="1:17" ht="12.75" customHeight="1" thickBot="1" x14ac:dyDescent="0.25">
      <c r="A7" s="229"/>
      <c r="B7" s="249"/>
      <c r="C7" s="2" t="s">
        <v>15</v>
      </c>
      <c r="D7" s="42">
        <f t="shared" ref="D7:K7" si="4">SUM(D143)/34</f>
        <v>4.1764705882352944</v>
      </c>
      <c r="E7" s="43">
        <f t="shared" si="4"/>
        <v>1.8235294117647058</v>
      </c>
      <c r="F7" s="42">
        <f t="shared" si="4"/>
        <v>43.235294117647058</v>
      </c>
      <c r="G7" s="42">
        <f t="shared" si="4"/>
        <v>0.17647058823529413</v>
      </c>
      <c r="H7" s="43">
        <f t="shared" si="4"/>
        <v>0.6470588235294118</v>
      </c>
      <c r="I7" s="41">
        <f t="shared" si="4"/>
        <v>1.088235294117647</v>
      </c>
      <c r="J7" s="42">
        <f t="shared" si="4"/>
        <v>5.4411764705882355</v>
      </c>
      <c r="K7" s="44">
        <f t="shared" si="4"/>
        <v>56.617647058823529</v>
      </c>
      <c r="L7" s="48"/>
      <c r="M7" s="30">
        <f t="shared" si="1"/>
        <v>3.5588235294117645</v>
      </c>
      <c r="N7" s="31">
        <f t="shared" ref="N7:N76" si="5">SUM(D7+F7+G7+J7)</f>
        <v>53.029411764705884</v>
      </c>
      <c r="O7" s="55">
        <f t="shared" ref="O7:O24" si="6">SUM(M7/K7)</f>
        <v>6.2857142857142848E-2</v>
      </c>
      <c r="P7" s="55">
        <f t="shared" ref="P7:P24" si="7">SUM(N7/K7)</f>
        <v>0.93662337662337669</v>
      </c>
      <c r="Q7" s="2" t="s">
        <v>15</v>
      </c>
    </row>
    <row r="8" spans="1:17" ht="12.75" customHeight="1" thickBot="1" x14ac:dyDescent="0.25">
      <c r="A8" s="229"/>
      <c r="B8" s="249"/>
      <c r="C8" s="2" t="s">
        <v>16</v>
      </c>
      <c r="D8" s="42">
        <f t="shared" ref="D8:K8" si="8">SUM(D144)/34</f>
        <v>9.235294117647058</v>
      </c>
      <c r="E8" s="43">
        <f t="shared" si="8"/>
        <v>3.4705882352941178</v>
      </c>
      <c r="F8" s="42">
        <f t="shared" si="8"/>
        <v>61.882352941176471</v>
      </c>
      <c r="G8" s="42">
        <f t="shared" si="8"/>
        <v>0.41176470588235292</v>
      </c>
      <c r="H8" s="43">
        <f t="shared" si="8"/>
        <v>0.61764705882352944</v>
      </c>
      <c r="I8" s="43">
        <f t="shared" si="8"/>
        <v>1.9705882352941178</v>
      </c>
      <c r="J8" s="42">
        <f t="shared" si="8"/>
        <v>8.6764705882352935</v>
      </c>
      <c r="K8" s="44">
        <f t="shared" si="8"/>
        <v>86.441176470588232</v>
      </c>
      <c r="L8" s="48"/>
      <c r="M8" s="30">
        <f t="shared" si="1"/>
        <v>6.0588235294117645</v>
      </c>
      <c r="N8" s="31">
        <f t="shared" si="5"/>
        <v>80.205882352941174</v>
      </c>
      <c r="O8" s="55">
        <f t="shared" si="6"/>
        <v>7.0091867982306905E-2</v>
      </c>
      <c r="P8" s="55">
        <f t="shared" si="7"/>
        <v>0.92786662129976183</v>
      </c>
      <c r="Q8" s="2" t="s">
        <v>16</v>
      </c>
    </row>
    <row r="9" spans="1:17" ht="12.75" customHeight="1" thickBot="1" x14ac:dyDescent="0.25">
      <c r="A9" s="229"/>
      <c r="B9" s="249"/>
      <c r="C9" s="2" t="s">
        <v>17</v>
      </c>
      <c r="D9" s="42">
        <f t="shared" ref="D9:K9" si="9">SUM(D145)/34</f>
        <v>10.264705882352942</v>
      </c>
      <c r="E9" s="43">
        <f t="shared" si="9"/>
        <v>4.4411764705882355</v>
      </c>
      <c r="F9" s="42">
        <f t="shared" si="9"/>
        <v>59.852941176470587</v>
      </c>
      <c r="G9" s="42">
        <f t="shared" si="9"/>
        <v>0.97058823529411764</v>
      </c>
      <c r="H9" s="43">
        <f t="shared" si="9"/>
        <v>0.97058823529411764</v>
      </c>
      <c r="I9" s="43">
        <f t="shared" si="9"/>
        <v>2.3529411764705883</v>
      </c>
      <c r="J9" s="42">
        <f t="shared" si="9"/>
        <v>11.5</v>
      </c>
      <c r="K9" s="44">
        <f t="shared" si="9"/>
        <v>90.382352941176464</v>
      </c>
      <c r="L9" s="48"/>
      <c r="M9" s="30">
        <f t="shared" si="1"/>
        <v>7.764705882352942</v>
      </c>
      <c r="N9" s="31">
        <f t="shared" si="5"/>
        <v>82.588235294117652</v>
      </c>
      <c r="O9" s="55">
        <f t="shared" si="6"/>
        <v>8.5909534656687297E-2</v>
      </c>
      <c r="P9" s="55">
        <f t="shared" si="7"/>
        <v>0.91376505043931022</v>
      </c>
      <c r="Q9" s="2" t="s">
        <v>17</v>
      </c>
    </row>
    <row r="10" spans="1:17" ht="12.75" customHeight="1" thickBot="1" x14ac:dyDescent="0.25">
      <c r="A10" s="229"/>
      <c r="B10" s="249"/>
      <c r="C10" s="2" t="s">
        <v>18</v>
      </c>
      <c r="D10" s="42">
        <f t="shared" ref="D10:K10" si="10">SUM(D146)/34</f>
        <v>11.529411764705882</v>
      </c>
      <c r="E10" s="43">
        <f t="shared" si="10"/>
        <v>5.0294117647058822</v>
      </c>
      <c r="F10" s="42">
        <f t="shared" si="10"/>
        <v>64.088235294117652</v>
      </c>
      <c r="G10" s="42">
        <f t="shared" si="10"/>
        <v>2.4705882352941178</v>
      </c>
      <c r="H10" s="43">
        <f t="shared" si="10"/>
        <v>1.7058823529411764</v>
      </c>
      <c r="I10" s="43">
        <f t="shared" si="10"/>
        <v>3.0294117647058822</v>
      </c>
      <c r="J10" s="42">
        <f t="shared" si="10"/>
        <v>13.705882352941176</v>
      </c>
      <c r="K10" s="44">
        <f t="shared" si="10"/>
        <v>101.55882352941177</v>
      </c>
      <c r="L10" s="48"/>
      <c r="M10" s="30">
        <f t="shared" si="1"/>
        <v>9.764705882352942</v>
      </c>
      <c r="N10" s="31">
        <f t="shared" si="5"/>
        <v>91.794117647058826</v>
      </c>
      <c r="O10" s="55">
        <f t="shared" si="6"/>
        <v>9.6148276860700849E-2</v>
      </c>
      <c r="P10" s="55">
        <f t="shared" si="7"/>
        <v>0.90385172313929918</v>
      </c>
      <c r="Q10" s="2" t="s">
        <v>18</v>
      </c>
    </row>
    <row r="11" spans="1:17" ht="12.75" customHeight="1" thickBot="1" x14ac:dyDescent="0.25">
      <c r="A11" s="229"/>
      <c r="B11" s="249"/>
      <c r="C11" s="2" t="s">
        <v>19</v>
      </c>
      <c r="D11" s="42">
        <f t="shared" ref="D11:K11" si="11">SUM(D147)/34</f>
        <v>10.676470588235293</v>
      </c>
      <c r="E11" s="43">
        <f t="shared" si="11"/>
        <v>4.6764705882352944</v>
      </c>
      <c r="F11" s="42">
        <f t="shared" si="11"/>
        <v>60.970588235294116</v>
      </c>
      <c r="G11" s="42">
        <f t="shared" si="11"/>
        <v>2.5</v>
      </c>
      <c r="H11" s="43">
        <f t="shared" si="11"/>
        <v>1.9705882352941178</v>
      </c>
      <c r="I11" s="43">
        <f t="shared" si="11"/>
        <v>3.4705882352941178</v>
      </c>
      <c r="J11" s="42">
        <f t="shared" si="11"/>
        <v>11.382352941176471</v>
      </c>
      <c r="K11" s="44">
        <f t="shared" si="11"/>
        <v>95.647058823529406</v>
      </c>
      <c r="L11" s="48"/>
      <c r="M11" s="30">
        <f t="shared" si="1"/>
        <v>10.117647058823529</v>
      </c>
      <c r="N11" s="31">
        <f t="shared" si="5"/>
        <v>85.529411764705884</v>
      </c>
      <c r="O11" s="55">
        <f t="shared" si="6"/>
        <v>0.1057810578105781</v>
      </c>
      <c r="P11" s="55">
        <f t="shared" si="7"/>
        <v>0.89421894218942199</v>
      </c>
      <c r="Q11" s="2" t="s">
        <v>19</v>
      </c>
    </row>
    <row r="12" spans="1:17" ht="12.75" customHeight="1" thickBot="1" x14ac:dyDescent="0.25">
      <c r="A12" s="229"/>
      <c r="B12" s="249"/>
      <c r="C12" s="2" t="s">
        <v>20</v>
      </c>
      <c r="D12" s="42">
        <f t="shared" ref="D12:K12" si="12">SUM(D148)/34</f>
        <v>10.794117647058824</v>
      </c>
      <c r="E12" s="43">
        <f t="shared" si="12"/>
        <v>5.2058823529411766</v>
      </c>
      <c r="F12" s="42">
        <f t="shared" si="12"/>
        <v>50.205882352941174</v>
      </c>
      <c r="G12" s="42">
        <f t="shared" si="12"/>
        <v>2.4705882352941178</v>
      </c>
      <c r="H12" s="43">
        <f t="shared" si="12"/>
        <v>2.1764705882352939</v>
      </c>
      <c r="I12" s="43">
        <f t="shared" si="12"/>
        <v>2.8235294117647061</v>
      </c>
      <c r="J12" s="42">
        <f t="shared" si="12"/>
        <v>10.441176470588236</v>
      </c>
      <c r="K12" s="44">
        <f t="shared" si="12"/>
        <v>84.117647058823536</v>
      </c>
      <c r="L12" s="48"/>
      <c r="M12" s="30">
        <f t="shared" si="1"/>
        <v>10.205882352941178</v>
      </c>
      <c r="N12" s="31">
        <f t="shared" si="5"/>
        <v>73.911764705882348</v>
      </c>
      <c r="O12" s="55">
        <f t="shared" si="6"/>
        <v>0.12132867132867133</v>
      </c>
      <c r="P12" s="55">
        <f t="shared" si="7"/>
        <v>0.87867132867132858</v>
      </c>
      <c r="Q12" s="2" t="s">
        <v>20</v>
      </c>
    </row>
    <row r="13" spans="1:17" ht="12.75" customHeight="1" thickBot="1" x14ac:dyDescent="0.25">
      <c r="A13" s="229"/>
      <c r="B13" s="249"/>
      <c r="C13" s="2" t="s">
        <v>21</v>
      </c>
      <c r="D13" s="42">
        <f t="shared" ref="D13:K13" si="13">SUM(D149)/34</f>
        <v>13.088235294117647</v>
      </c>
      <c r="E13" s="43">
        <f t="shared" si="13"/>
        <v>5</v>
      </c>
      <c r="F13" s="42">
        <f t="shared" si="13"/>
        <v>43.117647058823529</v>
      </c>
      <c r="G13" s="42">
        <f t="shared" si="13"/>
        <v>1.4411764705882353</v>
      </c>
      <c r="H13" s="43">
        <f t="shared" si="13"/>
        <v>3.7058823529411766</v>
      </c>
      <c r="I13" s="43">
        <f t="shared" si="13"/>
        <v>4.2941176470588234</v>
      </c>
      <c r="J13" s="42">
        <f t="shared" si="13"/>
        <v>13.352941176470589</v>
      </c>
      <c r="K13" s="44">
        <f t="shared" si="13"/>
        <v>84</v>
      </c>
      <c r="L13" s="48"/>
      <c r="M13" s="30">
        <f t="shared" si="1"/>
        <v>13</v>
      </c>
      <c r="N13" s="31">
        <f t="shared" si="5"/>
        <v>71</v>
      </c>
      <c r="O13" s="55">
        <f t="shared" si="6"/>
        <v>0.15476190476190477</v>
      </c>
      <c r="P13" s="55">
        <f t="shared" si="7"/>
        <v>0.84523809523809523</v>
      </c>
      <c r="Q13" s="2" t="s">
        <v>21</v>
      </c>
    </row>
    <row r="14" spans="1:17" ht="12.75" customHeight="1" thickBot="1" x14ac:dyDescent="0.25">
      <c r="A14" s="229"/>
      <c r="B14" s="249"/>
      <c r="C14" s="2" t="s">
        <v>22</v>
      </c>
      <c r="D14" s="42">
        <f t="shared" ref="D14:K14" si="14">SUM(D150)/34</f>
        <v>17.941176470588236</v>
      </c>
      <c r="E14" s="43">
        <f t="shared" si="14"/>
        <v>8</v>
      </c>
      <c r="F14" s="42">
        <f t="shared" si="14"/>
        <v>52.294117647058826</v>
      </c>
      <c r="G14" s="42">
        <f t="shared" si="14"/>
        <v>1.2058823529411764</v>
      </c>
      <c r="H14" s="43">
        <f t="shared" si="14"/>
        <v>5.0588235294117645</v>
      </c>
      <c r="I14" s="43">
        <f t="shared" si="14"/>
        <v>6.4117647058823533</v>
      </c>
      <c r="J14" s="42">
        <f t="shared" si="14"/>
        <v>13.764705882352942</v>
      </c>
      <c r="K14" s="44">
        <f t="shared" si="14"/>
        <v>104.67647058823529</v>
      </c>
      <c r="L14" s="48"/>
      <c r="M14" s="30">
        <f t="shared" si="1"/>
        <v>19.470588235294116</v>
      </c>
      <c r="N14" s="31">
        <f t="shared" si="5"/>
        <v>85.205882352941174</v>
      </c>
      <c r="O14" s="55">
        <f t="shared" si="6"/>
        <v>0.18600730542287158</v>
      </c>
      <c r="P14" s="55">
        <f t="shared" si="7"/>
        <v>0.81399269457712842</v>
      </c>
      <c r="Q14" s="2" t="s">
        <v>22</v>
      </c>
    </row>
    <row r="15" spans="1:17" ht="12.75" customHeight="1" thickBot="1" x14ac:dyDescent="0.25">
      <c r="A15" s="229"/>
      <c r="B15" s="249"/>
      <c r="C15" s="2" t="s">
        <v>23</v>
      </c>
      <c r="D15" s="42">
        <f t="shared" ref="D15:K15" si="15">SUM(D151)/34</f>
        <v>22.352941176470587</v>
      </c>
      <c r="E15" s="43">
        <f t="shared" si="15"/>
        <v>12</v>
      </c>
      <c r="F15" s="42">
        <f t="shared" si="15"/>
        <v>55.441176470588232</v>
      </c>
      <c r="G15" s="42">
        <f t="shared" si="15"/>
        <v>0.8529411764705882</v>
      </c>
      <c r="H15" s="43">
        <f t="shared" si="15"/>
        <v>6</v>
      </c>
      <c r="I15" s="43">
        <f t="shared" si="15"/>
        <v>9.8529411764705888</v>
      </c>
      <c r="J15" s="42">
        <f t="shared" si="15"/>
        <v>17.352941176470587</v>
      </c>
      <c r="K15" s="44">
        <f t="shared" si="15"/>
        <v>123.85294117647059</v>
      </c>
      <c r="L15" s="48"/>
      <c r="M15" s="30">
        <f t="shared" si="1"/>
        <v>27.852941176470587</v>
      </c>
      <c r="N15" s="31">
        <f t="shared" si="5"/>
        <v>96</v>
      </c>
      <c r="O15" s="55">
        <f t="shared" si="6"/>
        <v>0.2248872001899786</v>
      </c>
      <c r="P15" s="55">
        <f t="shared" si="7"/>
        <v>0.77511279981002135</v>
      </c>
      <c r="Q15" s="2" t="s">
        <v>23</v>
      </c>
    </row>
    <row r="16" spans="1:17" ht="12.75" customHeight="1" thickBot="1" x14ac:dyDescent="0.25">
      <c r="A16" s="229"/>
      <c r="B16" s="249"/>
      <c r="C16" s="2" t="s">
        <v>24</v>
      </c>
      <c r="D16" s="42">
        <f t="shared" ref="D16:K16" si="16">SUM(D152)/34</f>
        <v>22.205882352941178</v>
      </c>
      <c r="E16" s="43">
        <f t="shared" si="16"/>
        <v>13.617647058823529</v>
      </c>
      <c r="F16" s="42">
        <f t="shared" si="16"/>
        <v>49.794117647058826</v>
      </c>
      <c r="G16" s="42">
        <f t="shared" si="16"/>
        <v>0.79411764705882348</v>
      </c>
      <c r="H16" s="43">
        <f t="shared" si="16"/>
        <v>8.0294117647058822</v>
      </c>
      <c r="I16" s="43">
        <f t="shared" si="16"/>
        <v>9.1764705882352935</v>
      </c>
      <c r="J16" s="42">
        <f t="shared" si="16"/>
        <v>14.382352941176471</v>
      </c>
      <c r="K16" s="44">
        <f t="shared" si="16"/>
        <v>118</v>
      </c>
      <c r="L16" s="48"/>
      <c r="M16" s="30">
        <f t="shared" si="1"/>
        <v>30.823529411764707</v>
      </c>
      <c r="N16" s="31">
        <f t="shared" si="5"/>
        <v>87.176470588235304</v>
      </c>
      <c r="O16" s="55">
        <f t="shared" si="6"/>
        <v>0.2612163509471585</v>
      </c>
      <c r="P16" s="55">
        <f t="shared" si="7"/>
        <v>0.73878364905284155</v>
      </c>
      <c r="Q16" s="2" t="s">
        <v>24</v>
      </c>
    </row>
    <row r="17" spans="1:18" ht="12.75" customHeight="1" thickBot="1" x14ac:dyDescent="0.25">
      <c r="A17" s="229"/>
      <c r="B17" s="249"/>
      <c r="C17" s="2" t="s">
        <v>25</v>
      </c>
      <c r="D17" s="42">
        <f t="shared" ref="D17:K17" si="17">SUM(D153)/34</f>
        <v>18.264705882352942</v>
      </c>
      <c r="E17" s="43">
        <f t="shared" si="17"/>
        <v>11.823529411764707</v>
      </c>
      <c r="F17" s="42">
        <f t="shared" si="17"/>
        <v>40.294117647058826</v>
      </c>
      <c r="G17" s="42">
        <f t="shared" si="17"/>
        <v>0.97058823529411764</v>
      </c>
      <c r="H17" s="43">
        <f t="shared" si="17"/>
        <v>5.2647058823529411</v>
      </c>
      <c r="I17" s="43">
        <f t="shared" si="17"/>
        <v>9</v>
      </c>
      <c r="J17" s="42">
        <f t="shared" si="17"/>
        <v>12.941176470588236</v>
      </c>
      <c r="K17" s="44">
        <f t="shared" si="17"/>
        <v>98.558823529411768</v>
      </c>
      <c r="L17" s="48"/>
      <c r="M17" s="30">
        <f t="shared" si="1"/>
        <v>26.088235294117649</v>
      </c>
      <c r="N17" s="31">
        <f t="shared" si="5"/>
        <v>72.470588235294116</v>
      </c>
      <c r="O17" s="55">
        <f t="shared" si="6"/>
        <v>0.26469710534168905</v>
      </c>
      <c r="P17" s="55">
        <f t="shared" si="7"/>
        <v>0.73530289465831089</v>
      </c>
      <c r="Q17" s="2" t="s">
        <v>25</v>
      </c>
    </row>
    <row r="18" spans="1:18" ht="12.75" customHeight="1" thickBot="1" x14ac:dyDescent="0.25">
      <c r="A18" s="229"/>
      <c r="B18" s="249"/>
      <c r="C18" s="2" t="s">
        <v>26</v>
      </c>
      <c r="D18" s="42">
        <f t="shared" ref="D18:K18" si="18">SUM(D154)/34</f>
        <v>13.5</v>
      </c>
      <c r="E18" s="43">
        <f t="shared" si="18"/>
        <v>7.9117647058823533</v>
      </c>
      <c r="F18" s="42">
        <f t="shared" si="18"/>
        <v>33.264705882352942</v>
      </c>
      <c r="G18" s="42">
        <f t="shared" si="18"/>
        <v>0.5</v>
      </c>
      <c r="H18" s="43">
        <f t="shared" si="18"/>
        <v>3.2058823529411766</v>
      </c>
      <c r="I18" s="43">
        <f t="shared" si="18"/>
        <v>7</v>
      </c>
      <c r="J18" s="42">
        <f t="shared" si="18"/>
        <v>9.5294117647058822</v>
      </c>
      <c r="K18" s="44">
        <f t="shared" si="18"/>
        <v>74.911764705882348</v>
      </c>
      <c r="L18" s="48"/>
      <c r="M18" s="30">
        <f t="shared" si="1"/>
        <v>18.117647058823529</v>
      </c>
      <c r="N18" s="31">
        <f t="shared" si="5"/>
        <v>56.794117647058826</v>
      </c>
      <c r="O18" s="55">
        <f t="shared" si="6"/>
        <v>0.24185316058107578</v>
      </c>
      <c r="P18" s="55">
        <f t="shared" si="7"/>
        <v>0.75814683941892436</v>
      </c>
      <c r="Q18" s="2" t="s">
        <v>26</v>
      </c>
    </row>
    <row r="19" spans="1:18" ht="12.75" customHeight="1" thickBot="1" x14ac:dyDescent="0.25">
      <c r="A19" s="229"/>
      <c r="B19" s="249"/>
      <c r="C19" s="2" t="s">
        <v>27</v>
      </c>
      <c r="D19" s="42">
        <f t="shared" ref="D19:K19" si="19">SUM(D155)/34</f>
        <v>7.3235294117647056</v>
      </c>
      <c r="E19" s="43">
        <f t="shared" si="19"/>
        <v>4.382352941176471</v>
      </c>
      <c r="F19" s="42">
        <f t="shared" si="19"/>
        <v>22.382352941176471</v>
      </c>
      <c r="G19" s="42">
        <f t="shared" si="19"/>
        <v>0.73529411764705888</v>
      </c>
      <c r="H19" s="43">
        <f t="shared" si="19"/>
        <v>1.411764705882353</v>
      </c>
      <c r="I19" s="43">
        <f t="shared" si="19"/>
        <v>4.5294117647058822</v>
      </c>
      <c r="J19" s="42">
        <f t="shared" si="19"/>
        <v>5.3235294117647056</v>
      </c>
      <c r="K19" s="44">
        <f t="shared" si="19"/>
        <v>46.088235294117645</v>
      </c>
      <c r="L19" s="48"/>
      <c r="M19" s="30">
        <f t="shared" si="1"/>
        <v>10.323529411764707</v>
      </c>
      <c r="N19" s="31">
        <f t="shared" si="5"/>
        <v>35.764705882352942</v>
      </c>
      <c r="O19" s="55">
        <f t="shared" si="6"/>
        <v>0.22399489470325465</v>
      </c>
      <c r="P19" s="55">
        <f t="shared" si="7"/>
        <v>0.77600510529674538</v>
      </c>
      <c r="Q19" s="2" t="s">
        <v>27</v>
      </c>
    </row>
    <row r="20" spans="1:18" ht="12.75" customHeight="1" thickBot="1" x14ac:dyDescent="0.25">
      <c r="A20" s="229"/>
      <c r="B20" s="249"/>
      <c r="C20" s="2" t="s">
        <v>28</v>
      </c>
      <c r="D20" s="42">
        <f t="shared" ref="D20:K20" si="20">SUM(D156)/34</f>
        <v>5</v>
      </c>
      <c r="E20" s="43">
        <f t="shared" si="20"/>
        <v>2.7647058823529411</v>
      </c>
      <c r="F20" s="42">
        <f t="shared" si="20"/>
        <v>12.029411764705882</v>
      </c>
      <c r="G20" s="42">
        <f t="shared" si="20"/>
        <v>0.11764705882352941</v>
      </c>
      <c r="H20" s="43">
        <f t="shared" si="20"/>
        <v>0.94117647058823528</v>
      </c>
      <c r="I20" s="43">
        <f t="shared" si="20"/>
        <v>3.1764705882352939</v>
      </c>
      <c r="J20" s="42">
        <f t="shared" si="20"/>
        <v>3.5</v>
      </c>
      <c r="K20" s="44">
        <f t="shared" si="20"/>
        <v>27.529411764705884</v>
      </c>
      <c r="L20" s="48"/>
      <c r="M20" s="30">
        <f t="shared" si="1"/>
        <v>6.882352941176471</v>
      </c>
      <c r="N20" s="31">
        <f t="shared" si="5"/>
        <v>20.647058823529413</v>
      </c>
      <c r="O20" s="55">
        <f t="shared" si="6"/>
        <v>0.25</v>
      </c>
      <c r="P20" s="55">
        <f t="shared" si="7"/>
        <v>0.75</v>
      </c>
      <c r="Q20" s="2" t="s">
        <v>28</v>
      </c>
    </row>
    <row r="21" spans="1:18" ht="12.75" customHeight="1" thickBot="1" x14ac:dyDescent="0.25">
      <c r="A21" s="229"/>
      <c r="B21" s="249"/>
      <c r="C21" s="2" t="s">
        <v>29</v>
      </c>
      <c r="D21" s="42">
        <f t="shared" ref="D21:K21" si="21">SUM(D157)/34</f>
        <v>1</v>
      </c>
      <c r="E21" s="41">
        <f t="shared" si="21"/>
        <v>0</v>
      </c>
      <c r="F21" s="42">
        <f t="shared" si="21"/>
        <v>2.1176470588235294</v>
      </c>
      <c r="G21" s="42">
        <f t="shared" si="21"/>
        <v>0</v>
      </c>
      <c r="H21" s="43">
        <f t="shared" si="21"/>
        <v>1.7941176470588236</v>
      </c>
      <c r="I21" s="43">
        <f t="shared" si="21"/>
        <v>0</v>
      </c>
      <c r="J21" s="42">
        <f t="shared" si="21"/>
        <v>0.47058823529411764</v>
      </c>
      <c r="K21" s="44">
        <f t="shared" si="21"/>
        <v>5.382352941176471</v>
      </c>
      <c r="L21" s="48"/>
      <c r="M21" s="30">
        <f t="shared" si="1"/>
        <v>1.7941176470588236</v>
      </c>
      <c r="N21" s="31">
        <f t="shared" si="5"/>
        <v>3.5882352941176472</v>
      </c>
      <c r="O21" s="55">
        <f t="shared" si="6"/>
        <v>0.33333333333333331</v>
      </c>
      <c r="P21" s="55">
        <f t="shared" si="7"/>
        <v>0.66666666666666663</v>
      </c>
      <c r="Q21" s="2" t="s">
        <v>29</v>
      </c>
    </row>
    <row r="22" spans="1:18" ht="12.75" customHeight="1" thickBot="1" x14ac:dyDescent="0.25">
      <c r="A22" s="229"/>
      <c r="B22" s="250"/>
      <c r="C22" s="2" t="s">
        <v>10</v>
      </c>
      <c r="D22" s="45">
        <f t="shared" ref="D22:K22" si="22">SUM(D158)/34</f>
        <v>179.94117647058823</v>
      </c>
      <c r="E22" s="46">
        <f t="shared" si="22"/>
        <v>91</v>
      </c>
      <c r="F22" s="45">
        <f t="shared" si="22"/>
        <v>676.82352941176475</v>
      </c>
      <c r="G22" s="45">
        <f t="shared" si="22"/>
        <v>15.794117647058824</v>
      </c>
      <c r="H22" s="46">
        <f t="shared" si="22"/>
        <v>44.205882352941174</v>
      </c>
      <c r="I22" s="46">
        <f t="shared" si="22"/>
        <v>68.67647058823529</v>
      </c>
      <c r="J22" s="45">
        <f t="shared" si="22"/>
        <v>155.5</v>
      </c>
      <c r="K22" s="47">
        <f t="shared" si="22"/>
        <v>1232.1764705882354</v>
      </c>
      <c r="L22" s="48"/>
      <c r="M22" s="32">
        <f t="shared" si="1"/>
        <v>203.88235294117646</v>
      </c>
      <c r="N22" s="32">
        <f t="shared" si="5"/>
        <v>1028.0588235294117</v>
      </c>
      <c r="O22" s="57">
        <f t="shared" si="6"/>
        <v>0.16546522175013126</v>
      </c>
      <c r="P22" s="57">
        <f t="shared" si="7"/>
        <v>0.83434382011743913</v>
      </c>
      <c r="Q22" s="2" t="s">
        <v>10</v>
      </c>
    </row>
    <row r="23" spans="1:18" ht="12.75" customHeight="1" thickBot="1" x14ac:dyDescent="0.25">
      <c r="A23" s="229"/>
      <c r="B23" s="22"/>
      <c r="C23" s="22" t="s">
        <v>13</v>
      </c>
      <c r="D23" s="25">
        <f t="shared" ref="D23:K23" si="23">SUM(D159)/34</f>
        <v>0</v>
      </c>
      <c r="E23" s="27">
        <f t="shared" si="23"/>
        <v>0</v>
      </c>
      <c r="F23" s="25">
        <f t="shared" si="23"/>
        <v>0.44117647058823528</v>
      </c>
      <c r="G23" s="25">
        <f t="shared" si="23"/>
        <v>0</v>
      </c>
      <c r="H23" s="27">
        <f t="shared" si="23"/>
        <v>0</v>
      </c>
      <c r="I23" s="27">
        <f t="shared" si="23"/>
        <v>0</v>
      </c>
      <c r="J23" s="25">
        <f t="shared" si="23"/>
        <v>2.9411764705882353E-2</v>
      </c>
      <c r="K23" s="25">
        <f t="shared" si="23"/>
        <v>0.47058823529411764</v>
      </c>
      <c r="L23" s="25"/>
      <c r="M23" s="30">
        <f t="shared" ref="M23:M24" si="24">SUM(E23+H23+I23)</f>
        <v>0</v>
      </c>
      <c r="N23" s="31">
        <f t="shared" ref="N23:N24" si="25">SUM(D23+F23+G23+J23)</f>
        <v>0.47058823529411764</v>
      </c>
      <c r="O23" s="59">
        <f t="shared" si="6"/>
        <v>0</v>
      </c>
      <c r="P23" s="59">
        <f t="shared" si="7"/>
        <v>1</v>
      </c>
      <c r="Q23" s="59" t="s">
        <v>13</v>
      </c>
      <c r="R23" s="18"/>
    </row>
    <row r="24" spans="1:18" ht="12.75" customHeight="1" thickBot="1" x14ac:dyDescent="0.25">
      <c r="A24" s="229"/>
      <c r="B24" s="22"/>
      <c r="C24" s="22" t="s">
        <v>76</v>
      </c>
      <c r="D24" s="25">
        <f t="shared" ref="D24:K24" si="26">SUM(D160)/34</f>
        <v>0.17647058823529413</v>
      </c>
      <c r="E24" s="27">
        <f t="shared" si="26"/>
        <v>0.20588235294117646</v>
      </c>
      <c r="F24" s="25">
        <f t="shared" si="26"/>
        <v>2</v>
      </c>
      <c r="G24" s="25">
        <f t="shared" si="26"/>
        <v>0</v>
      </c>
      <c r="H24" s="27">
        <f t="shared" si="26"/>
        <v>8.8235294117647065E-2</v>
      </c>
      <c r="I24" s="27">
        <f t="shared" si="26"/>
        <v>0</v>
      </c>
      <c r="J24" s="25">
        <f t="shared" si="26"/>
        <v>0.79411764705882348</v>
      </c>
      <c r="K24" s="25">
        <f t="shared" si="26"/>
        <v>3.2647058823529411</v>
      </c>
      <c r="L24" s="25"/>
      <c r="M24" s="30">
        <f t="shared" si="24"/>
        <v>0.29411764705882354</v>
      </c>
      <c r="N24" s="31">
        <f t="shared" si="25"/>
        <v>2.9705882352941173</v>
      </c>
      <c r="O24" s="59">
        <f t="shared" si="6"/>
        <v>9.00900900900901E-2</v>
      </c>
      <c r="P24" s="59">
        <f t="shared" si="7"/>
        <v>0.90990990990990983</v>
      </c>
      <c r="Q24" s="59" t="s">
        <v>76</v>
      </c>
      <c r="R24" s="18"/>
    </row>
    <row r="25" spans="1:18" ht="12.75" customHeight="1" thickBot="1" x14ac:dyDescent="0.25">
      <c r="A25" s="229"/>
      <c r="B25" s="234" t="s">
        <v>31</v>
      </c>
      <c r="C25" s="22" t="s">
        <v>14</v>
      </c>
      <c r="D25" s="25">
        <f t="shared" ref="D25:K25" si="27">SUM(D161)/34</f>
        <v>1.911764705882353</v>
      </c>
      <c r="E25" s="27">
        <f t="shared" si="27"/>
        <v>0.44117647058823528</v>
      </c>
      <c r="F25" s="25">
        <f t="shared" si="27"/>
        <v>19.058823529411764</v>
      </c>
      <c r="G25" s="25">
        <f t="shared" si="27"/>
        <v>8.8235294117647065E-2</v>
      </c>
      <c r="H25" s="27">
        <f t="shared" si="27"/>
        <v>0.14705882352941177</v>
      </c>
      <c r="I25" s="27">
        <f t="shared" si="27"/>
        <v>0.41176470588235292</v>
      </c>
      <c r="J25" s="25">
        <f t="shared" si="27"/>
        <v>2.6176470588235294</v>
      </c>
      <c r="K25" s="25">
        <f t="shared" si="27"/>
        <v>24.705882352941178</v>
      </c>
      <c r="L25" s="48"/>
      <c r="M25" s="30">
        <f t="shared" ref="M25:M40" si="28">SUM(E25+H25+I25)</f>
        <v>1</v>
      </c>
      <c r="N25" s="31">
        <f t="shared" si="5"/>
        <v>23.676470588235293</v>
      </c>
      <c r="O25" s="59">
        <f>SUM(M25/K25)</f>
        <v>4.0476190476190471E-2</v>
      </c>
      <c r="P25" s="59">
        <f>SUM(N25/K25)</f>
        <v>0.95833333333333326</v>
      </c>
      <c r="Q25" s="18" t="s">
        <v>14</v>
      </c>
    </row>
    <row r="26" spans="1:18" ht="12.75" customHeight="1" thickBot="1" x14ac:dyDescent="0.25">
      <c r="A26" s="229"/>
      <c r="B26" s="235"/>
      <c r="C26" s="22" t="s">
        <v>15</v>
      </c>
      <c r="D26" s="25">
        <f t="shared" ref="D26:K26" si="29">SUM(D162)/34</f>
        <v>3.6470588235294117</v>
      </c>
      <c r="E26" s="27">
        <f t="shared" si="29"/>
        <v>1.6470588235294117</v>
      </c>
      <c r="F26" s="25">
        <f t="shared" si="29"/>
        <v>37.117647058823529</v>
      </c>
      <c r="G26" s="25">
        <f t="shared" si="29"/>
        <v>0.17647058823529413</v>
      </c>
      <c r="H26" s="27">
        <f t="shared" si="29"/>
        <v>0.94117647058823528</v>
      </c>
      <c r="I26" s="27">
        <f t="shared" si="29"/>
        <v>0.8529411764705882</v>
      </c>
      <c r="J26" s="25">
        <f t="shared" si="29"/>
        <v>4.5882352941176467</v>
      </c>
      <c r="K26" s="25">
        <f t="shared" si="29"/>
        <v>49.058823529411768</v>
      </c>
      <c r="L26" s="48"/>
      <c r="M26" s="30">
        <f t="shared" si="28"/>
        <v>3.4411764705882351</v>
      </c>
      <c r="N26" s="31">
        <f t="shared" si="5"/>
        <v>45.529411764705884</v>
      </c>
      <c r="O26" s="59">
        <f t="shared" ref="O26:O41" si="30">SUM(M26/K26)</f>
        <v>7.0143884892086325E-2</v>
      </c>
      <c r="P26" s="59">
        <f t="shared" ref="P26:P41" si="31">SUM(N26/K26)</f>
        <v>0.92805755395683454</v>
      </c>
      <c r="Q26" s="18" t="s">
        <v>15</v>
      </c>
    </row>
    <row r="27" spans="1:18" ht="12.75" customHeight="1" thickBot="1" x14ac:dyDescent="0.25">
      <c r="A27" s="229"/>
      <c r="B27" s="235"/>
      <c r="C27" s="22" t="s">
        <v>16</v>
      </c>
      <c r="D27" s="25">
        <f t="shared" ref="D27:K27" si="32">SUM(D163)/34</f>
        <v>7.1764705882352944</v>
      </c>
      <c r="E27" s="27">
        <f t="shared" si="32"/>
        <v>3</v>
      </c>
      <c r="F27" s="25">
        <f t="shared" si="32"/>
        <v>50.676470588235297</v>
      </c>
      <c r="G27" s="25">
        <f t="shared" si="32"/>
        <v>0.41176470588235292</v>
      </c>
      <c r="H27" s="27">
        <f t="shared" si="32"/>
        <v>0.8529411764705882</v>
      </c>
      <c r="I27" s="27">
        <f t="shared" si="32"/>
        <v>1.6176470588235294</v>
      </c>
      <c r="J27" s="25">
        <f t="shared" si="32"/>
        <v>7.7647058823529411</v>
      </c>
      <c r="K27" s="25">
        <f t="shared" si="32"/>
        <v>71.617647058823536</v>
      </c>
      <c r="L27" s="48"/>
      <c r="M27" s="30">
        <f t="shared" si="28"/>
        <v>5.4705882352941178</v>
      </c>
      <c r="N27" s="31">
        <f t="shared" si="5"/>
        <v>66.029411764705884</v>
      </c>
      <c r="O27" s="59">
        <f t="shared" si="30"/>
        <v>7.6386036960985615E-2</v>
      </c>
      <c r="P27" s="59">
        <f t="shared" si="31"/>
        <v>0.92197125256673507</v>
      </c>
      <c r="Q27" s="18" t="s">
        <v>16</v>
      </c>
    </row>
    <row r="28" spans="1:18" ht="12.75" customHeight="1" thickBot="1" x14ac:dyDescent="0.25">
      <c r="A28" s="229"/>
      <c r="B28" s="235"/>
      <c r="C28" s="22" t="s">
        <v>17</v>
      </c>
      <c r="D28" s="25">
        <f t="shared" ref="D28:K28" si="33">SUM(D164)/34</f>
        <v>9.264705882352942</v>
      </c>
      <c r="E28" s="27">
        <f t="shared" si="33"/>
        <v>3.8235294117647061</v>
      </c>
      <c r="F28" s="25">
        <f t="shared" si="33"/>
        <v>52.205882352941174</v>
      </c>
      <c r="G28" s="25">
        <f t="shared" si="33"/>
        <v>0.8529411764705882</v>
      </c>
      <c r="H28" s="27">
        <f t="shared" si="33"/>
        <v>1.7058823529411764</v>
      </c>
      <c r="I28" s="27">
        <f t="shared" si="33"/>
        <v>2.0588235294117645</v>
      </c>
      <c r="J28" s="25">
        <f t="shared" si="33"/>
        <v>8.6470588235294112</v>
      </c>
      <c r="K28" s="25">
        <f t="shared" si="33"/>
        <v>78.588235294117652</v>
      </c>
      <c r="L28" s="48"/>
      <c r="M28" s="30">
        <f t="shared" si="28"/>
        <v>7.5882352941176467</v>
      </c>
      <c r="N28" s="31">
        <f t="shared" si="5"/>
        <v>70.970588235294116</v>
      </c>
      <c r="O28" s="59">
        <f t="shared" si="30"/>
        <v>9.6556886227544894E-2</v>
      </c>
      <c r="P28" s="59">
        <f t="shared" si="31"/>
        <v>0.90306886227544902</v>
      </c>
      <c r="Q28" s="18" t="s">
        <v>17</v>
      </c>
    </row>
    <row r="29" spans="1:18" ht="12.75" customHeight="1" thickBot="1" x14ac:dyDescent="0.25">
      <c r="A29" s="229"/>
      <c r="B29" s="235"/>
      <c r="C29" s="22" t="s">
        <v>18</v>
      </c>
      <c r="D29" s="25">
        <f t="shared" ref="D29:K29" si="34">SUM(D165)/34</f>
        <v>9.382352941176471</v>
      </c>
      <c r="E29" s="27">
        <f t="shared" si="34"/>
        <v>3.6470588235294117</v>
      </c>
      <c r="F29" s="25">
        <f t="shared" si="34"/>
        <v>51.676470588235297</v>
      </c>
      <c r="G29" s="25">
        <f t="shared" si="34"/>
        <v>1.5294117647058822</v>
      </c>
      <c r="H29" s="27">
        <f t="shared" si="34"/>
        <v>1.411764705882353</v>
      </c>
      <c r="I29" s="27">
        <f t="shared" si="34"/>
        <v>2.5294117647058822</v>
      </c>
      <c r="J29" s="25">
        <f t="shared" si="34"/>
        <v>10.5</v>
      </c>
      <c r="K29" s="25">
        <f t="shared" si="34"/>
        <v>80.67647058823529</v>
      </c>
      <c r="L29" s="48"/>
      <c r="M29" s="30">
        <f t="shared" si="28"/>
        <v>7.5882352941176467</v>
      </c>
      <c r="N29" s="31">
        <f t="shared" si="5"/>
        <v>73.088235294117652</v>
      </c>
      <c r="O29" s="59">
        <f t="shared" si="30"/>
        <v>9.40576011666059E-2</v>
      </c>
      <c r="P29" s="59">
        <f t="shared" si="31"/>
        <v>0.90594239883339422</v>
      </c>
      <c r="Q29" s="18" t="s">
        <v>18</v>
      </c>
    </row>
    <row r="30" spans="1:18" ht="12.75" customHeight="1" thickBot="1" x14ac:dyDescent="0.25">
      <c r="A30" s="229"/>
      <c r="B30" s="235"/>
      <c r="C30" s="22" t="s">
        <v>19</v>
      </c>
      <c r="D30" s="25">
        <f t="shared" ref="D30:K30" si="35">SUM(D166)/34</f>
        <v>8.4411764705882355</v>
      </c>
      <c r="E30" s="27">
        <f t="shared" si="35"/>
        <v>3.1176470588235294</v>
      </c>
      <c r="F30" s="25">
        <f t="shared" si="35"/>
        <v>46.794117647058826</v>
      </c>
      <c r="G30" s="25">
        <f t="shared" si="35"/>
        <v>1.3235294117647058</v>
      </c>
      <c r="H30" s="27">
        <f t="shared" si="35"/>
        <v>1.5</v>
      </c>
      <c r="I30" s="27">
        <f t="shared" si="35"/>
        <v>2.6176470588235294</v>
      </c>
      <c r="J30" s="25">
        <f t="shared" si="35"/>
        <v>8.1764705882352935</v>
      </c>
      <c r="K30" s="25">
        <f t="shared" si="35"/>
        <v>71.970588235294116</v>
      </c>
      <c r="L30" s="48"/>
      <c r="M30" s="30">
        <f t="shared" si="28"/>
        <v>7.235294117647058</v>
      </c>
      <c r="N30" s="31">
        <f t="shared" si="5"/>
        <v>64.735294117647058</v>
      </c>
      <c r="O30" s="59">
        <f t="shared" si="30"/>
        <v>0.10053126277073968</v>
      </c>
      <c r="P30" s="59">
        <f t="shared" si="31"/>
        <v>0.89946873722926035</v>
      </c>
      <c r="Q30" s="18" t="s">
        <v>19</v>
      </c>
    </row>
    <row r="31" spans="1:18" ht="12.75" customHeight="1" thickBot="1" x14ac:dyDescent="0.25">
      <c r="A31" s="229"/>
      <c r="B31" s="235"/>
      <c r="C31" s="22" t="s">
        <v>20</v>
      </c>
      <c r="D31" s="25">
        <f t="shared" ref="D31:K31" si="36">SUM(D167)/34</f>
        <v>8.9705882352941178</v>
      </c>
      <c r="E31" s="27">
        <f t="shared" si="36"/>
        <v>3.0882352941176472</v>
      </c>
      <c r="F31" s="25">
        <f t="shared" si="36"/>
        <v>39.264705882352942</v>
      </c>
      <c r="G31" s="25">
        <f t="shared" si="36"/>
        <v>1.411764705882353</v>
      </c>
      <c r="H31" s="27">
        <f t="shared" si="36"/>
        <v>1.7941176470588236</v>
      </c>
      <c r="I31" s="27">
        <f t="shared" si="36"/>
        <v>3.7941176470588234</v>
      </c>
      <c r="J31" s="25">
        <f t="shared" si="36"/>
        <v>8.5</v>
      </c>
      <c r="K31" s="25">
        <f t="shared" si="36"/>
        <v>66.82352941176471</v>
      </c>
      <c r="L31" s="48"/>
      <c r="M31" s="30">
        <f t="shared" si="28"/>
        <v>8.6764705882352935</v>
      </c>
      <c r="N31" s="31">
        <f t="shared" si="5"/>
        <v>58.147058823529413</v>
      </c>
      <c r="O31" s="59">
        <f t="shared" si="30"/>
        <v>0.12984154929577463</v>
      </c>
      <c r="P31" s="59">
        <f t="shared" si="31"/>
        <v>0.87015845070422526</v>
      </c>
      <c r="Q31" s="18" t="s">
        <v>20</v>
      </c>
    </row>
    <row r="32" spans="1:18" ht="12.75" customHeight="1" thickBot="1" x14ac:dyDescent="0.25">
      <c r="A32" s="229"/>
      <c r="B32" s="235"/>
      <c r="C32" s="22" t="s">
        <v>21</v>
      </c>
      <c r="D32" s="25">
        <f t="shared" ref="D32:K32" si="37">SUM(D168)/34</f>
        <v>9.5588235294117645</v>
      </c>
      <c r="E32" s="27">
        <f t="shared" si="37"/>
        <v>4.5588235294117645</v>
      </c>
      <c r="F32" s="25">
        <f t="shared" si="37"/>
        <v>39.5</v>
      </c>
      <c r="G32" s="25">
        <f t="shared" si="37"/>
        <v>1.7941176470588236</v>
      </c>
      <c r="H32" s="27">
        <f t="shared" si="37"/>
        <v>2.6176470588235294</v>
      </c>
      <c r="I32" s="27">
        <f t="shared" si="37"/>
        <v>2.8823529411764706</v>
      </c>
      <c r="J32" s="25">
        <f t="shared" si="37"/>
        <v>9.8235294117647065</v>
      </c>
      <c r="K32" s="25">
        <f t="shared" si="37"/>
        <v>70.735294117647058</v>
      </c>
      <c r="L32" s="48"/>
      <c r="M32" s="30">
        <f t="shared" si="28"/>
        <v>10.058823529411764</v>
      </c>
      <c r="N32" s="31">
        <f t="shared" si="5"/>
        <v>60.676470588235304</v>
      </c>
      <c r="O32" s="59">
        <f t="shared" si="30"/>
        <v>0.14220374220374221</v>
      </c>
      <c r="P32" s="59">
        <f t="shared" si="31"/>
        <v>0.8577962577962579</v>
      </c>
      <c r="Q32" s="18" t="s">
        <v>21</v>
      </c>
    </row>
    <row r="33" spans="1:17" ht="12.75" customHeight="1" thickBot="1" x14ac:dyDescent="0.25">
      <c r="A33" s="229"/>
      <c r="B33" s="235"/>
      <c r="C33" s="22" t="s">
        <v>22</v>
      </c>
      <c r="D33" s="25">
        <f t="shared" ref="D33:K33" si="38">SUM(D169)/34</f>
        <v>15.647058823529411</v>
      </c>
      <c r="E33" s="27">
        <f t="shared" si="38"/>
        <v>7.4705882352941178</v>
      </c>
      <c r="F33" s="25">
        <f t="shared" si="38"/>
        <v>45.617647058823529</v>
      </c>
      <c r="G33" s="25">
        <f t="shared" si="38"/>
        <v>1.2352941176470589</v>
      </c>
      <c r="H33" s="27">
        <f t="shared" si="38"/>
        <v>2.8235294117647061</v>
      </c>
      <c r="I33" s="27">
        <f t="shared" si="38"/>
        <v>6.2058823529411766</v>
      </c>
      <c r="J33" s="25">
        <f t="shared" si="38"/>
        <v>12.558823529411764</v>
      </c>
      <c r="K33" s="25">
        <f t="shared" si="38"/>
        <v>91.558823529411768</v>
      </c>
      <c r="L33" s="48"/>
      <c r="M33" s="30">
        <f t="shared" si="28"/>
        <v>16.5</v>
      </c>
      <c r="N33" s="31">
        <f t="shared" si="5"/>
        <v>75.058823529411768</v>
      </c>
      <c r="O33" s="59">
        <f t="shared" si="30"/>
        <v>0.18021201413427562</v>
      </c>
      <c r="P33" s="59">
        <f t="shared" si="31"/>
        <v>0.81978798586572443</v>
      </c>
      <c r="Q33" s="18" t="s">
        <v>22</v>
      </c>
    </row>
    <row r="34" spans="1:17" ht="12.75" customHeight="1" thickBot="1" x14ac:dyDescent="0.25">
      <c r="A34" s="229"/>
      <c r="B34" s="235"/>
      <c r="C34" s="22" t="s">
        <v>23</v>
      </c>
      <c r="D34" s="25">
        <f t="shared" ref="D34:K34" si="39">SUM(D170)/34</f>
        <v>21.029411764705884</v>
      </c>
      <c r="E34" s="27">
        <f t="shared" si="39"/>
        <v>10.911764705882353</v>
      </c>
      <c r="F34" s="25">
        <f t="shared" si="39"/>
        <v>45.441176470588232</v>
      </c>
      <c r="G34" s="25">
        <f t="shared" si="39"/>
        <v>1.1764705882352942</v>
      </c>
      <c r="H34" s="27">
        <f t="shared" si="39"/>
        <v>6.5294117647058822</v>
      </c>
      <c r="I34" s="27">
        <f t="shared" si="39"/>
        <v>8</v>
      </c>
      <c r="J34" s="25">
        <f t="shared" si="39"/>
        <v>15.382352941176471</v>
      </c>
      <c r="K34" s="25">
        <f t="shared" si="39"/>
        <v>108.47058823529412</v>
      </c>
      <c r="L34" s="48"/>
      <c r="M34" s="30">
        <f t="shared" si="28"/>
        <v>25.441176470588236</v>
      </c>
      <c r="N34" s="31">
        <f t="shared" si="5"/>
        <v>83.029411764705884</v>
      </c>
      <c r="O34" s="59">
        <f t="shared" si="30"/>
        <v>0.23454446854663774</v>
      </c>
      <c r="P34" s="59">
        <f t="shared" si="31"/>
        <v>0.76545553145336231</v>
      </c>
      <c r="Q34" s="18" t="s">
        <v>23</v>
      </c>
    </row>
    <row r="35" spans="1:17" ht="12.75" customHeight="1" thickBot="1" x14ac:dyDescent="0.25">
      <c r="A35" s="229"/>
      <c r="B35" s="235"/>
      <c r="C35" s="22" t="s">
        <v>24</v>
      </c>
      <c r="D35" s="25">
        <f t="shared" ref="D35:K35" si="40">SUM(D171)/34</f>
        <v>20.352941176470587</v>
      </c>
      <c r="E35" s="27">
        <f t="shared" si="40"/>
        <v>12.235294117647058</v>
      </c>
      <c r="F35" s="25">
        <f t="shared" si="40"/>
        <v>39.970588235294116</v>
      </c>
      <c r="G35" s="25">
        <f t="shared" si="40"/>
        <v>0.76470588235294112</v>
      </c>
      <c r="H35" s="27">
        <f t="shared" si="40"/>
        <v>7.7058823529411766</v>
      </c>
      <c r="I35" s="27">
        <f t="shared" si="40"/>
        <v>8.617647058823529</v>
      </c>
      <c r="J35" s="25">
        <f t="shared" si="40"/>
        <v>13.294117647058824</v>
      </c>
      <c r="K35" s="25">
        <f t="shared" si="40"/>
        <v>102.94117647058823</v>
      </c>
      <c r="L35" s="48"/>
      <c r="M35" s="30">
        <f t="shared" si="28"/>
        <v>28.558823529411764</v>
      </c>
      <c r="N35" s="31">
        <f t="shared" si="5"/>
        <v>74.382352941176464</v>
      </c>
      <c r="O35" s="59">
        <f t="shared" si="30"/>
        <v>0.27742857142857141</v>
      </c>
      <c r="P35" s="59">
        <f t="shared" si="31"/>
        <v>0.72257142857142853</v>
      </c>
      <c r="Q35" s="18" t="s">
        <v>24</v>
      </c>
    </row>
    <row r="36" spans="1:17" ht="12.75" customHeight="1" thickBot="1" x14ac:dyDescent="0.25">
      <c r="A36" s="229"/>
      <c r="B36" s="235"/>
      <c r="C36" s="22" t="s">
        <v>25</v>
      </c>
      <c r="D36" s="25">
        <f t="shared" ref="D36:K36" si="41">SUM(D172)/34</f>
        <v>16.529411764705884</v>
      </c>
      <c r="E36" s="27">
        <f t="shared" si="41"/>
        <v>12.382352941176471</v>
      </c>
      <c r="F36" s="25">
        <f t="shared" si="41"/>
        <v>39.764705882352942</v>
      </c>
      <c r="G36" s="25">
        <f t="shared" si="41"/>
        <v>0.79411764705882348</v>
      </c>
      <c r="H36" s="27">
        <f t="shared" si="41"/>
        <v>6.2647058823529411</v>
      </c>
      <c r="I36" s="27">
        <f t="shared" si="41"/>
        <v>8.264705882352942</v>
      </c>
      <c r="J36" s="25">
        <f t="shared" si="41"/>
        <v>12.029411764705882</v>
      </c>
      <c r="K36" s="25">
        <f t="shared" si="41"/>
        <v>96.029411764705884</v>
      </c>
      <c r="L36" s="48"/>
      <c r="M36" s="30">
        <f t="shared" si="28"/>
        <v>26.911764705882355</v>
      </c>
      <c r="N36" s="31">
        <f t="shared" si="5"/>
        <v>69.117647058823536</v>
      </c>
      <c r="O36" s="59">
        <f t="shared" si="30"/>
        <v>0.28024502297090353</v>
      </c>
      <c r="P36" s="59">
        <f t="shared" si="31"/>
        <v>0.71975497702909652</v>
      </c>
      <c r="Q36" s="18" t="s">
        <v>25</v>
      </c>
    </row>
    <row r="37" spans="1:17" ht="12.75" customHeight="1" thickBot="1" x14ac:dyDescent="0.25">
      <c r="A37" s="229"/>
      <c r="B37" s="235"/>
      <c r="C37" s="22" t="s">
        <v>26</v>
      </c>
      <c r="D37" s="25">
        <f t="shared" ref="D37:K37" si="42">SUM(D173)/34</f>
        <v>13.294117647058824</v>
      </c>
      <c r="E37" s="27">
        <f t="shared" si="42"/>
        <v>7.4705882352941178</v>
      </c>
      <c r="F37" s="25">
        <f t="shared" si="42"/>
        <v>34.823529411764703</v>
      </c>
      <c r="G37" s="25">
        <f t="shared" si="42"/>
        <v>1</v>
      </c>
      <c r="H37" s="27">
        <f t="shared" si="42"/>
        <v>3.9705882352941178</v>
      </c>
      <c r="I37" s="27">
        <f t="shared" si="42"/>
        <v>6.2941176470588234</v>
      </c>
      <c r="J37" s="25">
        <f t="shared" si="42"/>
        <v>10.794117647058824</v>
      </c>
      <c r="K37" s="25">
        <f t="shared" si="42"/>
        <v>77.647058823529406</v>
      </c>
      <c r="L37" s="48"/>
      <c r="M37" s="30">
        <f t="shared" si="28"/>
        <v>17.735294117647058</v>
      </c>
      <c r="N37" s="31">
        <f t="shared" si="5"/>
        <v>59.911764705882355</v>
      </c>
      <c r="O37" s="59">
        <f t="shared" si="30"/>
        <v>0.22840909090909092</v>
      </c>
      <c r="P37" s="59">
        <f t="shared" si="31"/>
        <v>0.77159090909090922</v>
      </c>
      <c r="Q37" s="18" t="s">
        <v>26</v>
      </c>
    </row>
    <row r="38" spans="1:17" ht="12.75" customHeight="1" thickBot="1" x14ac:dyDescent="0.25">
      <c r="A38" s="229"/>
      <c r="B38" s="235"/>
      <c r="C38" s="22" t="s">
        <v>27</v>
      </c>
      <c r="D38" s="25">
        <f t="shared" ref="D38:K38" si="43">SUM(D174)/34</f>
        <v>7.2058823529411766</v>
      </c>
      <c r="E38" s="27">
        <f t="shared" si="43"/>
        <v>3.5294117647058822</v>
      </c>
      <c r="F38" s="25">
        <f t="shared" si="43"/>
        <v>24.029411764705884</v>
      </c>
      <c r="G38" s="25">
        <f t="shared" si="43"/>
        <v>0.76470588235294112</v>
      </c>
      <c r="H38" s="27">
        <f t="shared" si="43"/>
        <v>1.5294117647058822</v>
      </c>
      <c r="I38" s="27">
        <f t="shared" si="43"/>
        <v>4.5294117647058822</v>
      </c>
      <c r="J38" s="25">
        <f t="shared" si="43"/>
        <v>5.1470588235294121</v>
      </c>
      <c r="K38" s="25">
        <f t="shared" si="43"/>
        <v>46.735294117647058</v>
      </c>
      <c r="L38" s="48"/>
      <c r="M38" s="30">
        <f t="shared" si="28"/>
        <v>9.5882352941176467</v>
      </c>
      <c r="N38" s="31">
        <f t="shared" si="5"/>
        <v>37.147058823529413</v>
      </c>
      <c r="O38" s="59">
        <f t="shared" si="30"/>
        <v>0.20516047828823158</v>
      </c>
      <c r="P38" s="59">
        <f t="shared" si="31"/>
        <v>0.79483952171176842</v>
      </c>
      <c r="Q38" s="18" t="s">
        <v>27</v>
      </c>
    </row>
    <row r="39" spans="1:17" ht="12.75" customHeight="1" thickBot="1" x14ac:dyDescent="0.25">
      <c r="A39" s="229"/>
      <c r="B39" s="235"/>
      <c r="C39" s="22" t="s">
        <v>28</v>
      </c>
      <c r="D39" s="25">
        <f t="shared" ref="D39:K39" si="44">SUM(D175)/34</f>
        <v>4.3235294117647056</v>
      </c>
      <c r="E39" s="27">
        <f t="shared" si="44"/>
        <v>2.4705882352941178</v>
      </c>
      <c r="F39" s="25">
        <f t="shared" si="44"/>
        <v>11.058823529411764</v>
      </c>
      <c r="G39" s="25">
        <f t="shared" si="44"/>
        <v>0</v>
      </c>
      <c r="H39" s="27">
        <f t="shared" si="44"/>
        <v>0.82352941176470584</v>
      </c>
      <c r="I39" s="27">
        <f t="shared" si="44"/>
        <v>2.6176470588235294</v>
      </c>
      <c r="J39" s="25">
        <f t="shared" si="44"/>
        <v>2.5588235294117645</v>
      </c>
      <c r="K39" s="25">
        <f t="shared" si="44"/>
        <v>23.852941176470587</v>
      </c>
      <c r="L39" s="48"/>
      <c r="M39" s="30">
        <f t="shared" si="28"/>
        <v>5.9117647058823533</v>
      </c>
      <c r="N39" s="31">
        <f t="shared" si="5"/>
        <v>17.941176470588236</v>
      </c>
      <c r="O39" s="59">
        <f t="shared" si="30"/>
        <v>0.24784217016029594</v>
      </c>
      <c r="P39" s="59">
        <f t="shared" si="31"/>
        <v>0.75215782983970414</v>
      </c>
      <c r="Q39" s="18" t="s">
        <v>28</v>
      </c>
    </row>
    <row r="40" spans="1:17" ht="12.75" customHeight="1" thickBot="1" x14ac:dyDescent="0.25">
      <c r="A40" s="229"/>
      <c r="B40" s="235"/>
      <c r="C40" s="22" t="s">
        <v>29</v>
      </c>
      <c r="D40" s="25">
        <f t="shared" ref="D40:K40" si="45">SUM(D176)/34</f>
        <v>1</v>
      </c>
      <c r="E40" s="27">
        <f t="shared" si="45"/>
        <v>0</v>
      </c>
      <c r="F40" s="25">
        <f t="shared" si="45"/>
        <v>2.1470588235294117</v>
      </c>
      <c r="G40" s="25">
        <f t="shared" si="45"/>
        <v>0</v>
      </c>
      <c r="H40" s="27">
        <f t="shared" si="45"/>
        <v>2.6764705882352939</v>
      </c>
      <c r="I40" s="27">
        <f t="shared" si="45"/>
        <v>0</v>
      </c>
      <c r="J40" s="25">
        <f t="shared" si="45"/>
        <v>1.0294117647058822</v>
      </c>
      <c r="K40" s="25">
        <f t="shared" si="45"/>
        <v>6.8529411764705879</v>
      </c>
      <c r="L40" s="48"/>
      <c r="M40" s="30">
        <f t="shared" si="28"/>
        <v>2.6764705882352939</v>
      </c>
      <c r="N40" s="31">
        <f t="shared" si="5"/>
        <v>4.1764705882352935</v>
      </c>
      <c r="O40" s="59">
        <f t="shared" si="30"/>
        <v>0.3905579399141631</v>
      </c>
      <c r="P40" s="59">
        <f t="shared" si="31"/>
        <v>0.6094420600858369</v>
      </c>
      <c r="Q40" s="18" t="s">
        <v>29</v>
      </c>
    </row>
    <row r="41" spans="1:17" ht="13.5" thickBot="1" x14ac:dyDescent="0.25">
      <c r="A41" s="229"/>
      <c r="B41" s="236"/>
      <c r="C41" s="22" t="s">
        <v>10</v>
      </c>
      <c r="D41" s="26">
        <f t="shared" ref="D41:K41" si="46">SUM(D177)/34</f>
        <v>157.91176470588235</v>
      </c>
      <c r="E41" s="28">
        <f t="shared" si="46"/>
        <v>80</v>
      </c>
      <c r="F41" s="26">
        <f t="shared" si="46"/>
        <v>581.58823529411768</v>
      </c>
      <c r="G41" s="26">
        <f t="shared" si="46"/>
        <v>13.323529411764707</v>
      </c>
      <c r="H41" s="28">
        <f t="shared" si="46"/>
        <v>43.382352941176471</v>
      </c>
      <c r="I41" s="28">
        <f t="shared" si="46"/>
        <v>61.294117647058826</v>
      </c>
      <c r="J41" s="26">
        <f t="shared" si="46"/>
        <v>134.23529411764707</v>
      </c>
      <c r="K41" s="26">
        <f t="shared" si="46"/>
        <v>1072</v>
      </c>
      <c r="L41" s="48"/>
      <c r="M41" s="28">
        <f>SUM(M25:M40)</f>
        <v>184.38235294117646</v>
      </c>
      <c r="N41" s="26">
        <f t="shared" si="5"/>
        <v>887.05882352941182</v>
      </c>
      <c r="O41" s="59">
        <f t="shared" si="30"/>
        <v>0.17199846356453027</v>
      </c>
      <c r="P41" s="59">
        <f t="shared" si="31"/>
        <v>0.82748024582967517</v>
      </c>
      <c r="Q41" s="18" t="s">
        <v>10</v>
      </c>
    </row>
    <row r="42" spans="1:17" ht="12.75" customHeight="1" thickBot="1" x14ac:dyDescent="0.25">
      <c r="A42" s="229"/>
      <c r="B42" s="2"/>
      <c r="C42" s="2" t="s">
        <v>13</v>
      </c>
      <c r="D42" s="42">
        <f>SUM(D178)/34</f>
        <v>0</v>
      </c>
      <c r="E42" s="63">
        <f t="shared" ref="E42:K42" si="47">SUM(E178)/34</f>
        <v>0</v>
      </c>
      <c r="F42" s="42">
        <f t="shared" si="47"/>
        <v>2.9411764705882353E-2</v>
      </c>
      <c r="G42" s="42">
        <f t="shared" si="47"/>
        <v>0</v>
      </c>
      <c r="H42" s="63">
        <f t="shared" si="47"/>
        <v>0</v>
      </c>
      <c r="I42" s="63">
        <f t="shared" si="47"/>
        <v>0</v>
      </c>
      <c r="J42" s="42">
        <f t="shared" si="47"/>
        <v>0</v>
      </c>
      <c r="K42" s="42">
        <f t="shared" si="47"/>
        <v>2.9411764705882353E-2</v>
      </c>
      <c r="M42" s="30">
        <f t="shared" ref="M42:M59" si="48">SUM(E42+H42+I42)</f>
        <v>0</v>
      </c>
      <c r="N42" s="31">
        <f>SUM(D42+F42+G42+J42)</f>
        <v>2.9411764705882353E-2</v>
      </c>
      <c r="O42" s="55">
        <v>0</v>
      </c>
      <c r="P42" s="55">
        <v>0</v>
      </c>
      <c r="Q42" s="2" t="s">
        <v>13</v>
      </c>
    </row>
    <row r="43" spans="1:17" ht="12.75" customHeight="1" thickBot="1" x14ac:dyDescent="0.25">
      <c r="A43" s="229"/>
      <c r="B43" s="2"/>
      <c r="C43" s="2" t="s">
        <v>76</v>
      </c>
      <c r="D43" s="42">
        <f t="shared" ref="D43:K43" si="49">SUM(D179)/34</f>
        <v>0.35294117647058826</v>
      </c>
      <c r="E43" s="63">
        <f t="shared" si="49"/>
        <v>0.26470588235294118</v>
      </c>
      <c r="F43" s="42">
        <f t="shared" si="49"/>
        <v>2.4411764705882355</v>
      </c>
      <c r="G43" s="42">
        <f t="shared" si="49"/>
        <v>0</v>
      </c>
      <c r="H43" s="63">
        <f t="shared" si="49"/>
        <v>8.8235294117647065E-2</v>
      </c>
      <c r="I43" s="63">
        <f t="shared" si="49"/>
        <v>2.9411764705882353E-2</v>
      </c>
      <c r="J43" s="42">
        <f t="shared" si="49"/>
        <v>0.88235294117647056</v>
      </c>
      <c r="K43" s="42">
        <f t="shared" si="49"/>
        <v>4.0588235294117645</v>
      </c>
      <c r="M43" s="30">
        <f t="shared" si="48"/>
        <v>0.38235294117647062</v>
      </c>
      <c r="N43" s="31">
        <f>SUM(D43+F43+G43+J43)</f>
        <v>3.6764705882352944</v>
      </c>
      <c r="O43" s="55">
        <v>0</v>
      </c>
      <c r="P43" s="55">
        <v>0</v>
      </c>
      <c r="Q43" s="2" t="s">
        <v>76</v>
      </c>
    </row>
    <row r="44" spans="1:17" ht="13.5" thickBot="1" x14ac:dyDescent="0.25">
      <c r="A44" s="229"/>
      <c r="B44" s="248" t="s">
        <v>42</v>
      </c>
      <c r="C44" s="2" t="s">
        <v>14</v>
      </c>
      <c r="D44" s="45">
        <f t="shared" ref="D44:K44" si="50">SUM(D180)/34</f>
        <v>2.3823529411764706</v>
      </c>
      <c r="E44" s="30">
        <f t="shared" si="50"/>
        <v>0.97058823529411764</v>
      </c>
      <c r="F44" s="45">
        <f t="shared" si="50"/>
        <v>22.352941176470587</v>
      </c>
      <c r="G44" s="31">
        <f t="shared" si="50"/>
        <v>8.8235294117647065E-2</v>
      </c>
      <c r="H44" s="46">
        <f t="shared" si="50"/>
        <v>0.70588235294117652</v>
      </c>
      <c r="I44" s="30">
        <f t="shared" si="50"/>
        <v>0.38235294117647056</v>
      </c>
      <c r="J44" s="31">
        <f t="shared" si="50"/>
        <v>3.2941176470588234</v>
      </c>
      <c r="K44" s="47">
        <f t="shared" si="50"/>
        <v>30.205882352941178</v>
      </c>
      <c r="L44" s="48"/>
      <c r="M44" s="30">
        <f t="shared" si="48"/>
        <v>2.0588235294117645</v>
      </c>
      <c r="N44" s="31">
        <f t="shared" si="5"/>
        <v>28.117647058823529</v>
      </c>
      <c r="O44" s="55">
        <f>SUM(M44/K44)</f>
        <v>6.8159688412852956E-2</v>
      </c>
      <c r="P44" s="55">
        <f>SUM(N44/K44)</f>
        <v>0.93086660175267766</v>
      </c>
      <c r="Q44" s="2" t="s">
        <v>14</v>
      </c>
    </row>
    <row r="45" spans="1:17" ht="13.5" thickBot="1" x14ac:dyDescent="0.25">
      <c r="A45" s="229"/>
      <c r="B45" s="249"/>
      <c r="C45" s="2" t="s">
        <v>15</v>
      </c>
      <c r="D45" s="45">
        <f t="shared" ref="D45:K45" si="51">SUM(D181)/34</f>
        <v>5.7941176470588234</v>
      </c>
      <c r="E45" s="30">
        <f t="shared" si="51"/>
        <v>1.8529411764705883</v>
      </c>
      <c r="F45" s="45">
        <f t="shared" si="51"/>
        <v>42.088235294117645</v>
      </c>
      <c r="G45" s="45">
        <f t="shared" si="51"/>
        <v>0.23529411764705882</v>
      </c>
      <c r="H45" s="46">
        <f t="shared" si="51"/>
        <v>0.73529411764705888</v>
      </c>
      <c r="I45" s="30">
        <f t="shared" si="51"/>
        <v>1.1176470588235294</v>
      </c>
      <c r="J45" s="45">
        <f t="shared" si="51"/>
        <v>6.2647058823529411</v>
      </c>
      <c r="K45" s="47">
        <f t="shared" si="51"/>
        <v>58.176470588235297</v>
      </c>
      <c r="L45" s="48"/>
      <c r="M45" s="30">
        <f t="shared" si="48"/>
        <v>3.7058823529411766</v>
      </c>
      <c r="N45" s="31">
        <f t="shared" si="5"/>
        <v>54.382352941176471</v>
      </c>
      <c r="O45" s="55">
        <f t="shared" ref="O45:O62" si="52">SUM(M45/K45)</f>
        <v>6.3700707785642061E-2</v>
      </c>
      <c r="P45" s="55">
        <f t="shared" ref="P45:P62" si="53">SUM(N45/K45)</f>
        <v>0.93478260869565211</v>
      </c>
      <c r="Q45" s="2" t="s">
        <v>15</v>
      </c>
    </row>
    <row r="46" spans="1:17" ht="13.5" thickBot="1" x14ac:dyDescent="0.25">
      <c r="A46" s="229"/>
      <c r="B46" s="249"/>
      <c r="C46" s="2" t="s">
        <v>16</v>
      </c>
      <c r="D46" s="45">
        <f t="shared" ref="D46:K46" si="54">SUM(D182)/34</f>
        <v>8.9411764705882355</v>
      </c>
      <c r="E46" s="46">
        <f t="shared" si="54"/>
        <v>2.1470588235294117</v>
      </c>
      <c r="F46" s="45">
        <f t="shared" si="54"/>
        <v>62.558823529411768</v>
      </c>
      <c r="G46" s="45">
        <f t="shared" si="54"/>
        <v>0.44117647058823528</v>
      </c>
      <c r="H46" s="46">
        <f t="shared" si="54"/>
        <v>0.70588235294117652</v>
      </c>
      <c r="I46" s="46">
        <f t="shared" si="54"/>
        <v>1.5588235294117647</v>
      </c>
      <c r="J46" s="45">
        <f t="shared" si="54"/>
        <v>10</v>
      </c>
      <c r="K46" s="47">
        <f t="shared" si="54"/>
        <v>86.5</v>
      </c>
      <c r="L46" s="48"/>
      <c r="M46" s="30">
        <f t="shared" si="48"/>
        <v>4.4117647058823533</v>
      </c>
      <c r="N46" s="31">
        <f t="shared" si="5"/>
        <v>81.941176470588232</v>
      </c>
      <c r="O46" s="55">
        <f t="shared" si="52"/>
        <v>5.1003060183611018E-2</v>
      </c>
      <c r="P46" s="55">
        <f t="shared" si="53"/>
        <v>0.94729683781026863</v>
      </c>
      <c r="Q46" s="2" t="s">
        <v>16</v>
      </c>
    </row>
    <row r="47" spans="1:17" ht="13.5" thickBot="1" x14ac:dyDescent="0.25">
      <c r="A47" s="229"/>
      <c r="B47" s="249"/>
      <c r="C47" s="2" t="s">
        <v>17</v>
      </c>
      <c r="D47" s="45">
        <f t="shared" ref="D47:K47" si="55">SUM(D183)/34</f>
        <v>11.352941176470589</v>
      </c>
      <c r="E47" s="46">
        <f t="shared" si="55"/>
        <v>3.5</v>
      </c>
      <c r="F47" s="45">
        <f t="shared" si="55"/>
        <v>66.558823529411768</v>
      </c>
      <c r="G47" s="45">
        <f t="shared" si="55"/>
        <v>0.97058823529411764</v>
      </c>
      <c r="H47" s="46">
        <f t="shared" si="55"/>
        <v>1.3823529411764706</v>
      </c>
      <c r="I47" s="46">
        <f t="shared" si="55"/>
        <v>2.2647058823529411</v>
      </c>
      <c r="J47" s="45">
        <f t="shared" si="55"/>
        <v>11.823529411764707</v>
      </c>
      <c r="K47" s="47">
        <f t="shared" si="55"/>
        <v>97.852941176470594</v>
      </c>
      <c r="L47" s="48"/>
      <c r="M47" s="30">
        <f t="shared" si="48"/>
        <v>7.1470588235294121</v>
      </c>
      <c r="N47" s="31">
        <f t="shared" si="5"/>
        <v>90.705882352941188</v>
      </c>
      <c r="O47" s="55">
        <f t="shared" si="52"/>
        <v>7.3038773669972953E-2</v>
      </c>
      <c r="P47" s="55">
        <f t="shared" si="53"/>
        <v>0.92696122633002709</v>
      </c>
      <c r="Q47" s="2" t="s">
        <v>17</v>
      </c>
    </row>
    <row r="48" spans="1:17" ht="13.5" thickBot="1" x14ac:dyDescent="0.25">
      <c r="A48" s="229"/>
      <c r="B48" s="249"/>
      <c r="C48" s="2" t="s">
        <v>18</v>
      </c>
      <c r="D48" s="45">
        <f t="shared" ref="D48:K48" si="56">SUM(D184)/34</f>
        <v>11.323529411764707</v>
      </c>
      <c r="E48" s="46">
        <f t="shared" si="56"/>
        <v>4.2647058823529411</v>
      </c>
      <c r="F48" s="45">
        <f t="shared" si="56"/>
        <v>69.735294117647058</v>
      </c>
      <c r="G48" s="45">
        <f t="shared" si="56"/>
        <v>1.3823529411764706</v>
      </c>
      <c r="H48" s="46">
        <f t="shared" si="56"/>
        <v>1.8823529411764706</v>
      </c>
      <c r="I48" s="46">
        <f t="shared" si="56"/>
        <v>3.4117647058823528</v>
      </c>
      <c r="J48" s="45">
        <f t="shared" si="56"/>
        <v>11.911764705882353</v>
      </c>
      <c r="K48" s="47">
        <f t="shared" si="56"/>
        <v>103.91176470588235</v>
      </c>
      <c r="L48" s="48"/>
      <c r="M48" s="30">
        <f t="shared" si="48"/>
        <v>9.5588235294117645</v>
      </c>
      <c r="N48" s="31">
        <f t="shared" si="5"/>
        <v>94.35294117647058</v>
      </c>
      <c r="O48" s="55">
        <f t="shared" si="52"/>
        <v>9.1989810359467877E-2</v>
      </c>
      <c r="P48" s="55">
        <f t="shared" si="53"/>
        <v>0.90801018964053204</v>
      </c>
      <c r="Q48" s="2" t="s">
        <v>18</v>
      </c>
    </row>
    <row r="49" spans="1:18" ht="13.5" thickBot="1" x14ac:dyDescent="0.25">
      <c r="A49" s="229"/>
      <c r="B49" s="249"/>
      <c r="C49" s="2" t="s">
        <v>19</v>
      </c>
      <c r="D49" s="45">
        <f t="shared" ref="D49:K49" si="57">SUM(D185)/34</f>
        <v>10.176470588235293</v>
      </c>
      <c r="E49" s="46">
        <f t="shared" si="57"/>
        <v>4.5</v>
      </c>
      <c r="F49" s="45">
        <f t="shared" si="57"/>
        <v>54.823529411764703</v>
      </c>
      <c r="G49" s="45">
        <f t="shared" si="57"/>
        <v>1</v>
      </c>
      <c r="H49" s="46">
        <f t="shared" si="57"/>
        <v>1.1764705882352942</v>
      </c>
      <c r="I49" s="46">
        <f t="shared" si="57"/>
        <v>3.5882352941176472</v>
      </c>
      <c r="J49" s="45">
        <f t="shared" si="57"/>
        <v>10.117647058823529</v>
      </c>
      <c r="K49" s="47">
        <f t="shared" si="57"/>
        <v>85.382352941176464</v>
      </c>
      <c r="L49" s="48"/>
      <c r="M49" s="30">
        <f t="shared" si="48"/>
        <v>9.264705882352942</v>
      </c>
      <c r="N49" s="31">
        <f t="shared" si="5"/>
        <v>76.117647058823536</v>
      </c>
      <c r="O49" s="55">
        <f t="shared" si="52"/>
        <v>0.10850843954529799</v>
      </c>
      <c r="P49" s="55">
        <f t="shared" si="53"/>
        <v>0.89149156045470213</v>
      </c>
      <c r="Q49" s="2" t="s">
        <v>19</v>
      </c>
    </row>
    <row r="50" spans="1:18" ht="13.5" thickBot="1" x14ac:dyDescent="0.25">
      <c r="A50" s="229"/>
      <c r="B50" s="249"/>
      <c r="C50" s="2" t="s">
        <v>20</v>
      </c>
      <c r="D50" s="45">
        <f t="shared" ref="D50:K50" si="58">SUM(D186)/34</f>
        <v>10.970588235294118</v>
      </c>
      <c r="E50" s="46">
        <f t="shared" si="58"/>
        <v>4.0882352941176467</v>
      </c>
      <c r="F50" s="45">
        <f t="shared" si="58"/>
        <v>63.911764705882355</v>
      </c>
      <c r="G50" s="45">
        <f t="shared" si="58"/>
        <v>1.1176470588235294</v>
      </c>
      <c r="H50" s="46">
        <f t="shared" si="58"/>
        <v>2.0294117647058822</v>
      </c>
      <c r="I50" s="46">
        <f t="shared" si="58"/>
        <v>4.117647058823529</v>
      </c>
      <c r="J50" s="45">
        <f t="shared" si="58"/>
        <v>11.647058823529411</v>
      </c>
      <c r="K50" s="47">
        <f t="shared" si="58"/>
        <v>97.882352941176464</v>
      </c>
      <c r="L50" s="48"/>
      <c r="M50" s="30">
        <f t="shared" si="48"/>
        <v>10.235294117647058</v>
      </c>
      <c r="N50" s="31">
        <f t="shared" si="5"/>
        <v>87.64705882352942</v>
      </c>
      <c r="O50" s="55">
        <f t="shared" si="52"/>
        <v>0.1045673076923077</v>
      </c>
      <c r="P50" s="55">
        <f t="shared" si="53"/>
        <v>0.8954326923076924</v>
      </c>
      <c r="Q50" s="2" t="s">
        <v>20</v>
      </c>
    </row>
    <row r="51" spans="1:18" ht="13.5" thickBot="1" x14ac:dyDescent="0.25">
      <c r="A51" s="229"/>
      <c r="B51" s="249"/>
      <c r="C51" s="2" t="s">
        <v>21</v>
      </c>
      <c r="D51" s="45">
        <f t="shared" ref="D51:K51" si="59">SUM(D187)/34</f>
        <v>14.176470588235293</v>
      </c>
      <c r="E51" s="46">
        <f t="shared" si="59"/>
        <v>5.0588235294117645</v>
      </c>
      <c r="F51" s="45">
        <f t="shared" si="59"/>
        <v>52.647058823529413</v>
      </c>
      <c r="G51" s="45">
        <f t="shared" si="59"/>
        <v>2.5588235294117645</v>
      </c>
      <c r="H51" s="46">
        <f t="shared" si="59"/>
        <v>3.0588235294117645</v>
      </c>
      <c r="I51" s="46">
        <f t="shared" si="59"/>
        <v>5.0294117647058822</v>
      </c>
      <c r="J51" s="45">
        <f t="shared" si="59"/>
        <v>12.294117647058824</v>
      </c>
      <c r="K51" s="47">
        <f t="shared" si="59"/>
        <v>94.82352941176471</v>
      </c>
      <c r="L51" s="48"/>
      <c r="M51" s="30">
        <f t="shared" si="48"/>
        <v>13.147058823529411</v>
      </c>
      <c r="N51" s="31">
        <f t="shared" si="5"/>
        <v>81.676470588235304</v>
      </c>
      <c r="O51" s="55">
        <f t="shared" si="52"/>
        <v>0.13864764267990073</v>
      </c>
      <c r="P51" s="55">
        <f t="shared" si="53"/>
        <v>0.86135235732009929</v>
      </c>
      <c r="Q51" s="2" t="s">
        <v>21</v>
      </c>
    </row>
    <row r="52" spans="1:18" ht="13.5" thickBot="1" x14ac:dyDescent="0.25">
      <c r="A52" s="229"/>
      <c r="B52" s="249"/>
      <c r="C52" s="2" t="s">
        <v>22</v>
      </c>
      <c r="D52" s="45">
        <f t="shared" ref="D52:K52" si="60">SUM(D188)/34</f>
        <v>18.382352941176471</v>
      </c>
      <c r="E52" s="46">
        <f t="shared" si="60"/>
        <v>8.2058823529411757</v>
      </c>
      <c r="F52" s="45">
        <f t="shared" si="60"/>
        <v>62</v>
      </c>
      <c r="G52" s="45">
        <f t="shared" si="60"/>
        <v>1.911764705882353</v>
      </c>
      <c r="H52" s="46">
        <f t="shared" si="60"/>
        <v>6.7352941176470589</v>
      </c>
      <c r="I52" s="46">
        <f t="shared" si="60"/>
        <v>6.8529411764705879</v>
      </c>
      <c r="J52" s="45">
        <f t="shared" si="60"/>
        <v>16.088235294117649</v>
      </c>
      <c r="K52" s="47">
        <f t="shared" si="60"/>
        <v>120.17647058823529</v>
      </c>
      <c r="L52" s="48"/>
      <c r="M52" s="30">
        <f t="shared" si="48"/>
        <v>21.794117647058822</v>
      </c>
      <c r="N52" s="31">
        <f t="shared" si="5"/>
        <v>98.382352941176464</v>
      </c>
      <c r="O52" s="55">
        <f t="shared" si="52"/>
        <v>0.18135095447870778</v>
      </c>
      <c r="P52" s="55">
        <f t="shared" si="53"/>
        <v>0.81864904552129214</v>
      </c>
      <c r="Q52" s="2" t="s">
        <v>22</v>
      </c>
    </row>
    <row r="53" spans="1:18" ht="13.5" thickBot="1" x14ac:dyDescent="0.25">
      <c r="A53" s="229"/>
      <c r="B53" s="249"/>
      <c r="C53" s="2" t="s">
        <v>23</v>
      </c>
      <c r="D53" s="45">
        <f t="shared" ref="D53:K53" si="61">SUM(D189)/34</f>
        <v>25.5</v>
      </c>
      <c r="E53" s="46">
        <f t="shared" si="61"/>
        <v>14.029411764705882</v>
      </c>
      <c r="F53" s="45">
        <f t="shared" si="61"/>
        <v>58.852941176470587</v>
      </c>
      <c r="G53" s="45">
        <f t="shared" si="61"/>
        <v>1.411764705882353</v>
      </c>
      <c r="H53" s="46">
        <f t="shared" si="61"/>
        <v>9.882352941176471</v>
      </c>
      <c r="I53" s="46">
        <f t="shared" si="61"/>
        <v>9.735294117647058</v>
      </c>
      <c r="J53" s="45">
        <f t="shared" si="61"/>
        <v>15.147058823529411</v>
      </c>
      <c r="K53" s="47">
        <f t="shared" si="61"/>
        <v>134.58823529411765</v>
      </c>
      <c r="L53" s="48"/>
      <c r="M53" s="30">
        <f t="shared" si="48"/>
        <v>33.647058823529413</v>
      </c>
      <c r="N53" s="31">
        <f t="shared" si="5"/>
        <v>100.91176470588233</v>
      </c>
      <c r="O53" s="55">
        <f t="shared" si="52"/>
        <v>0.25</v>
      </c>
      <c r="P53" s="55">
        <f t="shared" si="53"/>
        <v>0.74978146853146832</v>
      </c>
      <c r="Q53" s="2" t="s">
        <v>23</v>
      </c>
    </row>
    <row r="54" spans="1:18" ht="13.5" thickBot="1" x14ac:dyDescent="0.25">
      <c r="A54" s="229"/>
      <c r="B54" s="249"/>
      <c r="C54" s="2" t="s">
        <v>24</v>
      </c>
      <c r="D54" s="45">
        <f t="shared" ref="D54:K54" si="62">SUM(D190)/34</f>
        <v>21.176470588235293</v>
      </c>
      <c r="E54" s="46">
        <f t="shared" si="62"/>
        <v>14.323529411764707</v>
      </c>
      <c r="F54" s="45">
        <f t="shared" si="62"/>
        <v>47.323529411764703</v>
      </c>
      <c r="G54" s="45">
        <f t="shared" si="62"/>
        <v>0.70588235294117652</v>
      </c>
      <c r="H54" s="46">
        <f t="shared" si="62"/>
        <v>9</v>
      </c>
      <c r="I54" s="46">
        <f t="shared" si="62"/>
        <v>9.735294117647058</v>
      </c>
      <c r="J54" s="45">
        <f t="shared" si="62"/>
        <v>15.117647058823529</v>
      </c>
      <c r="K54" s="47">
        <f t="shared" si="62"/>
        <v>117.38235294117646</v>
      </c>
      <c r="L54" s="48"/>
      <c r="M54" s="30">
        <f t="shared" si="48"/>
        <v>33.058823529411768</v>
      </c>
      <c r="N54" s="31">
        <f t="shared" si="5"/>
        <v>84.323529411764696</v>
      </c>
      <c r="O54" s="55">
        <f t="shared" si="52"/>
        <v>0.28163367577048365</v>
      </c>
      <c r="P54" s="55">
        <f t="shared" si="53"/>
        <v>0.71836632422951641</v>
      </c>
      <c r="Q54" s="2" t="s">
        <v>24</v>
      </c>
    </row>
    <row r="55" spans="1:18" ht="13.5" thickBot="1" x14ac:dyDescent="0.25">
      <c r="A55" s="229"/>
      <c r="B55" s="249"/>
      <c r="C55" s="2" t="s">
        <v>25</v>
      </c>
      <c r="D55" s="45">
        <f t="shared" ref="D55:K55" si="63">SUM(D191)/34</f>
        <v>19.088235294117649</v>
      </c>
      <c r="E55" s="46">
        <f t="shared" si="63"/>
        <v>11.970588235294118</v>
      </c>
      <c r="F55" s="45">
        <f t="shared" si="63"/>
        <v>44.205882352941174</v>
      </c>
      <c r="G55" s="45">
        <f t="shared" si="63"/>
        <v>0.91176470588235292</v>
      </c>
      <c r="H55" s="46">
        <f t="shared" si="63"/>
        <v>6.382352941176471</v>
      </c>
      <c r="I55" s="46">
        <f t="shared" si="63"/>
        <v>8.0294117647058822</v>
      </c>
      <c r="J55" s="45">
        <f t="shared" si="63"/>
        <v>11.941176470588236</v>
      </c>
      <c r="K55" s="47">
        <f t="shared" si="63"/>
        <v>102.52941176470588</v>
      </c>
      <c r="L55" s="48"/>
      <c r="M55" s="30">
        <f t="shared" si="48"/>
        <v>26.382352941176471</v>
      </c>
      <c r="N55" s="31">
        <f t="shared" si="5"/>
        <v>76.147058823529406</v>
      </c>
      <c r="O55" s="55">
        <f t="shared" si="52"/>
        <v>0.25731497418244409</v>
      </c>
      <c r="P55" s="55">
        <f t="shared" si="53"/>
        <v>0.74268502581755591</v>
      </c>
      <c r="Q55" s="2" t="s">
        <v>25</v>
      </c>
    </row>
    <row r="56" spans="1:18" ht="13.5" thickBot="1" x14ac:dyDescent="0.25">
      <c r="A56" s="229"/>
      <c r="B56" s="249"/>
      <c r="C56" s="2" t="s">
        <v>26</v>
      </c>
      <c r="D56" s="45">
        <f t="shared" ref="D56:K56" si="64">SUM(D192)/34</f>
        <v>14.794117647058824</v>
      </c>
      <c r="E56" s="46">
        <f t="shared" si="64"/>
        <v>9.617647058823529</v>
      </c>
      <c r="F56" s="45">
        <f t="shared" si="64"/>
        <v>38.676470588235297</v>
      </c>
      <c r="G56" s="45">
        <f t="shared" si="64"/>
        <v>0.97058823529411764</v>
      </c>
      <c r="H56" s="46">
        <f t="shared" si="64"/>
        <v>2.9411764705882355</v>
      </c>
      <c r="I56" s="46">
        <f t="shared" si="64"/>
        <v>7.0882352941176467</v>
      </c>
      <c r="J56" s="45">
        <f t="shared" si="64"/>
        <v>10.176470588235293</v>
      </c>
      <c r="K56" s="47">
        <f t="shared" si="64"/>
        <v>84.264705882352942</v>
      </c>
      <c r="L56" s="48"/>
      <c r="M56" s="30">
        <f t="shared" si="48"/>
        <v>19.647058823529413</v>
      </c>
      <c r="N56" s="31">
        <f t="shared" si="5"/>
        <v>64.617647058823536</v>
      </c>
      <c r="O56" s="55">
        <f t="shared" si="52"/>
        <v>0.23315881326352531</v>
      </c>
      <c r="P56" s="55">
        <f t="shared" si="53"/>
        <v>0.76684118673647472</v>
      </c>
      <c r="Q56" s="2" t="s">
        <v>26</v>
      </c>
    </row>
    <row r="57" spans="1:18" ht="13.5" thickBot="1" x14ac:dyDescent="0.25">
      <c r="A57" s="229"/>
      <c r="B57" s="249"/>
      <c r="C57" s="2" t="s">
        <v>27</v>
      </c>
      <c r="D57" s="45">
        <f t="shared" ref="D57:K57" si="65">SUM(D193)/34</f>
        <v>7.5588235294117645</v>
      </c>
      <c r="E57" s="46">
        <f t="shared" si="65"/>
        <v>4.7647058823529411</v>
      </c>
      <c r="F57" s="45">
        <f t="shared" si="65"/>
        <v>23.764705882352942</v>
      </c>
      <c r="G57" s="45">
        <f t="shared" si="65"/>
        <v>0.91176470588235292</v>
      </c>
      <c r="H57" s="46">
        <f t="shared" si="65"/>
        <v>1.6764705882352942</v>
      </c>
      <c r="I57" s="46">
        <f t="shared" si="65"/>
        <v>5.1470588235294121</v>
      </c>
      <c r="J57" s="45">
        <f t="shared" si="65"/>
        <v>5.3529411764705879</v>
      </c>
      <c r="K57" s="47">
        <f t="shared" si="65"/>
        <v>49.176470588235297</v>
      </c>
      <c r="L57" s="48"/>
      <c r="M57" s="30">
        <f t="shared" si="48"/>
        <v>11.588235294117649</v>
      </c>
      <c r="N57" s="31">
        <f t="shared" si="5"/>
        <v>37.588235294117645</v>
      </c>
      <c r="O57" s="55">
        <f t="shared" si="52"/>
        <v>0.23564593301435408</v>
      </c>
      <c r="P57" s="55">
        <f t="shared" si="53"/>
        <v>0.7643540669856459</v>
      </c>
      <c r="Q57" s="2" t="s">
        <v>27</v>
      </c>
    </row>
    <row r="58" spans="1:18" ht="13.5" thickBot="1" x14ac:dyDescent="0.25">
      <c r="A58" s="229"/>
      <c r="B58" s="249"/>
      <c r="C58" s="2" t="s">
        <v>28</v>
      </c>
      <c r="D58" s="45">
        <f t="shared" ref="D58:K58" si="66">SUM(D194)/34</f>
        <v>4.5882352941176467</v>
      </c>
      <c r="E58" s="46">
        <f t="shared" si="66"/>
        <v>3.7352941176470589</v>
      </c>
      <c r="F58" s="45">
        <f t="shared" si="66"/>
        <v>10.852941176470589</v>
      </c>
      <c r="G58" s="45">
        <f t="shared" si="66"/>
        <v>8.8235294117647065E-2</v>
      </c>
      <c r="H58" s="46">
        <f t="shared" si="66"/>
        <v>1.1470588235294117</v>
      </c>
      <c r="I58" s="46">
        <f t="shared" si="66"/>
        <v>2.7058823529411766</v>
      </c>
      <c r="J58" s="45">
        <f t="shared" si="66"/>
        <v>3.3529411764705883</v>
      </c>
      <c r="K58" s="47">
        <f t="shared" si="66"/>
        <v>26.470588235294116</v>
      </c>
      <c r="L58" s="48"/>
      <c r="M58" s="30">
        <f t="shared" si="48"/>
        <v>7.5882352941176476</v>
      </c>
      <c r="N58" s="31">
        <f t="shared" si="5"/>
        <v>18.882352941176471</v>
      </c>
      <c r="O58" s="55">
        <f t="shared" si="52"/>
        <v>0.28666666666666668</v>
      </c>
      <c r="P58" s="55">
        <f t="shared" si="53"/>
        <v>0.71333333333333337</v>
      </c>
      <c r="Q58" s="2" t="s">
        <v>28</v>
      </c>
    </row>
    <row r="59" spans="1:18" ht="13.5" thickBot="1" x14ac:dyDescent="0.25">
      <c r="A59" s="229"/>
      <c r="B59" s="249"/>
      <c r="C59" s="2" t="s">
        <v>29</v>
      </c>
      <c r="D59" s="45">
        <f t="shared" ref="D59:K59" si="67">SUM(D195)/34</f>
        <v>1.3823529411764706</v>
      </c>
      <c r="E59" s="46">
        <f t="shared" si="67"/>
        <v>0</v>
      </c>
      <c r="F59" s="45">
        <f t="shared" si="67"/>
        <v>2.8235294117647061</v>
      </c>
      <c r="G59" s="45">
        <f t="shared" si="67"/>
        <v>0</v>
      </c>
      <c r="H59" s="46">
        <f t="shared" si="67"/>
        <v>2.7058823529411766</v>
      </c>
      <c r="I59" s="46">
        <f t="shared" si="67"/>
        <v>0</v>
      </c>
      <c r="J59" s="45">
        <f t="shared" si="67"/>
        <v>1</v>
      </c>
      <c r="K59" s="47">
        <f t="shared" si="67"/>
        <v>7.9117647058823533</v>
      </c>
      <c r="L59" s="48"/>
      <c r="M59" s="30">
        <f t="shared" si="48"/>
        <v>2.7058823529411766</v>
      </c>
      <c r="N59" s="31">
        <f t="shared" si="5"/>
        <v>5.2058823529411766</v>
      </c>
      <c r="O59" s="55">
        <f t="shared" si="52"/>
        <v>0.34200743494423791</v>
      </c>
      <c r="P59" s="55">
        <f t="shared" si="53"/>
        <v>0.65799256505576209</v>
      </c>
      <c r="Q59" s="2" t="s">
        <v>29</v>
      </c>
    </row>
    <row r="60" spans="1:18" ht="13.5" thickBot="1" x14ac:dyDescent="0.25">
      <c r="A60" s="229"/>
      <c r="B60" s="250"/>
      <c r="C60" s="2" t="s">
        <v>10</v>
      </c>
      <c r="D60" s="45">
        <f t="shared" ref="D60:K60" si="68">SUM(D196)/34</f>
        <v>187.94117647058823</v>
      </c>
      <c r="E60" s="46">
        <f t="shared" si="68"/>
        <v>93.294117647058826</v>
      </c>
      <c r="F60" s="45">
        <f t="shared" si="68"/>
        <v>725.64705882352939</v>
      </c>
      <c r="G60" s="45">
        <f t="shared" si="68"/>
        <v>14.705882352941176</v>
      </c>
      <c r="H60" s="46">
        <f t="shared" si="68"/>
        <v>52.235294117647058</v>
      </c>
      <c r="I60" s="46">
        <f t="shared" si="68"/>
        <v>70.794117647058826</v>
      </c>
      <c r="J60" s="45">
        <f t="shared" si="68"/>
        <v>156.41176470588235</v>
      </c>
      <c r="K60" s="47">
        <f t="shared" si="68"/>
        <v>1301.3235294117646</v>
      </c>
      <c r="L60" s="48"/>
      <c r="M60" s="46">
        <f>SUM(M44:M59)</f>
        <v>215.94117647058826</v>
      </c>
      <c r="N60" s="45">
        <f t="shared" si="5"/>
        <v>1084.7058823529412</v>
      </c>
      <c r="O60" s="57">
        <f t="shared" si="52"/>
        <v>0.16593965419821452</v>
      </c>
      <c r="P60" s="57">
        <f t="shared" si="53"/>
        <v>0.83354051305232235</v>
      </c>
      <c r="Q60" s="2" t="s">
        <v>10</v>
      </c>
    </row>
    <row r="61" spans="1:18" ht="12.75" customHeight="1" thickBot="1" x14ac:dyDescent="0.25">
      <c r="A61" s="229"/>
      <c r="B61" s="22"/>
      <c r="C61" s="22" t="s">
        <v>13</v>
      </c>
      <c r="D61" s="25">
        <f t="shared" ref="D61:K61" si="69">SUM(D197)/34</f>
        <v>0</v>
      </c>
      <c r="E61" s="27">
        <f t="shared" si="69"/>
        <v>0</v>
      </c>
      <c r="F61" s="25">
        <f t="shared" si="69"/>
        <v>5.8823529411764705E-2</v>
      </c>
      <c r="G61" s="25">
        <f t="shared" si="69"/>
        <v>0</v>
      </c>
      <c r="H61" s="27">
        <f t="shared" si="69"/>
        <v>0</v>
      </c>
      <c r="I61" s="27">
        <f t="shared" si="69"/>
        <v>0</v>
      </c>
      <c r="J61" s="25">
        <f t="shared" si="69"/>
        <v>0</v>
      </c>
      <c r="K61" s="25">
        <f t="shared" si="69"/>
        <v>5.8823529411764705E-2</v>
      </c>
      <c r="L61" s="25"/>
      <c r="M61" s="30">
        <f t="shared" ref="M61:M62" si="70">SUM(E61+H61+I61)</f>
        <v>0</v>
      </c>
      <c r="N61" s="31">
        <f t="shared" si="5"/>
        <v>5.8823529411764705E-2</v>
      </c>
      <c r="O61" s="59">
        <f t="shared" si="52"/>
        <v>0</v>
      </c>
      <c r="P61" s="59">
        <f t="shared" si="53"/>
        <v>1</v>
      </c>
      <c r="Q61" s="59" t="s">
        <v>13</v>
      </c>
      <c r="R61" s="18"/>
    </row>
    <row r="62" spans="1:18" ht="12.75" customHeight="1" thickBot="1" x14ac:dyDescent="0.25">
      <c r="A62" s="229"/>
      <c r="B62" s="22"/>
      <c r="C62" s="22" t="s">
        <v>76</v>
      </c>
      <c r="D62" s="25">
        <f t="shared" ref="D62:K62" si="71">SUM(D198)/34</f>
        <v>0.6470588235294118</v>
      </c>
      <c r="E62" s="27">
        <f t="shared" si="71"/>
        <v>5.8823529411764705E-2</v>
      </c>
      <c r="F62" s="25">
        <f t="shared" si="71"/>
        <v>2.6176470588235294</v>
      </c>
      <c r="G62" s="25">
        <f t="shared" si="71"/>
        <v>0</v>
      </c>
      <c r="H62" s="27">
        <f t="shared" si="71"/>
        <v>0.26470588235294118</v>
      </c>
      <c r="I62" s="27">
        <f t="shared" si="71"/>
        <v>2.9411764705882353E-2</v>
      </c>
      <c r="J62" s="25">
        <f t="shared" si="71"/>
        <v>0.52941176470588236</v>
      </c>
      <c r="K62" s="25">
        <f t="shared" si="71"/>
        <v>4.1470588235294121</v>
      </c>
      <c r="L62" s="25"/>
      <c r="M62" s="30">
        <f t="shared" si="70"/>
        <v>0.35294117647058826</v>
      </c>
      <c r="N62" s="31">
        <f t="shared" si="5"/>
        <v>3.7941176470588234</v>
      </c>
      <c r="O62" s="59">
        <f t="shared" si="52"/>
        <v>8.5106382978723402E-2</v>
      </c>
      <c r="P62" s="59">
        <f t="shared" si="53"/>
        <v>0.91489361702127647</v>
      </c>
      <c r="Q62" s="59" t="s">
        <v>76</v>
      </c>
      <c r="R62" s="18"/>
    </row>
    <row r="63" spans="1:18" ht="13.5" thickBot="1" x14ac:dyDescent="0.25">
      <c r="A63" s="229"/>
      <c r="B63" s="234" t="s">
        <v>33</v>
      </c>
      <c r="C63" s="22" t="s">
        <v>14</v>
      </c>
      <c r="D63" s="25">
        <f t="shared" ref="D63:K63" si="72">SUM(D199)/34</f>
        <v>2.4411764705882355</v>
      </c>
      <c r="E63" s="27">
        <f t="shared" si="72"/>
        <v>0.88235294117647056</v>
      </c>
      <c r="F63" s="39">
        <f t="shared" si="72"/>
        <v>17.911764705882351</v>
      </c>
      <c r="G63" s="25">
        <f t="shared" si="72"/>
        <v>2.9411764705882353E-2</v>
      </c>
      <c r="H63" s="27">
        <f t="shared" si="72"/>
        <v>0.17647058823529413</v>
      </c>
      <c r="I63" s="27">
        <f t="shared" si="72"/>
        <v>0.55882352941176472</v>
      </c>
      <c r="J63" s="39">
        <f t="shared" si="72"/>
        <v>2.5882352941176472</v>
      </c>
      <c r="K63" s="39">
        <f t="shared" si="72"/>
        <v>24.588235294117649</v>
      </c>
      <c r="L63" s="48"/>
      <c r="M63" s="30">
        <f t="shared" ref="M63:M78" si="73">SUM(E63+H63+I63)</f>
        <v>1.6176470588235294</v>
      </c>
      <c r="N63" s="31">
        <f t="shared" si="5"/>
        <v>22.97058823529412</v>
      </c>
      <c r="O63" s="59">
        <f>SUM(M63/K63)</f>
        <v>6.5789473684210523E-2</v>
      </c>
      <c r="P63" s="59">
        <f>SUM(N63/K63)</f>
        <v>0.93421052631578949</v>
      </c>
      <c r="Q63" s="18" t="s">
        <v>14</v>
      </c>
    </row>
    <row r="64" spans="1:18" ht="13.5" thickBot="1" x14ac:dyDescent="0.25">
      <c r="A64" s="229"/>
      <c r="B64" s="235"/>
      <c r="C64" s="22" t="s">
        <v>15</v>
      </c>
      <c r="D64" s="39">
        <f t="shared" ref="D64:K64" si="74">SUM(D200)/34</f>
        <v>4.9411764705882355</v>
      </c>
      <c r="E64" s="27">
        <f t="shared" si="74"/>
        <v>1.5294117647058822</v>
      </c>
      <c r="F64" s="39">
        <f t="shared" si="74"/>
        <v>32.970588235294116</v>
      </c>
      <c r="G64" s="39">
        <f t="shared" si="74"/>
        <v>0.29411764705882354</v>
      </c>
      <c r="H64" s="49">
        <f t="shared" si="74"/>
        <v>0.67647058823529416</v>
      </c>
      <c r="I64" s="27">
        <f t="shared" si="74"/>
        <v>0.79411764705882348</v>
      </c>
      <c r="J64" s="39">
        <f t="shared" si="74"/>
        <v>5.0882352941176467</v>
      </c>
      <c r="K64" s="39">
        <f t="shared" si="74"/>
        <v>46.352941176470587</v>
      </c>
      <c r="L64" s="48"/>
      <c r="M64" s="30">
        <f t="shared" si="73"/>
        <v>3</v>
      </c>
      <c r="N64" s="31">
        <f t="shared" si="5"/>
        <v>43.294117647058819</v>
      </c>
      <c r="O64" s="59">
        <f t="shared" ref="O64:O79" si="75">SUM(M64/K64)</f>
        <v>6.4720812182741116E-2</v>
      </c>
      <c r="P64" s="59">
        <f t="shared" ref="P64:P79" si="76">SUM(N64/K64)</f>
        <v>0.93401015228426387</v>
      </c>
      <c r="Q64" s="18" t="s">
        <v>15</v>
      </c>
    </row>
    <row r="65" spans="1:17" ht="13.5" thickBot="1" x14ac:dyDescent="0.25">
      <c r="A65" s="229"/>
      <c r="B65" s="235"/>
      <c r="C65" s="22" t="s">
        <v>16</v>
      </c>
      <c r="D65" s="39">
        <f t="shared" ref="D65:K65" si="77">SUM(D201)/34</f>
        <v>7.9117647058823533</v>
      </c>
      <c r="E65" s="49">
        <f t="shared" si="77"/>
        <v>2.5</v>
      </c>
      <c r="F65" s="39">
        <f t="shared" si="77"/>
        <v>56.647058823529413</v>
      </c>
      <c r="G65" s="39">
        <f t="shared" si="77"/>
        <v>0.38235294117647056</v>
      </c>
      <c r="H65" s="49">
        <f t="shared" si="77"/>
        <v>0.52941176470588236</v>
      </c>
      <c r="I65" s="49">
        <f t="shared" si="77"/>
        <v>1.7058823529411764</v>
      </c>
      <c r="J65" s="39">
        <f t="shared" si="77"/>
        <v>9.3529411764705888</v>
      </c>
      <c r="K65" s="39">
        <f t="shared" si="77"/>
        <v>79.088235294117652</v>
      </c>
      <c r="L65" s="48"/>
      <c r="M65" s="30">
        <f t="shared" si="73"/>
        <v>4.7352941176470589</v>
      </c>
      <c r="N65" s="31">
        <f t="shared" si="5"/>
        <v>74.294117647058826</v>
      </c>
      <c r="O65" s="59">
        <f t="shared" si="75"/>
        <v>5.9873558943845294E-2</v>
      </c>
      <c r="P65" s="59">
        <f t="shared" si="76"/>
        <v>0.93938267013759758</v>
      </c>
      <c r="Q65" s="18" t="s">
        <v>16</v>
      </c>
    </row>
    <row r="66" spans="1:17" ht="13.5" thickBot="1" x14ac:dyDescent="0.25">
      <c r="A66" s="229"/>
      <c r="B66" s="235"/>
      <c r="C66" s="22" t="s">
        <v>17</v>
      </c>
      <c r="D66" s="39">
        <f t="shared" ref="D66:K66" si="78">SUM(D202)/34</f>
        <v>10.705882352941176</v>
      </c>
      <c r="E66" s="49">
        <f t="shared" si="78"/>
        <v>3.9705882352941178</v>
      </c>
      <c r="F66" s="39">
        <f t="shared" si="78"/>
        <v>64.147058823529406</v>
      </c>
      <c r="G66" s="39">
        <f t="shared" si="78"/>
        <v>0.73529411764705888</v>
      </c>
      <c r="H66" s="49">
        <f t="shared" si="78"/>
        <v>1.4705882352941178</v>
      </c>
      <c r="I66" s="49">
        <f t="shared" si="78"/>
        <v>2.8235294117647061</v>
      </c>
      <c r="J66" s="39">
        <f t="shared" si="78"/>
        <v>11.588235294117647</v>
      </c>
      <c r="K66" s="39">
        <f t="shared" si="78"/>
        <v>95.470588235294116</v>
      </c>
      <c r="L66" s="48"/>
      <c r="M66" s="30">
        <f t="shared" si="73"/>
        <v>8.264705882352942</v>
      </c>
      <c r="N66" s="31">
        <f t="shared" si="5"/>
        <v>87.17647058823529</v>
      </c>
      <c r="O66" s="59">
        <f t="shared" si="75"/>
        <v>8.6568083795440551E-2</v>
      </c>
      <c r="P66" s="59">
        <f t="shared" si="76"/>
        <v>0.91312384473197783</v>
      </c>
      <c r="Q66" s="18" t="s">
        <v>17</v>
      </c>
    </row>
    <row r="67" spans="1:17" ht="13.5" thickBot="1" x14ac:dyDescent="0.25">
      <c r="A67" s="229"/>
      <c r="B67" s="235"/>
      <c r="C67" s="22" t="s">
        <v>18</v>
      </c>
      <c r="D67" s="39">
        <f t="shared" ref="D67:K67" si="79">SUM(D203)/34</f>
        <v>11.647058823529411</v>
      </c>
      <c r="E67" s="49">
        <f t="shared" si="79"/>
        <v>5.0882352941176467</v>
      </c>
      <c r="F67" s="39">
        <f t="shared" si="79"/>
        <v>65.82352941176471</v>
      </c>
      <c r="G67" s="39">
        <f t="shared" si="79"/>
        <v>1.6176470588235294</v>
      </c>
      <c r="H67" s="49">
        <f t="shared" si="79"/>
        <v>1.3823529411764706</v>
      </c>
      <c r="I67" s="49">
        <f t="shared" si="79"/>
        <v>2.9117647058823528</v>
      </c>
      <c r="J67" s="39">
        <f t="shared" si="79"/>
        <v>11.882352941176471</v>
      </c>
      <c r="K67" s="39">
        <f t="shared" si="79"/>
        <v>100.35294117647059</v>
      </c>
      <c r="L67" s="48"/>
      <c r="M67" s="30">
        <f t="shared" si="73"/>
        <v>9.382352941176471</v>
      </c>
      <c r="N67" s="31">
        <f t="shared" si="5"/>
        <v>90.970588235294116</v>
      </c>
      <c r="O67" s="59">
        <f t="shared" si="75"/>
        <v>9.3493552168815941E-2</v>
      </c>
      <c r="P67" s="59">
        <f t="shared" si="76"/>
        <v>0.90650644783118395</v>
      </c>
      <c r="Q67" s="18" t="s">
        <v>18</v>
      </c>
    </row>
    <row r="68" spans="1:17" ht="13.5" thickBot="1" x14ac:dyDescent="0.25">
      <c r="A68" s="229"/>
      <c r="B68" s="235"/>
      <c r="C68" s="22" t="s">
        <v>19</v>
      </c>
      <c r="D68" s="39">
        <f t="shared" ref="D68:K68" si="80">SUM(D204)/34</f>
        <v>11.352941176470589</v>
      </c>
      <c r="E68" s="49">
        <f t="shared" si="80"/>
        <v>5.7941176470588234</v>
      </c>
      <c r="F68" s="39">
        <f t="shared" si="80"/>
        <v>58.529411764705884</v>
      </c>
      <c r="G68" s="39">
        <f t="shared" si="80"/>
        <v>1.0294117647058822</v>
      </c>
      <c r="H68" s="49">
        <f t="shared" si="80"/>
        <v>2.0882352941176472</v>
      </c>
      <c r="I68" s="49">
        <f t="shared" si="80"/>
        <v>3.5294117647058822</v>
      </c>
      <c r="J68" s="39">
        <f t="shared" si="80"/>
        <v>10.794117647058824</v>
      </c>
      <c r="K68" s="39">
        <f t="shared" si="80"/>
        <v>93.117647058823536</v>
      </c>
      <c r="L68" s="48"/>
      <c r="M68" s="30">
        <f t="shared" si="73"/>
        <v>11.411764705882353</v>
      </c>
      <c r="N68" s="31">
        <f t="shared" si="5"/>
        <v>81.705882352941188</v>
      </c>
      <c r="O68" s="59">
        <f t="shared" si="75"/>
        <v>0.12255211623499683</v>
      </c>
      <c r="P68" s="59">
        <f t="shared" si="76"/>
        <v>0.87744788376500327</v>
      </c>
      <c r="Q68" s="18" t="s">
        <v>19</v>
      </c>
    </row>
    <row r="69" spans="1:17" ht="13.5" thickBot="1" x14ac:dyDescent="0.25">
      <c r="A69" s="229"/>
      <c r="B69" s="235"/>
      <c r="C69" s="22" t="s">
        <v>20</v>
      </c>
      <c r="D69" s="39">
        <f t="shared" ref="D69:K69" si="81">SUM(D205)/34</f>
        <v>10.529411764705882</v>
      </c>
      <c r="E69" s="49">
        <f t="shared" si="81"/>
        <v>5.9117647058823533</v>
      </c>
      <c r="F69" s="39">
        <f t="shared" si="81"/>
        <v>50.205882352941174</v>
      </c>
      <c r="G69" s="39">
        <f t="shared" si="81"/>
        <v>1.9705882352941178</v>
      </c>
      <c r="H69" s="49">
        <f t="shared" si="81"/>
        <v>2.7352941176470589</v>
      </c>
      <c r="I69" s="49">
        <f t="shared" si="81"/>
        <v>4.3235294117647056</v>
      </c>
      <c r="J69" s="39">
        <f t="shared" si="81"/>
        <v>10.941176470588236</v>
      </c>
      <c r="K69" s="39">
        <f t="shared" si="81"/>
        <v>86.617647058823536</v>
      </c>
      <c r="L69" s="48"/>
      <c r="M69" s="30">
        <f t="shared" si="73"/>
        <v>12.97058823529412</v>
      </c>
      <c r="N69" s="31">
        <f t="shared" si="5"/>
        <v>73.647058823529406</v>
      </c>
      <c r="O69" s="59">
        <f t="shared" si="75"/>
        <v>0.14974533106960952</v>
      </c>
      <c r="P69" s="59">
        <f t="shared" si="76"/>
        <v>0.85025466893039037</v>
      </c>
      <c r="Q69" s="18" t="s">
        <v>20</v>
      </c>
    </row>
    <row r="70" spans="1:17" ht="13.5" thickBot="1" x14ac:dyDescent="0.25">
      <c r="A70" s="229"/>
      <c r="B70" s="235"/>
      <c r="C70" s="22" t="s">
        <v>21</v>
      </c>
      <c r="D70" s="39">
        <f t="shared" ref="D70:K70" si="82">SUM(D206)/34</f>
        <v>14.352941176470589</v>
      </c>
      <c r="E70" s="49">
        <f t="shared" si="82"/>
        <v>7.7058823529411766</v>
      </c>
      <c r="F70" s="39">
        <f t="shared" si="82"/>
        <v>49.941176470588232</v>
      </c>
      <c r="G70" s="39">
        <f t="shared" si="82"/>
        <v>2.8235294117647061</v>
      </c>
      <c r="H70" s="49">
        <f t="shared" si="82"/>
        <v>3.2941176470588234</v>
      </c>
      <c r="I70" s="49">
        <f t="shared" si="82"/>
        <v>4.617647058823529</v>
      </c>
      <c r="J70" s="39">
        <f t="shared" si="82"/>
        <v>12.470588235294118</v>
      </c>
      <c r="K70" s="39">
        <f t="shared" si="82"/>
        <v>95.205882352941174</v>
      </c>
      <c r="L70" s="48"/>
      <c r="M70" s="30">
        <f t="shared" si="73"/>
        <v>15.617647058823529</v>
      </c>
      <c r="N70" s="31">
        <f t="shared" si="5"/>
        <v>79.588235294117652</v>
      </c>
      <c r="O70" s="59">
        <f t="shared" si="75"/>
        <v>0.16404077849860982</v>
      </c>
      <c r="P70" s="59">
        <f t="shared" si="76"/>
        <v>0.83595922150139024</v>
      </c>
      <c r="Q70" s="18" t="s">
        <v>21</v>
      </c>
    </row>
    <row r="71" spans="1:17" ht="13.5" thickBot="1" x14ac:dyDescent="0.25">
      <c r="A71" s="229"/>
      <c r="B71" s="235"/>
      <c r="C71" s="22" t="s">
        <v>22</v>
      </c>
      <c r="D71" s="39">
        <f t="shared" ref="D71:K71" si="83">SUM(D207)/34</f>
        <v>24.470588235294116</v>
      </c>
      <c r="E71" s="49">
        <f t="shared" si="83"/>
        <v>11.529411764705882</v>
      </c>
      <c r="F71" s="39">
        <f t="shared" si="83"/>
        <v>65.529411764705884</v>
      </c>
      <c r="G71" s="39">
        <f t="shared" si="83"/>
        <v>1.411764705882353</v>
      </c>
      <c r="H71" s="49">
        <f t="shared" si="83"/>
        <v>5.0882352941176467</v>
      </c>
      <c r="I71" s="49">
        <f t="shared" si="83"/>
        <v>8.5</v>
      </c>
      <c r="J71" s="39">
        <f t="shared" si="83"/>
        <v>19.588235294117649</v>
      </c>
      <c r="K71" s="39">
        <f t="shared" si="83"/>
        <v>136.11764705882354</v>
      </c>
      <c r="L71" s="48"/>
      <c r="M71" s="30">
        <f t="shared" si="73"/>
        <v>25.117647058823529</v>
      </c>
      <c r="N71" s="31">
        <f t="shared" si="5"/>
        <v>111</v>
      </c>
      <c r="O71" s="59">
        <f t="shared" si="75"/>
        <v>0.18452895419187554</v>
      </c>
      <c r="P71" s="59">
        <f t="shared" si="76"/>
        <v>0.81547104580812446</v>
      </c>
      <c r="Q71" s="18" t="s">
        <v>22</v>
      </c>
    </row>
    <row r="72" spans="1:17" ht="13.5" thickBot="1" x14ac:dyDescent="0.25">
      <c r="A72" s="229"/>
      <c r="B72" s="235"/>
      <c r="C72" s="22" t="s">
        <v>23</v>
      </c>
      <c r="D72" s="39">
        <f t="shared" ref="D72:K72" si="84">SUM(D208)/34</f>
        <v>29.176470588235293</v>
      </c>
      <c r="E72" s="49">
        <f t="shared" si="84"/>
        <v>16.029411764705884</v>
      </c>
      <c r="F72" s="39">
        <f t="shared" si="84"/>
        <v>70.588235294117652</v>
      </c>
      <c r="G72" s="39">
        <f t="shared" si="84"/>
        <v>1.088235294117647</v>
      </c>
      <c r="H72" s="49">
        <f t="shared" si="84"/>
        <v>8.0882352941176467</v>
      </c>
      <c r="I72" s="49">
        <f t="shared" si="84"/>
        <v>12.941176470588236</v>
      </c>
      <c r="J72" s="39">
        <f t="shared" si="84"/>
        <v>23.205882352941178</v>
      </c>
      <c r="K72" s="39">
        <f t="shared" si="84"/>
        <v>161.11764705882354</v>
      </c>
      <c r="L72" s="48"/>
      <c r="M72" s="30">
        <f t="shared" si="73"/>
        <v>37.058823529411768</v>
      </c>
      <c r="N72" s="31">
        <f t="shared" si="5"/>
        <v>124.05882352941177</v>
      </c>
      <c r="O72" s="59">
        <f t="shared" si="75"/>
        <v>0.23001095290251919</v>
      </c>
      <c r="P72" s="59">
        <f t="shared" si="76"/>
        <v>0.76998904709748084</v>
      </c>
      <c r="Q72" s="18" t="s">
        <v>23</v>
      </c>
    </row>
    <row r="73" spans="1:17" ht="13.5" thickBot="1" x14ac:dyDescent="0.25">
      <c r="A73" s="229"/>
      <c r="B73" s="235"/>
      <c r="C73" s="22" t="s">
        <v>24</v>
      </c>
      <c r="D73" s="39">
        <f t="shared" ref="D73:K73" si="85">SUM(D209)/34</f>
        <v>29.088235294117649</v>
      </c>
      <c r="E73" s="49">
        <f t="shared" si="85"/>
        <v>17.823529411764707</v>
      </c>
      <c r="F73" s="39">
        <f t="shared" si="85"/>
        <v>56.852941176470587</v>
      </c>
      <c r="G73" s="39">
        <f t="shared" si="85"/>
        <v>0.76470588235294112</v>
      </c>
      <c r="H73" s="49">
        <f t="shared" si="85"/>
        <v>9.2941176470588243</v>
      </c>
      <c r="I73" s="49">
        <f t="shared" si="85"/>
        <v>13.411764705882353</v>
      </c>
      <c r="J73" s="39">
        <f t="shared" si="85"/>
        <v>18.029411764705884</v>
      </c>
      <c r="K73" s="39">
        <f t="shared" si="85"/>
        <v>145.26470588235293</v>
      </c>
      <c r="L73" s="48"/>
      <c r="M73" s="30">
        <f t="shared" si="73"/>
        <v>40.529411764705884</v>
      </c>
      <c r="N73" s="31">
        <f t="shared" si="5"/>
        <v>104.73529411764706</v>
      </c>
      <c r="O73" s="59">
        <f t="shared" si="75"/>
        <v>0.27900384693257746</v>
      </c>
      <c r="P73" s="59">
        <f t="shared" si="76"/>
        <v>0.7209961530674226</v>
      </c>
      <c r="Q73" s="18" t="s">
        <v>24</v>
      </c>
    </row>
    <row r="74" spans="1:17" ht="13.5" thickBot="1" x14ac:dyDescent="0.25">
      <c r="A74" s="229"/>
      <c r="B74" s="235"/>
      <c r="C74" s="22" t="s">
        <v>25</v>
      </c>
      <c r="D74" s="39">
        <f t="shared" ref="D74:K74" si="86">SUM(D210)/34</f>
        <v>21.617647058823529</v>
      </c>
      <c r="E74" s="49">
        <f t="shared" si="86"/>
        <v>14.382352941176471</v>
      </c>
      <c r="F74" s="39">
        <f t="shared" si="86"/>
        <v>49.588235294117645</v>
      </c>
      <c r="G74" s="39">
        <f t="shared" si="86"/>
        <v>0.8529411764705882</v>
      </c>
      <c r="H74" s="49">
        <f t="shared" si="86"/>
        <v>7.7352941176470589</v>
      </c>
      <c r="I74" s="49">
        <f t="shared" si="86"/>
        <v>9.8529411764705888</v>
      </c>
      <c r="J74" s="39">
        <f t="shared" si="86"/>
        <v>14.735294117647058</v>
      </c>
      <c r="K74" s="39">
        <f t="shared" si="86"/>
        <v>118.76470588235294</v>
      </c>
      <c r="L74" s="48"/>
      <c r="M74" s="30">
        <f t="shared" si="73"/>
        <v>31.970588235294116</v>
      </c>
      <c r="N74" s="31">
        <f t="shared" si="5"/>
        <v>86.794117647058826</v>
      </c>
      <c r="O74" s="59">
        <f t="shared" si="75"/>
        <v>0.26919266963843486</v>
      </c>
      <c r="P74" s="59">
        <f t="shared" si="76"/>
        <v>0.7308073303615652</v>
      </c>
      <c r="Q74" s="18" t="s">
        <v>25</v>
      </c>
    </row>
    <row r="75" spans="1:17" ht="13.5" thickBot="1" x14ac:dyDescent="0.25">
      <c r="A75" s="229"/>
      <c r="B75" s="235"/>
      <c r="C75" s="22" t="s">
        <v>26</v>
      </c>
      <c r="D75" s="39">
        <f t="shared" ref="D75:K75" si="87">SUM(D211)/34</f>
        <v>17.029411764705884</v>
      </c>
      <c r="E75" s="49">
        <f t="shared" si="87"/>
        <v>11.794117647058824</v>
      </c>
      <c r="F75" s="39">
        <f t="shared" si="87"/>
        <v>43.441176470588232</v>
      </c>
      <c r="G75" s="39">
        <f t="shared" si="87"/>
        <v>1.0588235294117647</v>
      </c>
      <c r="H75" s="49">
        <f t="shared" si="87"/>
        <v>5.8529411764705879</v>
      </c>
      <c r="I75" s="49">
        <f t="shared" si="87"/>
        <v>7.2941176470588234</v>
      </c>
      <c r="J75" s="39">
        <f t="shared" si="87"/>
        <v>10.911764705882353</v>
      </c>
      <c r="K75" s="39">
        <f t="shared" si="87"/>
        <v>97.382352941176464</v>
      </c>
      <c r="L75" s="48"/>
      <c r="M75" s="30">
        <f t="shared" si="73"/>
        <v>24.941176470588236</v>
      </c>
      <c r="N75" s="31">
        <f t="shared" si="5"/>
        <v>72.441176470588232</v>
      </c>
      <c r="O75" s="59">
        <f t="shared" si="75"/>
        <v>0.25611597704620964</v>
      </c>
      <c r="P75" s="59">
        <f t="shared" si="76"/>
        <v>0.74388402295379041</v>
      </c>
      <c r="Q75" s="18" t="s">
        <v>26</v>
      </c>
    </row>
    <row r="76" spans="1:17" ht="13.5" thickBot="1" x14ac:dyDescent="0.25">
      <c r="A76" s="229"/>
      <c r="B76" s="235"/>
      <c r="C76" s="22" t="s">
        <v>27</v>
      </c>
      <c r="D76" s="39">
        <f t="shared" ref="D76:K76" si="88">SUM(D212)/34</f>
        <v>10</v>
      </c>
      <c r="E76" s="49">
        <f t="shared" si="88"/>
        <v>7.4705882352941178</v>
      </c>
      <c r="F76" s="39">
        <f t="shared" si="88"/>
        <v>24.676470588235293</v>
      </c>
      <c r="G76" s="39">
        <f t="shared" si="88"/>
        <v>0.8529411764705882</v>
      </c>
      <c r="H76" s="49">
        <f t="shared" si="88"/>
        <v>1.911764705882353</v>
      </c>
      <c r="I76" s="49">
        <f t="shared" si="88"/>
        <v>5.3235294117647056</v>
      </c>
      <c r="J76" s="39">
        <f t="shared" si="88"/>
        <v>7.4705882352941178</v>
      </c>
      <c r="K76" s="39">
        <f t="shared" si="88"/>
        <v>57.735294117647058</v>
      </c>
      <c r="L76" s="48"/>
      <c r="M76" s="30">
        <f t="shared" si="73"/>
        <v>14.705882352941178</v>
      </c>
      <c r="N76" s="31">
        <f t="shared" si="5"/>
        <v>42.999999999999993</v>
      </c>
      <c r="O76" s="59">
        <f t="shared" si="75"/>
        <v>0.25471217524197659</v>
      </c>
      <c r="P76" s="59">
        <f t="shared" si="76"/>
        <v>0.7447784004075394</v>
      </c>
      <c r="Q76" s="18" t="s">
        <v>27</v>
      </c>
    </row>
    <row r="77" spans="1:17" ht="13.5" thickBot="1" x14ac:dyDescent="0.25">
      <c r="A77" s="229"/>
      <c r="B77" s="235"/>
      <c r="C77" s="22" t="s">
        <v>28</v>
      </c>
      <c r="D77" s="39">
        <f t="shared" ref="D77:K77" si="89">SUM(D213)/34</f>
        <v>5.7058823529411766</v>
      </c>
      <c r="E77" s="49">
        <f t="shared" si="89"/>
        <v>3.4411764705882355</v>
      </c>
      <c r="F77" s="39">
        <f t="shared" si="89"/>
        <v>12.264705882352942</v>
      </c>
      <c r="G77" s="39">
        <f t="shared" si="89"/>
        <v>0.17647058823529413</v>
      </c>
      <c r="H77" s="49">
        <f t="shared" si="89"/>
        <v>0.73529411764705888</v>
      </c>
      <c r="I77" s="49">
        <f t="shared" si="89"/>
        <v>3.2647058823529411</v>
      </c>
      <c r="J77" s="39">
        <f t="shared" si="89"/>
        <v>3.7647058823529411</v>
      </c>
      <c r="K77" s="39">
        <f t="shared" si="89"/>
        <v>29.352941176470587</v>
      </c>
      <c r="L77" s="48"/>
      <c r="M77" s="30">
        <f t="shared" si="73"/>
        <v>7.4411764705882355</v>
      </c>
      <c r="N77" s="31">
        <f t="shared" ref="N77:N136" si="90">SUM(D77+F77+G77+J77)</f>
        <v>21.911764705882355</v>
      </c>
      <c r="O77" s="59">
        <f t="shared" si="75"/>
        <v>0.25350701402805614</v>
      </c>
      <c r="P77" s="59">
        <f t="shared" si="76"/>
        <v>0.74649298597194402</v>
      </c>
      <c r="Q77" s="18" t="s">
        <v>28</v>
      </c>
    </row>
    <row r="78" spans="1:17" ht="13.5" thickBot="1" x14ac:dyDescent="0.25">
      <c r="A78" s="229"/>
      <c r="B78" s="235"/>
      <c r="C78" s="22" t="s">
        <v>29</v>
      </c>
      <c r="D78" s="39">
        <f t="shared" ref="D78:K78" si="91">SUM(D214)/34</f>
        <v>1.5588235294117647</v>
      </c>
      <c r="E78" s="27">
        <f t="shared" si="91"/>
        <v>0</v>
      </c>
      <c r="F78" s="39">
        <f t="shared" si="91"/>
        <v>2.8529411764705883</v>
      </c>
      <c r="G78" s="39">
        <f t="shared" si="91"/>
        <v>2.9411764705882353E-2</v>
      </c>
      <c r="H78" s="49">
        <f t="shared" si="91"/>
        <v>2.4705882352941178</v>
      </c>
      <c r="I78" s="27">
        <f t="shared" si="91"/>
        <v>0</v>
      </c>
      <c r="J78" s="39">
        <f t="shared" si="91"/>
        <v>1.3235294117647058</v>
      </c>
      <c r="K78" s="39">
        <f t="shared" si="91"/>
        <v>8.235294117647058</v>
      </c>
      <c r="L78" s="48"/>
      <c r="M78" s="30">
        <f t="shared" si="73"/>
        <v>2.4705882352941178</v>
      </c>
      <c r="N78" s="31">
        <f t="shared" si="90"/>
        <v>5.7647058823529411</v>
      </c>
      <c r="O78" s="59">
        <f t="shared" si="75"/>
        <v>0.30000000000000004</v>
      </c>
      <c r="P78" s="59">
        <f t="shared" si="76"/>
        <v>0.70000000000000007</v>
      </c>
      <c r="Q78" s="18" t="s">
        <v>29</v>
      </c>
    </row>
    <row r="79" spans="1:17" ht="13.5" thickBot="1" x14ac:dyDescent="0.25">
      <c r="A79" s="229"/>
      <c r="B79" s="236"/>
      <c r="C79" s="22" t="s">
        <v>10</v>
      </c>
      <c r="D79" s="39">
        <f t="shared" ref="D79:K79" si="92">SUM(D215)/34</f>
        <v>213.1764705882353</v>
      </c>
      <c r="E79" s="49">
        <f t="shared" si="92"/>
        <v>115.91176470588235</v>
      </c>
      <c r="F79" s="39">
        <f t="shared" si="92"/>
        <v>724.64705882352939</v>
      </c>
      <c r="G79" s="39">
        <f t="shared" si="92"/>
        <v>15.117647058823529</v>
      </c>
      <c r="H79" s="49">
        <f t="shared" si="92"/>
        <v>53.794117647058826</v>
      </c>
      <c r="I79" s="49">
        <f t="shared" si="92"/>
        <v>81.882352941176464</v>
      </c>
      <c r="J79" s="39">
        <f t="shared" si="92"/>
        <v>174.26470588235293</v>
      </c>
      <c r="K79" s="39">
        <f t="shared" si="92"/>
        <v>1378.9705882352941</v>
      </c>
      <c r="L79" s="48"/>
      <c r="M79" s="39">
        <f>SUM(M63:M78)</f>
        <v>251.23529411764707</v>
      </c>
      <c r="N79" s="39">
        <f t="shared" si="90"/>
        <v>1127.205882352941</v>
      </c>
      <c r="O79" s="59">
        <f t="shared" si="75"/>
        <v>0.18219046603391278</v>
      </c>
      <c r="P79" s="59">
        <f t="shared" si="76"/>
        <v>0.81742561586861451</v>
      </c>
      <c r="Q79" s="18" t="s">
        <v>10</v>
      </c>
    </row>
    <row r="80" spans="1:17" ht="12.75" customHeight="1" thickBot="1" x14ac:dyDescent="0.25">
      <c r="A80" s="229"/>
      <c r="B80" s="2"/>
      <c r="C80" s="2" t="s">
        <v>13</v>
      </c>
      <c r="D80" s="42">
        <f t="shared" ref="D80:K80" si="93">SUM(D216)/34</f>
        <v>0</v>
      </c>
      <c r="E80" s="63">
        <f t="shared" si="93"/>
        <v>0</v>
      </c>
      <c r="F80" s="42">
        <f t="shared" si="93"/>
        <v>5.8823529411764705E-2</v>
      </c>
      <c r="G80" s="42">
        <f t="shared" si="93"/>
        <v>0</v>
      </c>
      <c r="H80" s="63">
        <f t="shared" si="93"/>
        <v>0</v>
      </c>
      <c r="I80" s="63">
        <f t="shared" si="93"/>
        <v>0</v>
      </c>
      <c r="J80" s="42">
        <f t="shared" si="93"/>
        <v>0</v>
      </c>
      <c r="K80" s="42">
        <f t="shared" si="93"/>
        <v>5.8823529411764705E-2</v>
      </c>
      <c r="M80" s="30">
        <f t="shared" ref="M80:M97" si="94">SUM(E80+H80+I80)</f>
        <v>0</v>
      </c>
      <c r="N80" s="31">
        <f>SUM(D80+F80+G80+J80)</f>
        <v>5.8823529411764705E-2</v>
      </c>
      <c r="O80" s="55">
        <v>0</v>
      </c>
      <c r="P80" s="55">
        <v>0</v>
      </c>
      <c r="Q80" s="2" t="s">
        <v>13</v>
      </c>
    </row>
    <row r="81" spans="1:17" ht="12.75" customHeight="1" thickBot="1" x14ac:dyDescent="0.25">
      <c r="A81" s="229"/>
      <c r="B81" s="2"/>
      <c r="C81" s="2" t="s">
        <v>76</v>
      </c>
      <c r="D81" s="42">
        <f t="shared" ref="D81:K81" si="95">SUM(D217)/34</f>
        <v>0.29411764705882354</v>
      </c>
      <c r="E81" s="63">
        <f t="shared" si="95"/>
        <v>0.11764705882352941</v>
      </c>
      <c r="F81" s="42">
        <f t="shared" si="95"/>
        <v>2.1764705882352939</v>
      </c>
      <c r="G81" s="42">
        <f t="shared" si="95"/>
        <v>2.9411764705882353E-2</v>
      </c>
      <c r="H81" s="63">
        <f t="shared" si="95"/>
        <v>0</v>
      </c>
      <c r="I81" s="63">
        <f t="shared" si="95"/>
        <v>8.8235294117647065E-2</v>
      </c>
      <c r="J81" s="42">
        <f t="shared" si="95"/>
        <v>0.47058823529411764</v>
      </c>
      <c r="K81" s="42">
        <f t="shared" si="95"/>
        <v>3.1764705882352939</v>
      </c>
      <c r="M81" s="30">
        <f t="shared" si="94"/>
        <v>0.20588235294117646</v>
      </c>
      <c r="N81" s="31">
        <f>SUM(D81+F81+G81+J81)</f>
        <v>2.9705882352941173</v>
      </c>
      <c r="O81" s="55">
        <v>0</v>
      </c>
      <c r="P81" s="55">
        <v>0</v>
      </c>
      <c r="Q81" s="2" t="s">
        <v>76</v>
      </c>
    </row>
    <row r="82" spans="1:17" ht="13.5" thickBot="1" x14ac:dyDescent="0.25">
      <c r="A82" s="229"/>
      <c r="B82" s="228" t="s">
        <v>34</v>
      </c>
      <c r="C82" s="2" t="s">
        <v>14</v>
      </c>
      <c r="D82" s="31">
        <f t="shared" ref="D82:K82" si="96">SUM(D218)/34</f>
        <v>2.6176470588235294</v>
      </c>
      <c r="E82" s="30">
        <f t="shared" si="96"/>
        <v>0.58823529411764708</v>
      </c>
      <c r="F82" s="45">
        <f t="shared" si="96"/>
        <v>19.529411764705884</v>
      </c>
      <c r="G82" s="31">
        <f t="shared" si="96"/>
        <v>0.3235294117647059</v>
      </c>
      <c r="H82" s="46">
        <f t="shared" si="96"/>
        <v>0.23529411764705882</v>
      </c>
      <c r="I82" s="30">
        <f t="shared" si="96"/>
        <v>0.47058823529411764</v>
      </c>
      <c r="J82" s="45">
        <f t="shared" si="96"/>
        <v>2.7647058823529411</v>
      </c>
      <c r="K82" s="47">
        <f t="shared" si="96"/>
        <v>26.529411764705884</v>
      </c>
      <c r="L82" s="48"/>
      <c r="M82" s="30">
        <f t="shared" si="94"/>
        <v>1.2941176470588234</v>
      </c>
      <c r="N82" s="31">
        <f t="shared" si="90"/>
        <v>25.235294117647062</v>
      </c>
      <c r="O82" s="55">
        <f>SUM(M82/K82)</f>
        <v>4.8780487804878037E-2</v>
      </c>
      <c r="P82" s="55">
        <f>SUM(N82/K82)</f>
        <v>0.95121951219512202</v>
      </c>
      <c r="Q82" s="2" t="s">
        <v>14</v>
      </c>
    </row>
    <row r="83" spans="1:17" ht="13.5" thickBot="1" x14ac:dyDescent="0.25">
      <c r="A83" s="229"/>
      <c r="B83" s="229"/>
      <c r="C83" s="2" t="s">
        <v>15</v>
      </c>
      <c r="D83" s="45">
        <f t="shared" ref="D83:K83" si="97">SUM(D219)/34</f>
        <v>4.9411764705882355</v>
      </c>
      <c r="E83" s="30">
        <f t="shared" si="97"/>
        <v>1.9411764705882353</v>
      </c>
      <c r="F83" s="45">
        <f t="shared" si="97"/>
        <v>36.5</v>
      </c>
      <c r="G83" s="45">
        <f t="shared" si="97"/>
        <v>0.23529411764705882</v>
      </c>
      <c r="H83" s="46">
        <f t="shared" si="97"/>
        <v>0.73529411764705888</v>
      </c>
      <c r="I83" s="30">
        <f t="shared" si="97"/>
        <v>0.94117647058823528</v>
      </c>
      <c r="J83" s="45">
        <f t="shared" si="97"/>
        <v>4.9117647058823533</v>
      </c>
      <c r="K83" s="47">
        <f t="shared" si="97"/>
        <v>50.205882352941174</v>
      </c>
      <c r="L83" s="48"/>
      <c r="M83" s="30">
        <f t="shared" si="94"/>
        <v>3.6176470588235299</v>
      </c>
      <c r="N83" s="31">
        <f t="shared" si="90"/>
        <v>46.588235294117645</v>
      </c>
      <c r="O83" s="55">
        <f t="shared" ref="O83:O100" si="98">SUM(M83/K83)</f>
        <v>7.2056239015817231E-2</v>
      </c>
      <c r="P83" s="55">
        <f t="shared" ref="P83:P100" si="99">SUM(N83/K83)</f>
        <v>0.92794376098418274</v>
      </c>
      <c r="Q83" s="2" t="s">
        <v>15</v>
      </c>
    </row>
    <row r="84" spans="1:17" ht="13.5" thickBot="1" x14ac:dyDescent="0.25">
      <c r="A84" s="229"/>
      <c r="B84" s="229"/>
      <c r="C84" s="2" t="s">
        <v>16</v>
      </c>
      <c r="D84" s="45">
        <f t="shared" ref="D84:K84" si="100">SUM(D220)/34</f>
        <v>8.3235294117647065</v>
      </c>
      <c r="E84" s="46">
        <f t="shared" si="100"/>
        <v>5.6764705882352944</v>
      </c>
      <c r="F84" s="45">
        <f t="shared" si="100"/>
        <v>57.529411764705884</v>
      </c>
      <c r="G84" s="45">
        <f t="shared" si="100"/>
        <v>0.5</v>
      </c>
      <c r="H84" s="46">
        <f t="shared" si="100"/>
        <v>1.5588235294117647</v>
      </c>
      <c r="I84" s="46">
        <f t="shared" si="100"/>
        <v>1.6470588235294117</v>
      </c>
      <c r="J84" s="45">
        <f t="shared" si="100"/>
        <v>7.6764705882352944</v>
      </c>
      <c r="K84" s="47">
        <f t="shared" si="100"/>
        <v>82.970588235294116</v>
      </c>
      <c r="L84" s="48"/>
      <c r="M84" s="30">
        <f t="shared" si="94"/>
        <v>8.882352941176471</v>
      </c>
      <c r="N84" s="31">
        <f t="shared" si="90"/>
        <v>74.029411764705884</v>
      </c>
      <c r="O84" s="55">
        <f t="shared" si="98"/>
        <v>0.10705423608649416</v>
      </c>
      <c r="P84" s="55">
        <f t="shared" si="99"/>
        <v>0.89223679546260193</v>
      </c>
      <c r="Q84" s="2" t="s">
        <v>16</v>
      </c>
    </row>
    <row r="85" spans="1:17" ht="13.5" thickBot="1" x14ac:dyDescent="0.25">
      <c r="A85" s="229"/>
      <c r="B85" s="229"/>
      <c r="C85" s="2" t="s">
        <v>17</v>
      </c>
      <c r="D85" s="45">
        <f t="shared" ref="D85:K85" si="101">SUM(D221)/34</f>
        <v>9.882352941176471</v>
      </c>
      <c r="E85" s="46">
        <f t="shared" si="101"/>
        <v>4.1470588235294121</v>
      </c>
      <c r="F85" s="45">
        <f t="shared" si="101"/>
        <v>60.647058823529413</v>
      </c>
      <c r="G85" s="45">
        <f t="shared" si="101"/>
        <v>1.1764705882352942</v>
      </c>
      <c r="H85" s="46">
        <f t="shared" si="101"/>
        <v>1.7941176470588236</v>
      </c>
      <c r="I85" s="46">
        <f t="shared" si="101"/>
        <v>2.6764705882352939</v>
      </c>
      <c r="J85" s="45">
        <f t="shared" si="101"/>
        <v>10.147058823529411</v>
      </c>
      <c r="K85" s="47">
        <f t="shared" si="101"/>
        <v>90.5</v>
      </c>
      <c r="L85" s="48"/>
      <c r="M85" s="30">
        <f t="shared" si="94"/>
        <v>8.617647058823529</v>
      </c>
      <c r="N85" s="31">
        <f t="shared" si="90"/>
        <v>81.85294117647058</v>
      </c>
      <c r="O85" s="55">
        <f t="shared" si="98"/>
        <v>9.5222619434514127E-2</v>
      </c>
      <c r="P85" s="55">
        <f t="shared" si="99"/>
        <v>0.90445238869028266</v>
      </c>
      <c r="Q85" s="2" t="s">
        <v>17</v>
      </c>
    </row>
    <row r="86" spans="1:17" ht="13.5" thickBot="1" x14ac:dyDescent="0.25">
      <c r="A86" s="229"/>
      <c r="B86" s="229"/>
      <c r="C86" s="2" t="s">
        <v>18</v>
      </c>
      <c r="D86" s="45">
        <f t="shared" ref="D86:K86" si="102">SUM(D222)/34</f>
        <v>12.176470588235293</v>
      </c>
      <c r="E86" s="46">
        <f t="shared" si="102"/>
        <v>4.2352941176470589</v>
      </c>
      <c r="F86" s="45">
        <f t="shared" si="102"/>
        <v>64.382352941176464</v>
      </c>
      <c r="G86" s="45">
        <f t="shared" si="102"/>
        <v>1.6764705882352942</v>
      </c>
      <c r="H86" s="46">
        <f t="shared" si="102"/>
        <v>2.2941176470588234</v>
      </c>
      <c r="I86" s="46">
        <f t="shared" si="102"/>
        <v>2.9705882352941178</v>
      </c>
      <c r="J86" s="45">
        <f t="shared" si="102"/>
        <v>12.558823529411764</v>
      </c>
      <c r="K86" s="47">
        <f t="shared" si="102"/>
        <v>100.35294117647059</v>
      </c>
      <c r="L86" s="48"/>
      <c r="M86" s="30">
        <f t="shared" si="94"/>
        <v>9.5</v>
      </c>
      <c r="N86" s="31">
        <f t="shared" si="90"/>
        <v>90.794117647058812</v>
      </c>
      <c r="O86" s="55">
        <f t="shared" si="98"/>
        <v>9.4665885111371625E-2</v>
      </c>
      <c r="P86" s="55">
        <f t="shared" si="99"/>
        <v>0.9047479484173504</v>
      </c>
      <c r="Q86" s="2" t="s">
        <v>18</v>
      </c>
    </row>
    <row r="87" spans="1:17" ht="13.5" thickBot="1" x14ac:dyDescent="0.25">
      <c r="A87" s="229"/>
      <c r="B87" s="229"/>
      <c r="C87" s="2" t="s">
        <v>19</v>
      </c>
      <c r="D87" s="45">
        <f t="shared" ref="D87:K87" si="103">SUM(D223)/34</f>
        <v>11.294117647058824</v>
      </c>
      <c r="E87" s="46">
        <f t="shared" si="103"/>
        <v>5.2941176470588234</v>
      </c>
      <c r="F87" s="45">
        <f t="shared" si="103"/>
        <v>61.588235294117645</v>
      </c>
      <c r="G87" s="45">
        <f t="shared" si="103"/>
        <v>1.588235294117647</v>
      </c>
      <c r="H87" s="46">
        <f t="shared" si="103"/>
        <v>2.2941176470588234</v>
      </c>
      <c r="I87" s="46">
        <f t="shared" si="103"/>
        <v>3.9705882352941178</v>
      </c>
      <c r="J87" s="45">
        <f t="shared" si="103"/>
        <v>11.676470588235293</v>
      </c>
      <c r="K87" s="47">
        <f t="shared" si="103"/>
        <v>97.705882352941174</v>
      </c>
      <c r="L87" s="48"/>
      <c r="M87" s="30">
        <f t="shared" si="94"/>
        <v>11.558823529411764</v>
      </c>
      <c r="N87" s="31">
        <f t="shared" si="90"/>
        <v>86.147058823529406</v>
      </c>
      <c r="O87" s="55">
        <f t="shared" si="98"/>
        <v>0.11830222757375075</v>
      </c>
      <c r="P87" s="55">
        <f t="shared" si="99"/>
        <v>0.88169777242624925</v>
      </c>
      <c r="Q87" s="2" t="s">
        <v>19</v>
      </c>
    </row>
    <row r="88" spans="1:17" ht="13.5" thickBot="1" x14ac:dyDescent="0.25">
      <c r="A88" s="229"/>
      <c r="B88" s="229"/>
      <c r="C88" s="2" t="s">
        <v>20</v>
      </c>
      <c r="D88" s="45">
        <f t="shared" ref="D88:K88" si="104">SUM(D224)/34</f>
        <v>15.529411764705882</v>
      </c>
      <c r="E88" s="46">
        <f t="shared" si="104"/>
        <v>5.7647058823529411</v>
      </c>
      <c r="F88" s="45">
        <f t="shared" si="104"/>
        <v>56.588235294117645</v>
      </c>
      <c r="G88" s="45">
        <f t="shared" si="104"/>
        <v>1.8235294117647058</v>
      </c>
      <c r="H88" s="46">
        <f t="shared" si="104"/>
        <v>2.5</v>
      </c>
      <c r="I88" s="46">
        <f t="shared" si="104"/>
        <v>5.7058823529411766</v>
      </c>
      <c r="J88" s="45">
        <f t="shared" si="104"/>
        <v>13.764705882352942</v>
      </c>
      <c r="K88" s="47">
        <f t="shared" si="104"/>
        <v>101.67647058823529</v>
      </c>
      <c r="L88" s="48"/>
      <c r="M88" s="30">
        <f t="shared" si="94"/>
        <v>13.97058823529412</v>
      </c>
      <c r="N88" s="31">
        <f t="shared" si="90"/>
        <v>87.705882352941174</v>
      </c>
      <c r="O88" s="55">
        <f t="shared" si="98"/>
        <v>0.13740237199884295</v>
      </c>
      <c r="P88" s="55">
        <f t="shared" si="99"/>
        <v>0.86259762800115714</v>
      </c>
      <c r="Q88" s="2" t="s">
        <v>20</v>
      </c>
    </row>
    <row r="89" spans="1:17" ht="13.5" thickBot="1" x14ac:dyDescent="0.25">
      <c r="A89" s="229"/>
      <c r="B89" s="229"/>
      <c r="C89" s="2" t="s">
        <v>21</v>
      </c>
      <c r="D89" s="45">
        <f t="shared" ref="D89:K89" si="105">SUM(D225)/34</f>
        <v>18</v>
      </c>
      <c r="E89" s="46">
        <f t="shared" si="105"/>
        <v>9.382352941176471</v>
      </c>
      <c r="F89" s="45">
        <f t="shared" si="105"/>
        <v>60.882352941176471</v>
      </c>
      <c r="G89" s="45">
        <f t="shared" si="105"/>
        <v>2.1470588235294117</v>
      </c>
      <c r="H89" s="46">
        <f t="shared" si="105"/>
        <v>4.6470588235294121</v>
      </c>
      <c r="I89" s="46">
        <f t="shared" si="105"/>
        <v>6.3529411764705879</v>
      </c>
      <c r="J89" s="45">
        <f t="shared" si="105"/>
        <v>19.735294117647058</v>
      </c>
      <c r="K89" s="47">
        <f t="shared" si="105"/>
        <v>121.14705882352941</v>
      </c>
      <c r="L89" s="48"/>
      <c r="M89" s="30">
        <f t="shared" si="94"/>
        <v>20.382352941176471</v>
      </c>
      <c r="N89" s="31">
        <f t="shared" si="90"/>
        <v>100.76470588235293</v>
      </c>
      <c r="O89" s="55">
        <f t="shared" si="98"/>
        <v>0.16824471959213402</v>
      </c>
      <c r="P89" s="55">
        <f t="shared" si="99"/>
        <v>0.83175528040786595</v>
      </c>
      <c r="Q89" s="2" t="s">
        <v>21</v>
      </c>
    </row>
    <row r="90" spans="1:17" ht="13.5" thickBot="1" x14ac:dyDescent="0.25">
      <c r="A90" s="229"/>
      <c r="B90" s="229"/>
      <c r="C90" s="2" t="s">
        <v>22</v>
      </c>
      <c r="D90" s="45">
        <f t="shared" ref="D90:K90" si="106">SUM(D226)/34</f>
        <v>34.558823529411768</v>
      </c>
      <c r="E90" s="46">
        <f t="shared" si="106"/>
        <v>15.647058823529411</v>
      </c>
      <c r="F90" s="45">
        <f t="shared" si="106"/>
        <v>76.294117647058826</v>
      </c>
      <c r="G90" s="45">
        <f t="shared" si="106"/>
        <v>1.6470588235294117</v>
      </c>
      <c r="H90" s="46">
        <f t="shared" si="106"/>
        <v>10.411764705882353</v>
      </c>
      <c r="I90" s="46">
        <f t="shared" si="106"/>
        <v>11.676470588235293</v>
      </c>
      <c r="J90" s="45">
        <f t="shared" si="106"/>
        <v>26.588235294117649</v>
      </c>
      <c r="K90" s="47">
        <f t="shared" si="106"/>
        <v>176.8235294117647</v>
      </c>
      <c r="L90" s="48"/>
      <c r="M90" s="30">
        <f t="shared" si="94"/>
        <v>37.735294117647058</v>
      </c>
      <c r="N90" s="31">
        <f t="shared" si="90"/>
        <v>139.08823529411765</v>
      </c>
      <c r="O90" s="55">
        <f t="shared" si="98"/>
        <v>0.21340652029274784</v>
      </c>
      <c r="P90" s="55">
        <f t="shared" si="99"/>
        <v>0.78659347970725224</v>
      </c>
      <c r="Q90" s="2" t="s">
        <v>22</v>
      </c>
    </row>
    <row r="91" spans="1:17" ht="13.5" thickBot="1" x14ac:dyDescent="0.25">
      <c r="A91" s="229"/>
      <c r="B91" s="229"/>
      <c r="C91" s="2" t="s">
        <v>23</v>
      </c>
      <c r="D91" s="45">
        <f t="shared" ref="D91:K91" si="107">SUM(D227)/34</f>
        <v>51.205882352941174</v>
      </c>
      <c r="E91" s="46">
        <f t="shared" si="107"/>
        <v>31.411764705882351</v>
      </c>
      <c r="F91" s="45">
        <f t="shared" si="107"/>
        <v>79.794117647058826</v>
      </c>
      <c r="G91" s="45">
        <f t="shared" si="107"/>
        <v>1.1764705882352942</v>
      </c>
      <c r="H91" s="46">
        <f t="shared" si="107"/>
        <v>16.323529411764707</v>
      </c>
      <c r="I91" s="46">
        <f t="shared" si="107"/>
        <v>19.205882352941178</v>
      </c>
      <c r="J91" s="45">
        <f t="shared" si="107"/>
        <v>32.970588235294116</v>
      </c>
      <c r="K91" s="47">
        <f t="shared" si="107"/>
        <v>232.08823529411765</v>
      </c>
      <c r="L91" s="48"/>
      <c r="M91" s="30">
        <f t="shared" si="94"/>
        <v>66.941176470588232</v>
      </c>
      <c r="N91" s="31">
        <f t="shared" si="90"/>
        <v>165.14705882352942</v>
      </c>
      <c r="O91" s="55">
        <f t="shared" si="98"/>
        <v>0.28842985679888478</v>
      </c>
      <c r="P91" s="55">
        <f t="shared" si="99"/>
        <v>0.71157014320111522</v>
      </c>
      <c r="Q91" s="2" t="s">
        <v>23</v>
      </c>
    </row>
    <row r="92" spans="1:17" ht="13.5" thickBot="1" x14ac:dyDescent="0.25">
      <c r="A92" s="229"/>
      <c r="B92" s="229"/>
      <c r="C92" s="2" t="s">
        <v>24</v>
      </c>
      <c r="D92" s="45">
        <f t="shared" ref="D92:K92" si="108">SUM(D228)/34</f>
        <v>71.441176470588232</v>
      </c>
      <c r="E92" s="46">
        <f t="shared" si="108"/>
        <v>50.176470588235297</v>
      </c>
      <c r="F92" s="45">
        <f t="shared" si="108"/>
        <v>76.470588235294116</v>
      </c>
      <c r="G92" s="45">
        <f t="shared" si="108"/>
        <v>0.94117647058823528</v>
      </c>
      <c r="H92" s="46">
        <f t="shared" si="108"/>
        <v>24.558823529411764</v>
      </c>
      <c r="I92" s="46">
        <f t="shared" si="108"/>
        <v>31.441176470588236</v>
      </c>
      <c r="J92" s="45">
        <f t="shared" si="108"/>
        <v>35.794117647058826</v>
      </c>
      <c r="K92" s="47">
        <f t="shared" si="108"/>
        <v>290.8235294117647</v>
      </c>
      <c r="L92" s="48"/>
      <c r="M92" s="30">
        <f t="shared" si="94"/>
        <v>106.17647058823529</v>
      </c>
      <c r="N92" s="31">
        <f t="shared" si="90"/>
        <v>184.64705882352939</v>
      </c>
      <c r="O92" s="55">
        <f t="shared" si="98"/>
        <v>0.36508899676375406</v>
      </c>
      <c r="P92" s="55">
        <f t="shared" si="99"/>
        <v>0.63491100323624594</v>
      </c>
      <c r="Q92" s="2" t="s">
        <v>24</v>
      </c>
    </row>
    <row r="93" spans="1:17" ht="13.5" thickBot="1" x14ac:dyDescent="0.25">
      <c r="A93" s="229"/>
      <c r="B93" s="229"/>
      <c r="C93" s="2" t="s">
        <v>25</v>
      </c>
      <c r="D93" s="45">
        <f t="shared" ref="D93:K93" si="109">SUM(D229)/34</f>
        <v>75.441176470588232</v>
      </c>
      <c r="E93" s="46">
        <f t="shared" si="109"/>
        <v>56.441176470588232</v>
      </c>
      <c r="F93" s="45">
        <f t="shared" si="109"/>
        <v>75.647058823529406</v>
      </c>
      <c r="G93" s="45">
        <f t="shared" si="109"/>
        <v>1.0588235294117647</v>
      </c>
      <c r="H93" s="46">
        <f t="shared" si="109"/>
        <v>25.558823529411764</v>
      </c>
      <c r="I93" s="46">
        <f t="shared" si="109"/>
        <v>33.529411764705884</v>
      </c>
      <c r="J93" s="45">
        <f t="shared" si="109"/>
        <v>36.235294117647058</v>
      </c>
      <c r="K93" s="47">
        <f t="shared" si="109"/>
        <v>303.91176470588238</v>
      </c>
      <c r="L93" s="48"/>
      <c r="M93" s="30">
        <f t="shared" si="94"/>
        <v>115.52941176470588</v>
      </c>
      <c r="N93" s="31">
        <f t="shared" si="90"/>
        <v>188.38235294117646</v>
      </c>
      <c r="O93" s="55">
        <f t="shared" si="98"/>
        <v>0.38014129488047999</v>
      </c>
      <c r="P93" s="55">
        <f t="shared" si="99"/>
        <v>0.6198587051195199</v>
      </c>
      <c r="Q93" s="2" t="s">
        <v>25</v>
      </c>
    </row>
    <row r="94" spans="1:17" ht="13.5" thickBot="1" x14ac:dyDescent="0.25">
      <c r="A94" s="229"/>
      <c r="B94" s="229"/>
      <c r="C94" s="2" t="s">
        <v>26</v>
      </c>
      <c r="D94" s="45">
        <f t="shared" ref="D94:K94" si="110">SUM(D230)/34</f>
        <v>54.411764705882355</v>
      </c>
      <c r="E94" s="46">
        <f t="shared" si="110"/>
        <v>38.823529411764703</v>
      </c>
      <c r="F94" s="45">
        <f t="shared" si="110"/>
        <v>66.32352941176471</v>
      </c>
      <c r="G94" s="45">
        <f t="shared" si="110"/>
        <v>1.7941176470588236</v>
      </c>
      <c r="H94" s="46">
        <f t="shared" si="110"/>
        <v>14.294117647058824</v>
      </c>
      <c r="I94" s="46">
        <f t="shared" si="110"/>
        <v>26.205882352941178</v>
      </c>
      <c r="J94" s="45">
        <f t="shared" si="110"/>
        <v>27.147058823529413</v>
      </c>
      <c r="K94" s="47">
        <f t="shared" si="110"/>
        <v>229</v>
      </c>
      <c r="L94" s="48"/>
      <c r="M94" s="30">
        <f t="shared" si="94"/>
        <v>79.32352941176471</v>
      </c>
      <c r="N94" s="31">
        <f t="shared" si="90"/>
        <v>149.6764705882353</v>
      </c>
      <c r="O94" s="55">
        <f t="shared" si="98"/>
        <v>0.34639095812997689</v>
      </c>
      <c r="P94" s="55">
        <f t="shared" si="99"/>
        <v>0.65360904187002311</v>
      </c>
      <c r="Q94" s="2" t="s">
        <v>26</v>
      </c>
    </row>
    <row r="95" spans="1:17" ht="13.5" thickBot="1" x14ac:dyDescent="0.25">
      <c r="A95" s="229"/>
      <c r="B95" s="229"/>
      <c r="C95" s="2" t="s">
        <v>27</v>
      </c>
      <c r="D95" s="45">
        <f t="shared" ref="D95:K95" si="111">SUM(D231)/34</f>
        <v>27.470588235294116</v>
      </c>
      <c r="E95" s="46">
        <f t="shared" si="111"/>
        <v>19</v>
      </c>
      <c r="F95" s="45">
        <f t="shared" si="111"/>
        <v>45.117647058823529</v>
      </c>
      <c r="G95" s="45">
        <f t="shared" si="111"/>
        <v>1.2941176470588236</v>
      </c>
      <c r="H95" s="46">
        <f t="shared" si="111"/>
        <v>4.2352941176470589</v>
      </c>
      <c r="I95" s="46">
        <f t="shared" si="111"/>
        <v>14.676470588235293</v>
      </c>
      <c r="J95" s="45">
        <f t="shared" si="111"/>
        <v>16.205882352941178</v>
      </c>
      <c r="K95" s="47">
        <f t="shared" si="111"/>
        <v>128</v>
      </c>
      <c r="L95" s="48"/>
      <c r="M95" s="30">
        <f t="shared" si="94"/>
        <v>37.911764705882348</v>
      </c>
      <c r="N95" s="31">
        <f t="shared" si="90"/>
        <v>90.088235294117652</v>
      </c>
      <c r="O95" s="55">
        <f t="shared" si="98"/>
        <v>0.29618566176470584</v>
      </c>
      <c r="P95" s="55">
        <f t="shared" si="99"/>
        <v>0.70381433823529416</v>
      </c>
      <c r="Q95" s="2" t="s">
        <v>27</v>
      </c>
    </row>
    <row r="96" spans="1:17" ht="13.5" thickBot="1" x14ac:dyDescent="0.25">
      <c r="A96" s="229"/>
      <c r="B96" s="229"/>
      <c r="C96" s="2" t="s">
        <v>28</v>
      </c>
      <c r="D96" s="45">
        <f t="shared" ref="D96:K96" si="112">SUM(D232)/34</f>
        <v>15.441176470588236</v>
      </c>
      <c r="E96" s="46">
        <f t="shared" si="112"/>
        <v>10.058823529411764</v>
      </c>
      <c r="F96" s="45">
        <f t="shared" si="112"/>
        <v>20.294117647058822</v>
      </c>
      <c r="G96" s="45">
        <f t="shared" si="112"/>
        <v>0.14705882352941177</v>
      </c>
      <c r="H96" s="46">
        <f t="shared" si="112"/>
        <v>1.9411764705882353</v>
      </c>
      <c r="I96" s="46">
        <f t="shared" si="112"/>
        <v>7.617647058823529</v>
      </c>
      <c r="J96" s="45">
        <f t="shared" si="112"/>
        <v>8.9705882352941178</v>
      </c>
      <c r="K96" s="47">
        <f t="shared" si="112"/>
        <v>64.470588235294116</v>
      </c>
      <c r="L96" s="48"/>
      <c r="M96" s="30">
        <f t="shared" si="94"/>
        <v>19.617647058823529</v>
      </c>
      <c r="N96" s="31">
        <f t="shared" si="90"/>
        <v>44.852941176470587</v>
      </c>
      <c r="O96" s="55">
        <f t="shared" si="98"/>
        <v>0.30428832116788324</v>
      </c>
      <c r="P96" s="55">
        <f t="shared" si="99"/>
        <v>0.69571167883211682</v>
      </c>
      <c r="Q96" s="2" t="s">
        <v>28</v>
      </c>
    </row>
    <row r="97" spans="1:18" ht="13.5" thickBot="1" x14ac:dyDescent="0.25">
      <c r="A97" s="229"/>
      <c r="B97" s="229"/>
      <c r="C97" s="2" t="s">
        <v>29</v>
      </c>
      <c r="D97" s="45">
        <f t="shared" ref="D97:K97" si="113">SUM(D233)/34</f>
        <v>3.1176470588235294</v>
      </c>
      <c r="E97" s="46">
        <f t="shared" si="113"/>
        <v>2.9411764705882353E-2</v>
      </c>
      <c r="F97" s="45">
        <f t="shared" si="113"/>
        <v>4.0294117647058822</v>
      </c>
      <c r="G97" s="45">
        <f t="shared" si="113"/>
        <v>0</v>
      </c>
      <c r="H97" s="46">
        <f t="shared" si="113"/>
        <v>6.6764705882352944</v>
      </c>
      <c r="I97" s="46">
        <f t="shared" si="113"/>
        <v>8.8235294117647065E-2</v>
      </c>
      <c r="J97" s="45">
        <f t="shared" si="113"/>
        <v>2.3235294117647061</v>
      </c>
      <c r="K97" s="47">
        <f t="shared" si="113"/>
        <v>16.264705882352942</v>
      </c>
      <c r="L97" s="48"/>
      <c r="M97" s="30">
        <f t="shared" si="94"/>
        <v>6.7941176470588234</v>
      </c>
      <c r="N97" s="31">
        <f t="shared" si="90"/>
        <v>9.4705882352941178</v>
      </c>
      <c r="O97" s="55">
        <f t="shared" si="98"/>
        <v>0.41772151898734172</v>
      </c>
      <c r="P97" s="55">
        <f t="shared" si="99"/>
        <v>0.58227848101265822</v>
      </c>
      <c r="Q97" s="2" t="s">
        <v>29</v>
      </c>
    </row>
    <row r="98" spans="1:18" ht="13.5" thickBot="1" x14ac:dyDescent="0.25">
      <c r="A98" s="229"/>
      <c r="B98" s="230"/>
      <c r="C98" s="2" t="s">
        <v>10</v>
      </c>
      <c r="D98" s="45">
        <f t="shared" ref="D98:K98" si="114">SUM(D234)/34</f>
        <v>416.14705882352939</v>
      </c>
      <c r="E98" s="46">
        <f t="shared" si="114"/>
        <v>258.73529411764707</v>
      </c>
      <c r="F98" s="45">
        <f t="shared" si="114"/>
        <v>863.85294117647061</v>
      </c>
      <c r="G98" s="45">
        <f t="shared" si="114"/>
        <v>17.558823529411764</v>
      </c>
      <c r="H98" s="46">
        <f t="shared" si="114"/>
        <v>120.08823529411765</v>
      </c>
      <c r="I98" s="46">
        <f t="shared" si="114"/>
        <v>169.26470588235293</v>
      </c>
      <c r="J98" s="45">
        <f t="shared" si="114"/>
        <v>269.94117647058823</v>
      </c>
      <c r="K98" s="47">
        <f t="shared" si="114"/>
        <v>2115.7352941176468</v>
      </c>
      <c r="L98" s="48"/>
      <c r="M98" s="46">
        <f>SUM(M82:M97)</f>
        <v>547.85294117647061</v>
      </c>
      <c r="N98" s="45">
        <f t="shared" si="90"/>
        <v>1567.5</v>
      </c>
      <c r="O98" s="57">
        <f t="shared" si="98"/>
        <v>0.25894210050740257</v>
      </c>
      <c r="P98" s="57">
        <f t="shared" si="99"/>
        <v>0.74087718078821163</v>
      </c>
      <c r="Q98" s="2" t="s">
        <v>10</v>
      </c>
    </row>
    <row r="99" spans="1:18" ht="12.75" customHeight="1" thickBot="1" x14ac:dyDescent="0.25">
      <c r="A99" s="229"/>
      <c r="B99" s="22"/>
      <c r="C99" s="22" t="s">
        <v>13</v>
      </c>
      <c r="D99" s="25">
        <f t="shared" ref="D99:K99" si="115">SUM(D235)/34</f>
        <v>0</v>
      </c>
      <c r="E99" s="27">
        <f t="shared" si="115"/>
        <v>0</v>
      </c>
      <c r="F99" s="25">
        <f t="shared" si="115"/>
        <v>0.17647058823529413</v>
      </c>
      <c r="G99" s="25">
        <f t="shared" si="115"/>
        <v>0</v>
      </c>
      <c r="H99" s="27">
        <f t="shared" si="115"/>
        <v>0</v>
      </c>
      <c r="I99" s="27">
        <f t="shared" si="115"/>
        <v>0</v>
      </c>
      <c r="J99" s="25">
        <f t="shared" si="115"/>
        <v>0</v>
      </c>
      <c r="K99" s="25">
        <f t="shared" si="115"/>
        <v>0.17647058823529413</v>
      </c>
      <c r="L99" s="25"/>
      <c r="M99" s="30">
        <f t="shared" ref="M99:M100" si="116">SUM(E99+H99+I99)</f>
        <v>0</v>
      </c>
      <c r="N99" s="31">
        <f t="shared" si="90"/>
        <v>0.17647058823529413</v>
      </c>
      <c r="O99" s="59">
        <f t="shared" si="98"/>
        <v>0</v>
      </c>
      <c r="P99" s="59">
        <f t="shared" si="99"/>
        <v>1</v>
      </c>
      <c r="Q99" s="59" t="s">
        <v>13</v>
      </c>
      <c r="R99" s="18"/>
    </row>
    <row r="100" spans="1:18" ht="12.75" customHeight="1" thickBot="1" x14ac:dyDescent="0.25">
      <c r="A100" s="229"/>
      <c r="B100" s="22"/>
      <c r="C100" s="22" t="s">
        <v>76</v>
      </c>
      <c r="D100" s="25">
        <f t="shared" ref="D100:K100" si="117">SUM(D236)/34</f>
        <v>0.20588235294117646</v>
      </c>
      <c r="E100" s="27">
        <f t="shared" si="117"/>
        <v>0.11764705882352941</v>
      </c>
      <c r="F100" s="25">
        <f t="shared" si="117"/>
        <v>1.2941176470588236</v>
      </c>
      <c r="G100" s="25">
        <f t="shared" si="117"/>
        <v>0</v>
      </c>
      <c r="H100" s="27">
        <f t="shared" si="117"/>
        <v>0.14705882352941177</v>
      </c>
      <c r="I100" s="27">
        <f t="shared" si="117"/>
        <v>2.9411764705882353E-2</v>
      </c>
      <c r="J100" s="25">
        <f t="shared" si="117"/>
        <v>0.6470588235294118</v>
      </c>
      <c r="K100" s="25">
        <f t="shared" si="117"/>
        <v>2.4411764705882355</v>
      </c>
      <c r="L100" s="25"/>
      <c r="M100" s="30">
        <f t="shared" si="116"/>
        <v>0.29411764705882354</v>
      </c>
      <c r="N100" s="31">
        <f t="shared" si="90"/>
        <v>2.1470588235294117</v>
      </c>
      <c r="O100" s="59">
        <f t="shared" si="98"/>
        <v>0.12048192771084337</v>
      </c>
      <c r="P100" s="59">
        <f t="shared" si="99"/>
        <v>0.87951807228915657</v>
      </c>
      <c r="Q100" s="59" t="s">
        <v>76</v>
      </c>
      <c r="R100" s="18"/>
    </row>
    <row r="101" spans="1:18" ht="13.5" thickBot="1" x14ac:dyDescent="0.25">
      <c r="A101" s="229"/>
      <c r="B101" s="234" t="s">
        <v>36</v>
      </c>
      <c r="C101" s="22" t="s">
        <v>14</v>
      </c>
      <c r="D101" s="25">
        <f t="shared" ref="D101:K101" si="118">SUM(D237)/34</f>
        <v>2.1176470588235294</v>
      </c>
      <c r="E101" s="27">
        <f t="shared" si="118"/>
        <v>0.6470588235294118</v>
      </c>
      <c r="F101" s="39">
        <f t="shared" si="118"/>
        <v>19.794117647058822</v>
      </c>
      <c r="G101" s="25">
        <f t="shared" si="118"/>
        <v>5.8823529411764705E-2</v>
      </c>
      <c r="H101" s="27">
        <f t="shared" si="118"/>
        <v>0.8529411764705882</v>
      </c>
      <c r="I101" s="27">
        <f t="shared" si="118"/>
        <v>0.20588235294117646</v>
      </c>
      <c r="J101" s="25">
        <f t="shared" si="118"/>
        <v>2.1176470588235294</v>
      </c>
      <c r="K101" s="39">
        <f t="shared" si="118"/>
        <v>25.794117647058822</v>
      </c>
      <c r="L101" s="48"/>
      <c r="M101" s="30">
        <f t="shared" ref="M101:M116" si="119">SUM(E101+H101+I101)</f>
        <v>1.7058823529411764</v>
      </c>
      <c r="N101" s="31">
        <f t="shared" si="90"/>
        <v>24.088235294117645</v>
      </c>
      <c r="O101" s="59">
        <f>SUM(M101/K101)</f>
        <v>6.6134549600912196E-2</v>
      </c>
      <c r="P101" s="59">
        <f>SUM(N101/K101)</f>
        <v>0.93386545039908775</v>
      </c>
      <c r="Q101" s="18" t="s">
        <v>14</v>
      </c>
    </row>
    <row r="102" spans="1:18" ht="13.5" thickBot="1" x14ac:dyDescent="0.25">
      <c r="A102" s="229"/>
      <c r="B102" s="235"/>
      <c r="C102" s="22" t="s">
        <v>15</v>
      </c>
      <c r="D102" s="39">
        <f t="shared" ref="D102:K102" si="120">SUM(D238)/34</f>
        <v>5.2941176470588234</v>
      </c>
      <c r="E102" s="27">
        <f t="shared" si="120"/>
        <v>2.7647058823529411</v>
      </c>
      <c r="F102" s="39">
        <f t="shared" si="120"/>
        <v>42.029411764705884</v>
      </c>
      <c r="G102" s="39">
        <f t="shared" si="120"/>
        <v>0.38235294117647056</v>
      </c>
      <c r="H102" s="49">
        <f t="shared" si="120"/>
        <v>1.2647058823529411</v>
      </c>
      <c r="I102" s="49">
        <f t="shared" si="120"/>
        <v>0.8529411764705882</v>
      </c>
      <c r="J102" s="39">
        <f t="shared" si="120"/>
        <v>5.0294117647058822</v>
      </c>
      <c r="K102" s="39">
        <f t="shared" si="120"/>
        <v>57.617647058823529</v>
      </c>
      <c r="L102" s="48"/>
      <c r="M102" s="30">
        <f t="shared" si="119"/>
        <v>4.8823529411764701</v>
      </c>
      <c r="N102" s="31">
        <f t="shared" si="90"/>
        <v>52.735294117647065</v>
      </c>
      <c r="O102" s="59">
        <f t="shared" ref="O102:O117" si="121">SUM(M102/K102)</f>
        <v>8.4737110770801427E-2</v>
      </c>
      <c r="P102" s="59">
        <f t="shared" ref="P102:P117" si="122">SUM(N102/K102)</f>
        <v>0.91526288922919874</v>
      </c>
      <c r="Q102" s="18" t="s">
        <v>15</v>
      </c>
    </row>
    <row r="103" spans="1:18" ht="13.5" thickBot="1" x14ac:dyDescent="0.25">
      <c r="A103" s="229"/>
      <c r="B103" s="235"/>
      <c r="C103" s="22" t="s">
        <v>16</v>
      </c>
      <c r="D103" s="39">
        <f t="shared" ref="D103:K103" si="123">SUM(D239)/34</f>
        <v>8.1764705882352935</v>
      </c>
      <c r="E103" s="49">
        <f t="shared" si="123"/>
        <v>3.8823529411764706</v>
      </c>
      <c r="F103" s="39">
        <f t="shared" si="123"/>
        <v>56.117647058823529</v>
      </c>
      <c r="G103" s="39">
        <f t="shared" si="123"/>
        <v>0.58823529411764708</v>
      </c>
      <c r="H103" s="49">
        <f t="shared" si="123"/>
        <v>2.3529411764705883</v>
      </c>
      <c r="I103" s="49">
        <f t="shared" si="123"/>
        <v>1.7058823529411764</v>
      </c>
      <c r="J103" s="39">
        <f t="shared" si="123"/>
        <v>8</v>
      </c>
      <c r="K103" s="39">
        <f t="shared" si="123"/>
        <v>80.82352941176471</v>
      </c>
      <c r="L103" s="48"/>
      <c r="M103" s="30">
        <f t="shared" si="119"/>
        <v>7.9411764705882355</v>
      </c>
      <c r="N103" s="31">
        <f t="shared" si="90"/>
        <v>72.882352941176478</v>
      </c>
      <c r="O103" s="59">
        <f t="shared" si="121"/>
        <v>9.8253275109170299E-2</v>
      </c>
      <c r="P103" s="59">
        <f t="shared" si="122"/>
        <v>0.90174672489082974</v>
      </c>
      <c r="Q103" s="18" t="s">
        <v>16</v>
      </c>
    </row>
    <row r="104" spans="1:18" ht="13.5" thickBot="1" x14ac:dyDescent="0.25">
      <c r="A104" s="229"/>
      <c r="B104" s="235"/>
      <c r="C104" s="22" t="s">
        <v>17</v>
      </c>
      <c r="D104" s="39">
        <f t="shared" ref="D104:K104" si="124">SUM(D240)/34</f>
        <v>12.794117647058824</v>
      </c>
      <c r="E104" s="49">
        <f t="shared" si="124"/>
        <v>7.382352941176471</v>
      </c>
      <c r="F104" s="39">
        <f t="shared" si="124"/>
        <v>65.294117647058826</v>
      </c>
      <c r="G104" s="39">
        <f t="shared" si="124"/>
        <v>0.97058823529411764</v>
      </c>
      <c r="H104" s="49">
        <f t="shared" si="124"/>
        <v>2</v>
      </c>
      <c r="I104" s="49">
        <f t="shared" si="124"/>
        <v>3.1764705882352939</v>
      </c>
      <c r="J104" s="39">
        <f t="shared" si="124"/>
        <v>11.470588235294118</v>
      </c>
      <c r="K104" s="39">
        <f t="shared" si="124"/>
        <v>103.08823529411765</v>
      </c>
      <c r="L104" s="48"/>
      <c r="M104" s="30">
        <f t="shared" si="119"/>
        <v>12.558823529411764</v>
      </c>
      <c r="N104" s="31">
        <f t="shared" si="90"/>
        <v>90.529411764705884</v>
      </c>
      <c r="O104" s="59">
        <f t="shared" si="121"/>
        <v>0.12182596291012839</v>
      </c>
      <c r="P104" s="59">
        <f t="shared" si="122"/>
        <v>0.87817403708987163</v>
      </c>
      <c r="Q104" s="18" t="s">
        <v>17</v>
      </c>
    </row>
    <row r="105" spans="1:18" ht="13.5" thickBot="1" x14ac:dyDescent="0.25">
      <c r="A105" s="229"/>
      <c r="B105" s="235"/>
      <c r="C105" s="22" t="s">
        <v>18</v>
      </c>
      <c r="D105" s="39">
        <f t="shared" ref="D105:K105" si="125">SUM(D241)/34</f>
        <v>16.911764705882351</v>
      </c>
      <c r="E105" s="49">
        <f t="shared" si="125"/>
        <v>7.882352941176471</v>
      </c>
      <c r="F105" s="39">
        <f t="shared" si="125"/>
        <v>68.441176470588232</v>
      </c>
      <c r="G105" s="39">
        <f t="shared" si="125"/>
        <v>1.8823529411764706</v>
      </c>
      <c r="H105" s="49">
        <f t="shared" si="125"/>
        <v>3.8823529411764706</v>
      </c>
      <c r="I105" s="49">
        <f t="shared" si="125"/>
        <v>5.3235294117647056</v>
      </c>
      <c r="J105" s="39">
        <f t="shared" si="125"/>
        <v>14.735294117647058</v>
      </c>
      <c r="K105" s="39">
        <f t="shared" si="125"/>
        <v>119.08823529411765</v>
      </c>
      <c r="L105" s="48"/>
      <c r="M105" s="30">
        <f t="shared" si="119"/>
        <v>17.088235294117649</v>
      </c>
      <c r="N105" s="31">
        <f t="shared" si="90"/>
        <v>101.9705882352941</v>
      </c>
      <c r="O105" s="59">
        <f t="shared" si="121"/>
        <v>0.14349222030130898</v>
      </c>
      <c r="P105" s="59">
        <f t="shared" si="122"/>
        <v>0.8562608051370707</v>
      </c>
      <c r="Q105" s="18" t="s">
        <v>18</v>
      </c>
    </row>
    <row r="106" spans="1:18" ht="13.5" thickBot="1" x14ac:dyDescent="0.25">
      <c r="A106" s="229"/>
      <c r="B106" s="235"/>
      <c r="C106" s="22" t="s">
        <v>19</v>
      </c>
      <c r="D106" s="39">
        <f t="shared" ref="D106:K106" si="126">SUM(D242)/34</f>
        <v>16.029411764705884</v>
      </c>
      <c r="E106" s="49">
        <f t="shared" si="126"/>
        <v>9.7058823529411757</v>
      </c>
      <c r="F106" s="39">
        <f t="shared" si="126"/>
        <v>61.911764705882355</v>
      </c>
      <c r="G106" s="39">
        <f t="shared" si="126"/>
        <v>1.0294117647058822</v>
      </c>
      <c r="H106" s="49">
        <f t="shared" si="126"/>
        <v>4.5882352941176467</v>
      </c>
      <c r="I106" s="49">
        <f t="shared" si="126"/>
        <v>5.5294117647058822</v>
      </c>
      <c r="J106" s="39">
        <f t="shared" si="126"/>
        <v>14.470588235294118</v>
      </c>
      <c r="K106" s="39">
        <f t="shared" si="126"/>
        <v>113.26470588235294</v>
      </c>
      <c r="L106" s="48"/>
      <c r="M106" s="30">
        <f t="shared" si="119"/>
        <v>19.823529411764703</v>
      </c>
      <c r="N106" s="31">
        <f t="shared" si="90"/>
        <v>93.441176470588232</v>
      </c>
      <c r="O106" s="59">
        <f t="shared" si="121"/>
        <v>0.17501947546091923</v>
      </c>
      <c r="P106" s="59">
        <f t="shared" si="122"/>
        <v>0.82498052453908077</v>
      </c>
      <c r="Q106" s="18" t="s">
        <v>19</v>
      </c>
    </row>
    <row r="107" spans="1:18" ht="13.5" thickBot="1" x14ac:dyDescent="0.25">
      <c r="A107" s="229"/>
      <c r="B107" s="235"/>
      <c r="C107" s="22" t="s">
        <v>20</v>
      </c>
      <c r="D107" s="39">
        <f t="shared" ref="D107:K107" si="127">SUM(D243)/34</f>
        <v>20.176470588235293</v>
      </c>
      <c r="E107" s="49">
        <f t="shared" si="127"/>
        <v>12.588235294117647</v>
      </c>
      <c r="F107" s="39">
        <f t="shared" si="127"/>
        <v>58.441176470588232</v>
      </c>
      <c r="G107" s="39">
        <f t="shared" si="127"/>
        <v>1.3235294117647058</v>
      </c>
      <c r="H107" s="49">
        <f t="shared" si="127"/>
        <v>6.5882352941176467</v>
      </c>
      <c r="I107" s="49">
        <f t="shared" si="127"/>
        <v>7.117647058823529</v>
      </c>
      <c r="J107" s="39">
        <f t="shared" si="127"/>
        <v>15.029411764705882</v>
      </c>
      <c r="K107" s="39">
        <f t="shared" si="127"/>
        <v>121.26470588235294</v>
      </c>
      <c r="L107" s="48"/>
      <c r="M107" s="30">
        <f t="shared" si="119"/>
        <v>26.294117647058822</v>
      </c>
      <c r="N107" s="31">
        <f t="shared" si="90"/>
        <v>94.970588235294116</v>
      </c>
      <c r="O107" s="59">
        <f t="shared" si="121"/>
        <v>0.21683240358961919</v>
      </c>
      <c r="P107" s="59">
        <f t="shared" si="122"/>
        <v>0.78316759641038081</v>
      </c>
      <c r="Q107" s="18" t="s">
        <v>20</v>
      </c>
    </row>
    <row r="108" spans="1:18" ht="13.5" thickBot="1" x14ac:dyDescent="0.25">
      <c r="A108" s="229"/>
      <c r="B108" s="235"/>
      <c r="C108" s="22" t="s">
        <v>21</v>
      </c>
      <c r="D108" s="39">
        <f t="shared" ref="D108:K108" si="128">SUM(D244)/34</f>
        <v>27.617647058823529</v>
      </c>
      <c r="E108" s="49">
        <f t="shared" si="128"/>
        <v>16.058823529411764</v>
      </c>
      <c r="F108" s="39">
        <f t="shared" si="128"/>
        <v>61.235294117647058</v>
      </c>
      <c r="G108" s="39">
        <f t="shared" si="128"/>
        <v>2.2058823529411766</v>
      </c>
      <c r="H108" s="49">
        <f t="shared" si="128"/>
        <v>10.794117647058824</v>
      </c>
      <c r="I108" s="49">
        <f t="shared" si="128"/>
        <v>10.117647058823529</v>
      </c>
      <c r="J108" s="39">
        <f t="shared" si="128"/>
        <v>20.147058823529413</v>
      </c>
      <c r="K108" s="39">
        <f t="shared" si="128"/>
        <v>148.1764705882353</v>
      </c>
      <c r="L108" s="48"/>
      <c r="M108" s="30">
        <f t="shared" si="119"/>
        <v>36.970588235294116</v>
      </c>
      <c r="N108" s="31">
        <f t="shared" si="90"/>
        <v>111.20588235294116</v>
      </c>
      <c r="O108" s="59">
        <f t="shared" si="121"/>
        <v>0.24950377133783244</v>
      </c>
      <c r="P108" s="59">
        <f t="shared" si="122"/>
        <v>0.75049622866216736</v>
      </c>
      <c r="Q108" s="18" t="s">
        <v>21</v>
      </c>
    </row>
    <row r="109" spans="1:18" ht="13.5" thickBot="1" x14ac:dyDescent="0.25">
      <c r="A109" s="229"/>
      <c r="B109" s="235"/>
      <c r="C109" s="22" t="s">
        <v>22</v>
      </c>
      <c r="D109" s="39">
        <f t="shared" ref="D109:K109" si="129">SUM(D245)/34</f>
        <v>45.705882352941174</v>
      </c>
      <c r="E109" s="49">
        <f t="shared" si="129"/>
        <v>26.147058823529413</v>
      </c>
      <c r="F109" s="39">
        <f t="shared" si="129"/>
        <v>71.735294117647058</v>
      </c>
      <c r="G109" s="39">
        <f t="shared" si="129"/>
        <v>1.2647058823529411</v>
      </c>
      <c r="H109" s="49">
        <f t="shared" si="129"/>
        <v>17.617647058823529</v>
      </c>
      <c r="I109" s="49">
        <f t="shared" si="129"/>
        <v>14.823529411764707</v>
      </c>
      <c r="J109" s="39">
        <f t="shared" si="129"/>
        <v>25.676470588235293</v>
      </c>
      <c r="K109" s="39">
        <f t="shared" si="129"/>
        <v>202.97058823529412</v>
      </c>
      <c r="L109" s="48"/>
      <c r="M109" s="30">
        <f t="shared" si="119"/>
        <v>58.588235294117652</v>
      </c>
      <c r="N109" s="31">
        <f t="shared" si="90"/>
        <v>144.38235294117646</v>
      </c>
      <c r="O109" s="59">
        <f t="shared" si="121"/>
        <v>0.28865381828720477</v>
      </c>
      <c r="P109" s="59">
        <f t="shared" si="122"/>
        <v>0.71134618171279518</v>
      </c>
      <c r="Q109" s="18" t="s">
        <v>22</v>
      </c>
    </row>
    <row r="110" spans="1:18" ht="13.5" thickBot="1" x14ac:dyDescent="0.25">
      <c r="A110" s="229"/>
      <c r="B110" s="235"/>
      <c r="C110" s="22" t="s">
        <v>23</v>
      </c>
      <c r="D110" s="39">
        <f t="shared" ref="D110:K110" si="130">SUM(D246)/34</f>
        <v>71.058823529411768</v>
      </c>
      <c r="E110" s="49">
        <f t="shared" si="130"/>
        <v>54.852941176470587</v>
      </c>
      <c r="F110" s="39">
        <f t="shared" si="130"/>
        <v>76</v>
      </c>
      <c r="G110" s="39">
        <f t="shared" si="130"/>
        <v>0.88235294117647056</v>
      </c>
      <c r="H110" s="49">
        <f t="shared" si="130"/>
        <v>29.941176470588236</v>
      </c>
      <c r="I110" s="49">
        <f t="shared" si="130"/>
        <v>25.323529411764707</v>
      </c>
      <c r="J110" s="39">
        <f t="shared" si="130"/>
        <v>33.176470588235297</v>
      </c>
      <c r="K110" s="39">
        <f t="shared" si="130"/>
        <v>291.23529411764707</v>
      </c>
      <c r="L110" s="48"/>
      <c r="M110" s="30">
        <f t="shared" si="119"/>
        <v>110.11764705882354</v>
      </c>
      <c r="N110" s="31">
        <f t="shared" si="90"/>
        <v>181.11764705882354</v>
      </c>
      <c r="O110" s="59">
        <f t="shared" si="121"/>
        <v>0.37810543324580892</v>
      </c>
      <c r="P110" s="59">
        <f t="shared" si="122"/>
        <v>0.62189456675419108</v>
      </c>
      <c r="Q110" s="18" t="s">
        <v>23</v>
      </c>
    </row>
    <row r="111" spans="1:18" ht="13.5" thickBot="1" x14ac:dyDescent="0.25">
      <c r="A111" s="229"/>
      <c r="B111" s="235"/>
      <c r="C111" s="22" t="s">
        <v>24</v>
      </c>
      <c r="D111" s="39">
        <f t="shared" ref="D111:K111" si="131">SUM(D247)/34</f>
        <v>83.882352941176464</v>
      </c>
      <c r="E111" s="49">
        <f t="shared" si="131"/>
        <v>81.588235294117652</v>
      </c>
      <c r="F111" s="39">
        <f t="shared" si="131"/>
        <v>70.088235294117652</v>
      </c>
      <c r="G111" s="39">
        <f t="shared" si="131"/>
        <v>1.088235294117647</v>
      </c>
      <c r="H111" s="49">
        <f t="shared" si="131"/>
        <v>47.735294117647058</v>
      </c>
      <c r="I111" s="49">
        <f t="shared" si="131"/>
        <v>35.823529411764703</v>
      </c>
      <c r="J111" s="39">
        <f t="shared" si="131"/>
        <v>37.058823529411768</v>
      </c>
      <c r="K111" s="39">
        <f t="shared" si="131"/>
        <v>357.26470588235293</v>
      </c>
      <c r="L111" s="48"/>
      <c r="M111" s="30">
        <f t="shared" si="119"/>
        <v>165.14705882352939</v>
      </c>
      <c r="N111" s="31">
        <f t="shared" si="90"/>
        <v>192.11764705882354</v>
      </c>
      <c r="O111" s="59">
        <f t="shared" si="121"/>
        <v>0.46225405449905321</v>
      </c>
      <c r="P111" s="59">
        <f t="shared" si="122"/>
        <v>0.53774594550094679</v>
      </c>
      <c r="Q111" s="18" t="s">
        <v>24</v>
      </c>
    </row>
    <row r="112" spans="1:18" ht="13.5" thickBot="1" x14ac:dyDescent="0.25">
      <c r="A112" s="229"/>
      <c r="B112" s="235"/>
      <c r="C112" s="22" t="s">
        <v>25</v>
      </c>
      <c r="D112" s="39">
        <f t="shared" ref="D112:K112" si="132">SUM(D248)/34</f>
        <v>96.147058823529406</v>
      </c>
      <c r="E112" s="49">
        <f t="shared" si="132"/>
        <v>95.058823529411768</v>
      </c>
      <c r="F112" s="39">
        <f t="shared" si="132"/>
        <v>75.617647058823536</v>
      </c>
      <c r="G112" s="39">
        <f t="shared" si="132"/>
        <v>1.411764705882353</v>
      </c>
      <c r="H112" s="49">
        <f t="shared" si="132"/>
        <v>43.735294117647058</v>
      </c>
      <c r="I112" s="49">
        <f t="shared" si="132"/>
        <v>47.352941176470587</v>
      </c>
      <c r="J112" s="39">
        <f t="shared" si="132"/>
        <v>37.823529411764703</v>
      </c>
      <c r="K112" s="39">
        <f t="shared" si="132"/>
        <v>397.1764705882353</v>
      </c>
      <c r="L112" s="48"/>
      <c r="M112" s="30">
        <f t="shared" si="119"/>
        <v>186.14705882352942</v>
      </c>
      <c r="N112" s="31">
        <f t="shared" si="90"/>
        <v>210.99999999999997</v>
      </c>
      <c r="O112" s="59">
        <f t="shared" si="121"/>
        <v>0.4686759478672986</v>
      </c>
      <c r="P112" s="59">
        <f t="shared" si="122"/>
        <v>0.53124999999999989</v>
      </c>
      <c r="Q112" s="18" t="s">
        <v>25</v>
      </c>
    </row>
    <row r="113" spans="1:17" ht="13.5" thickBot="1" x14ac:dyDescent="0.25">
      <c r="A113" s="229"/>
      <c r="B113" s="235"/>
      <c r="C113" s="22" t="s">
        <v>26</v>
      </c>
      <c r="D113" s="39">
        <f t="shared" ref="D113:K113" si="133">SUM(D249)/34</f>
        <v>79.82352941176471</v>
      </c>
      <c r="E113" s="49">
        <f t="shared" si="133"/>
        <v>71.264705882352942</v>
      </c>
      <c r="F113" s="39">
        <f t="shared" si="133"/>
        <v>70.17647058823529</v>
      </c>
      <c r="G113" s="39">
        <f t="shared" si="133"/>
        <v>2.0294117647058822</v>
      </c>
      <c r="H113" s="49">
        <f t="shared" si="133"/>
        <v>26.735294117647058</v>
      </c>
      <c r="I113" s="49">
        <f t="shared" si="133"/>
        <v>39.941176470588232</v>
      </c>
      <c r="J113" s="39">
        <f t="shared" si="133"/>
        <v>33.411764705882355</v>
      </c>
      <c r="K113" s="39">
        <f t="shared" si="133"/>
        <v>323.38235294117646</v>
      </c>
      <c r="L113" s="48"/>
      <c r="M113" s="30">
        <f t="shared" si="119"/>
        <v>137.94117647058823</v>
      </c>
      <c r="N113" s="31">
        <f t="shared" si="90"/>
        <v>185.44117647058823</v>
      </c>
      <c r="O113" s="59">
        <f t="shared" si="121"/>
        <v>0.42655752614824921</v>
      </c>
      <c r="P113" s="59">
        <f t="shared" si="122"/>
        <v>0.57344247385175084</v>
      </c>
      <c r="Q113" s="18" t="s">
        <v>26</v>
      </c>
    </row>
    <row r="114" spans="1:17" ht="13.5" thickBot="1" x14ac:dyDescent="0.25">
      <c r="A114" s="229"/>
      <c r="B114" s="235"/>
      <c r="C114" s="22" t="s">
        <v>27</v>
      </c>
      <c r="D114" s="39">
        <f t="shared" ref="D114:K114" si="134">SUM(D250)/34</f>
        <v>36.970588235294116</v>
      </c>
      <c r="E114" s="49">
        <f t="shared" si="134"/>
        <v>30.941176470588236</v>
      </c>
      <c r="F114" s="39">
        <f t="shared" si="134"/>
        <v>47.205882352941174</v>
      </c>
      <c r="G114" s="39">
        <f t="shared" si="134"/>
        <v>1.1470588235294117</v>
      </c>
      <c r="H114" s="49">
        <f t="shared" si="134"/>
        <v>8.0588235294117645</v>
      </c>
      <c r="I114" s="49">
        <f t="shared" si="134"/>
        <v>22.382352941176471</v>
      </c>
      <c r="J114" s="39">
        <f t="shared" si="134"/>
        <v>19.970588235294116</v>
      </c>
      <c r="K114" s="39">
        <f t="shared" si="134"/>
        <v>166.6764705882353</v>
      </c>
      <c r="L114" s="48"/>
      <c r="M114" s="30">
        <f t="shared" si="119"/>
        <v>61.382352941176471</v>
      </c>
      <c r="N114" s="31">
        <f t="shared" si="90"/>
        <v>105.29411764705881</v>
      </c>
      <c r="O114" s="59">
        <f t="shared" si="121"/>
        <v>0.36827245456149638</v>
      </c>
      <c r="P114" s="59">
        <f t="shared" si="122"/>
        <v>0.63172754543850351</v>
      </c>
      <c r="Q114" s="18" t="s">
        <v>27</v>
      </c>
    </row>
    <row r="115" spans="1:17" ht="13.5" thickBot="1" x14ac:dyDescent="0.25">
      <c r="A115" s="229"/>
      <c r="B115" s="235"/>
      <c r="C115" s="22" t="s">
        <v>28</v>
      </c>
      <c r="D115" s="39">
        <f t="shared" ref="D115:K115" si="135">SUM(D251)/34</f>
        <v>20.088235294117649</v>
      </c>
      <c r="E115" s="49">
        <f t="shared" si="135"/>
        <v>13.970588235294118</v>
      </c>
      <c r="F115" s="39">
        <f t="shared" si="135"/>
        <v>24.205882352941178</v>
      </c>
      <c r="G115" s="39">
        <f t="shared" si="135"/>
        <v>0.20588235294117646</v>
      </c>
      <c r="H115" s="49">
        <f t="shared" si="135"/>
        <v>3.4705882352941178</v>
      </c>
      <c r="I115" s="49">
        <f t="shared" si="135"/>
        <v>13.764705882352942</v>
      </c>
      <c r="J115" s="39">
        <f t="shared" si="135"/>
        <v>9.7941176470588243</v>
      </c>
      <c r="K115" s="39">
        <f t="shared" si="135"/>
        <v>85.5</v>
      </c>
      <c r="L115" s="48"/>
      <c r="M115" s="30">
        <f t="shared" si="119"/>
        <v>31.205882352941178</v>
      </c>
      <c r="N115" s="31">
        <f t="shared" si="90"/>
        <v>54.294117647058826</v>
      </c>
      <c r="O115" s="59">
        <f t="shared" si="121"/>
        <v>0.36498108015135883</v>
      </c>
      <c r="P115" s="59">
        <f t="shared" si="122"/>
        <v>0.63501891984864123</v>
      </c>
      <c r="Q115" s="18" t="s">
        <v>28</v>
      </c>
    </row>
    <row r="116" spans="1:17" ht="13.5" thickBot="1" x14ac:dyDescent="0.25">
      <c r="A116" s="229"/>
      <c r="B116" s="235"/>
      <c r="C116" s="22" t="s">
        <v>29</v>
      </c>
      <c r="D116" s="39">
        <f t="shared" ref="D116:K116" si="136">SUM(D252)/34</f>
        <v>4.882352941176471</v>
      </c>
      <c r="E116" s="27">
        <f t="shared" si="136"/>
        <v>0</v>
      </c>
      <c r="F116" s="39">
        <f t="shared" si="136"/>
        <v>5.5294117647058822</v>
      </c>
      <c r="G116" s="25">
        <f t="shared" si="136"/>
        <v>5.8823529411764705E-2</v>
      </c>
      <c r="H116" s="49">
        <f t="shared" si="136"/>
        <v>9.4117647058823533</v>
      </c>
      <c r="I116" s="49">
        <f t="shared" si="136"/>
        <v>5.8823529411764705E-2</v>
      </c>
      <c r="J116" s="39">
        <f t="shared" si="136"/>
        <v>2.5882352941176472</v>
      </c>
      <c r="K116" s="39">
        <f t="shared" si="136"/>
        <v>22.529411764705884</v>
      </c>
      <c r="L116" s="48"/>
      <c r="M116" s="30">
        <f t="shared" si="119"/>
        <v>9.4705882352941178</v>
      </c>
      <c r="N116" s="31">
        <f t="shared" si="90"/>
        <v>13.058823529411764</v>
      </c>
      <c r="O116" s="59">
        <f t="shared" si="121"/>
        <v>0.42036553524804177</v>
      </c>
      <c r="P116" s="59">
        <f t="shared" si="122"/>
        <v>0.57963446475195812</v>
      </c>
      <c r="Q116" s="18" t="s">
        <v>29</v>
      </c>
    </row>
    <row r="117" spans="1:17" ht="13.5" thickBot="1" x14ac:dyDescent="0.25">
      <c r="A117" s="229"/>
      <c r="B117" s="236"/>
      <c r="C117" s="22" t="s">
        <v>10</v>
      </c>
      <c r="D117" s="39">
        <f t="shared" ref="D117:K117" si="137">SUM(D253)/34</f>
        <v>548.11764705882354</v>
      </c>
      <c r="E117" s="49">
        <f t="shared" si="137"/>
        <v>434.85294117647061</v>
      </c>
      <c r="F117" s="39">
        <f t="shared" si="137"/>
        <v>875.38235294117646</v>
      </c>
      <c r="G117" s="39">
        <f t="shared" si="137"/>
        <v>16.529411764705884</v>
      </c>
      <c r="H117" s="49">
        <f t="shared" si="137"/>
        <v>219.41176470588235</v>
      </c>
      <c r="I117" s="49">
        <f t="shared" si="137"/>
        <v>233.52941176470588</v>
      </c>
      <c r="J117" s="39">
        <f t="shared" si="137"/>
        <v>291.20588235294116</v>
      </c>
      <c r="K117" s="39">
        <f t="shared" si="137"/>
        <v>2619.0882352941176</v>
      </c>
      <c r="L117" s="48"/>
      <c r="M117" s="32">
        <f>SUM(M101:M116)</f>
        <v>887.26470588235304</v>
      </c>
      <c r="N117" s="32">
        <f t="shared" si="90"/>
        <v>1731.2352941176471</v>
      </c>
      <c r="O117" s="59">
        <f t="shared" si="121"/>
        <v>0.33876854316163019</v>
      </c>
      <c r="P117" s="59">
        <f t="shared" si="122"/>
        <v>0.66100686139091969</v>
      </c>
      <c r="Q117" s="18" t="s">
        <v>10</v>
      </c>
    </row>
    <row r="118" spans="1:17" ht="12.75" customHeight="1" thickBot="1" x14ac:dyDescent="0.25">
      <c r="A118" s="229"/>
      <c r="B118" s="2"/>
      <c r="C118" s="2" t="s">
        <v>13</v>
      </c>
      <c r="D118" s="42">
        <f t="shared" ref="D118:K118" si="138">SUM(D254)/34</f>
        <v>0</v>
      </c>
      <c r="E118" s="63">
        <f t="shared" si="138"/>
        <v>0</v>
      </c>
      <c r="F118" s="42">
        <f t="shared" si="138"/>
        <v>0.29411764705882354</v>
      </c>
      <c r="G118" s="42">
        <f t="shared" si="138"/>
        <v>0</v>
      </c>
      <c r="H118" s="63">
        <f t="shared" si="138"/>
        <v>0</v>
      </c>
      <c r="I118" s="63">
        <f t="shared" si="138"/>
        <v>0</v>
      </c>
      <c r="J118" s="42">
        <f t="shared" si="138"/>
        <v>0</v>
      </c>
      <c r="K118" s="42">
        <f t="shared" si="138"/>
        <v>0.29411764705882354</v>
      </c>
      <c r="M118" s="30">
        <f t="shared" ref="M118:M135" si="139">SUM(E118+H118+I118)</f>
        <v>0</v>
      </c>
      <c r="N118" s="31">
        <f>SUM(D118+F118+G118+J118)</f>
        <v>0.29411764705882354</v>
      </c>
      <c r="O118" s="55">
        <v>0</v>
      </c>
      <c r="P118" s="55">
        <v>0</v>
      </c>
      <c r="Q118" s="2" t="s">
        <v>13</v>
      </c>
    </row>
    <row r="119" spans="1:17" ht="12.75" customHeight="1" thickBot="1" x14ac:dyDescent="0.25">
      <c r="A119" s="229"/>
      <c r="B119" s="2"/>
      <c r="C119" s="2" t="s">
        <v>76</v>
      </c>
      <c r="D119" s="42">
        <f t="shared" ref="D119:K119" si="140">SUM(D255)/34</f>
        <v>0.5</v>
      </c>
      <c r="E119" s="63">
        <f t="shared" si="140"/>
        <v>0.20588235294117646</v>
      </c>
      <c r="F119" s="42">
        <f t="shared" si="140"/>
        <v>2.1176470588235294</v>
      </c>
      <c r="G119" s="42">
        <f t="shared" si="140"/>
        <v>5.8823529411764705E-2</v>
      </c>
      <c r="H119" s="63">
        <f t="shared" si="140"/>
        <v>0.20588235294117646</v>
      </c>
      <c r="I119" s="63">
        <f t="shared" si="140"/>
        <v>5.8823529411764705E-2</v>
      </c>
      <c r="J119" s="42">
        <f t="shared" si="140"/>
        <v>0.47058823529411764</v>
      </c>
      <c r="K119" s="42">
        <f t="shared" si="140"/>
        <v>3.6176470588235294</v>
      </c>
      <c r="M119" s="30">
        <f t="shared" si="139"/>
        <v>0.47058823529411764</v>
      </c>
      <c r="N119" s="31">
        <f>SUM(D119+F119+G119+J119)</f>
        <v>3.1470588235294117</v>
      </c>
      <c r="O119" s="55">
        <v>0</v>
      </c>
      <c r="P119" s="55">
        <v>0</v>
      </c>
      <c r="Q119" s="2" t="s">
        <v>76</v>
      </c>
    </row>
    <row r="120" spans="1:17" ht="13.5" thickBot="1" x14ac:dyDescent="0.25">
      <c r="A120" s="229"/>
      <c r="B120" s="228" t="s">
        <v>37</v>
      </c>
      <c r="C120" s="2" t="s">
        <v>14</v>
      </c>
      <c r="D120" s="31">
        <f t="shared" ref="D120:K120" si="141">SUM(D256)/34</f>
        <v>3</v>
      </c>
      <c r="E120" s="30">
        <f t="shared" si="141"/>
        <v>0.97058823529411764</v>
      </c>
      <c r="F120" s="45">
        <f t="shared" si="141"/>
        <v>24.823529411764707</v>
      </c>
      <c r="G120" s="31">
        <f t="shared" si="141"/>
        <v>0.23529411764705882</v>
      </c>
      <c r="H120" s="30">
        <f t="shared" si="141"/>
        <v>1.2352941176470589</v>
      </c>
      <c r="I120" s="30">
        <f t="shared" si="141"/>
        <v>0.61764705882352944</v>
      </c>
      <c r="J120" s="31">
        <f t="shared" si="141"/>
        <v>3.2647058823529411</v>
      </c>
      <c r="K120" s="47">
        <f t="shared" si="141"/>
        <v>34.147058823529413</v>
      </c>
      <c r="L120" s="48"/>
      <c r="M120" s="30">
        <f t="shared" si="139"/>
        <v>2.8235294117647061</v>
      </c>
      <c r="N120" s="31">
        <f t="shared" si="90"/>
        <v>31.323529411764707</v>
      </c>
      <c r="O120" s="55">
        <f>SUM(M120/K120)</f>
        <v>8.2687338501291993E-2</v>
      </c>
      <c r="P120" s="55">
        <f>SUM(N120/K120)</f>
        <v>0.91731266149870805</v>
      </c>
      <c r="Q120" s="2" t="s">
        <v>14</v>
      </c>
    </row>
    <row r="121" spans="1:17" ht="13.5" thickBot="1" x14ac:dyDescent="0.25">
      <c r="A121" s="229"/>
      <c r="B121" s="229"/>
      <c r="C121" s="2" t="s">
        <v>15</v>
      </c>
      <c r="D121" s="45">
        <f t="shared" ref="D121:K121" si="142">SUM(D257)/34</f>
        <v>8.0294117647058822</v>
      </c>
      <c r="E121" s="30">
        <f t="shared" si="142"/>
        <v>3.1470588235294117</v>
      </c>
      <c r="F121" s="45">
        <f t="shared" si="142"/>
        <v>54.382352941176471</v>
      </c>
      <c r="G121" s="45">
        <f t="shared" si="142"/>
        <v>0.35294117647058826</v>
      </c>
      <c r="H121" s="46">
        <f t="shared" si="142"/>
        <v>2.5588235294117645</v>
      </c>
      <c r="I121" s="46">
        <f t="shared" si="142"/>
        <v>1.6176470588235294</v>
      </c>
      <c r="J121" s="45">
        <f t="shared" si="142"/>
        <v>8.3235294117647065</v>
      </c>
      <c r="K121" s="47">
        <f t="shared" si="142"/>
        <v>78.441176470588232</v>
      </c>
      <c r="L121" s="48"/>
      <c r="M121" s="30">
        <f t="shared" si="139"/>
        <v>7.3235294117647047</v>
      </c>
      <c r="N121" s="31">
        <f t="shared" si="90"/>
        <v>71.088235294117652</v>
      </c>
      <c r="O121" s="55">
        <f t="shared" ref="O121:O136" si="143">SUM(M121/K121)</f>
        <v>9.3363329583802016E-2</v>
      </c>
      <c r="P121" s="55">
        <f t="shared" ref="P121:P136" si="144">SUM(N121/K121)</f>
        <v>0.90626171728533944</v>
      </c>
      <c r="Q121" s="2" t="s">
        <v>15</v>
      </c>
    </row>
    <row r="122" spans="1:17" ht="13.5" thickBot="1" x14ac:dyDescent="0.25">
      <c r="A122" s="229"/>
      <c r="B122" s="229"/>
      <c r="C122" s="2" t="s">
        <v>16</v>
      </c>
      <c r="D122" s="45">
        <f t="shared" ref="D122:K122" si="145">SUM(D258)/34</f>
        <v>12.441176470588236</v>
      </c>
      <c r="E122" s="46">
        <f t="shared" si="145"/>
        <v>4.4705882352941178</v>
      </c>
      <c r="F122" s="45">
        <f t="shared" si="145"/>
        <v>76.470588235294116</v>
      </c>
      <c r="G122" s="45">
        <f t="shared" si="145"/>
        <v>0.55882352941176472</v>
      </c>
      <c r="H122" s="46">
        <f t="shared" si="145"/>
        <v>2.4411764705882355</v>
      </c>
      <c r="I122" s="46">
        <f t="shared" si="145"/>
        <v>3.1764705882352939</v>
      </c>
      <c r="J122" s="45">
        <f t="shared" si="145"/>
        <v>14.058823529411764</v>
      </c>
      <c r="K122" s="47">
        <f t="shared" si="145"/>
        <v>113.64705882352941</v>
      </c>
      <c r="L122" s="48"/>
      <c r="M122" s="30">
        <f t="shared" si="139"/>
        <v>10.088235294117647</v>
      </c>
      <c r="N122" s="31">
        <f t="shared" si="90"/>
        <v>103.52941176470588</v>
      </c>
      <c r="O122" s="55">
        <f t="shared" si="143"/>
        <v>8.8768115942028991E-2</v>
      </c>
      <c r="P122" s="55">
        <f t="shared" si="144"/>
        <v>0.91097308488612838</v>
      </c>
      <c r="Q122" s="2" t="s">
        <v>16</v>
      </c>
    </row>
    <row r="123" spans="1:17" ht="13.5" thickBot="1" x14ac:dyDescent="0.25">
      <c r="A123" s="229"/>
      <c r="B123" s="229"/>
      <c r="C123" s="2" t="s">
        <v>17</v>
      </c>
      <c r="D123" s="45">
        <f t="shared" ref="D123:K123" si="146">SUM(D259)/34</f>
        <v>18.117647058823529</v>
      </c>
      <c r="E123" s="46">
        <f t="shared" si="146"/>
        <v>8.4411764705882355</v>
      </c>
      <c r="F123" s="45">
        <f t="shared" si="146"/>
        <v>87.17647058823529</v>
      </c>
      <c r="G123" s="45">
        <f t="shared" si="146"/>
        <v>0.76470588235294112</v>
      </c>
      <c r="H123" s="46">
        <f t="shared" si="146"/>
        <v>3.7647058823529411</v>
      </c>
      <c r="I123" s="46">
        <f t="shared" si="146"/>
        <v>4.5882352941176467</v>
      </c>
      <c r="J123" s="45">
        <f t="shared" si="146"/>
        <v>20.235294117647058</v>
      </c>
      <c r="K123" s="47">
        <f t="shared" si="146"/>
        <v>143.08823529411765</v>
      </c>
      <c r="L123" s="48"/>
      <c r="M123" s="30">
        <f t="shared" si="139"/>
        <v>16.794117647058826</v>
      </c>
      <c r="N123" s="31">
        <f t="shared" si="90"/>
        <v>126.29411764705881</v>
      </c>
      <c r="O123" s="55">
        <f t="shared" si="143"/>
        <v>0.11736896197327853</v>
      </c>
      <c r="P123" s="55">
        <f t="shared" si="144"/>
        <v>0.88263103802672138</v>
      </c>
      <c r="Q123" s="2" t="s">
        <v>17</v>
      </c>
    </row>
    <row r="124" spans="1:17" ht="13.5" thickBot="1" x14ac:dyDescent="0.25">
      <c r="A124" s="229"/>
      <c r="B124" s="229"/>
      <c r="C124" s="2" t="s">
        <v>18</v>
      </c>
      <c r="D124" s="45">
        <f t="shared" ref="D124:K124" si="147">SUM(D260)/34</f>
        <v>20.588235294117649</v>
      </c>
      <c r="E124" s="46">
        <f t="shared" si="147"/>
        <v>10</v>
      </c>
      <c r="F124" s="45">
        <f t="shared" si="147"/>
        <v>101</v>
      </c>
      <c r="G124" s="45">
        <f t="shared" si="147"/>
        <v>1.7352941176470589</v>
      </c>
      <c r="H124" s="46">
        <f t="shared" si="147"/>
        <v>3.2352941176470589</v>
      </c>
      <c r="I124" s="46">
        <f t="shared" si="147"/>
        <v>5.7058823529411766</v>
      </c>
      <c r="J124" s="45">
        <f t="shared" si="147"/>
        <v>21.970588235294116</v>
      </c>
      <c r="K124" s="47">
        <f t="shared" si="147"/>
        <v>164.23529411764707</v>
      </c>
      <c r="L124" s="48"/>
      <c r="M124" s="30">
        <f t="shared" si="139"/>
        <v>18.941176470588236</v>
      </c>
      <c r="N124" s="31">
        <f t="shared" si="90"/>
        <v>145.29411764705884</v>
      </c>
      <c r="O124" s="55">
        <f t="shared" si="143"/>
        <v>0.1153295128939828</v>
      </c>
      <c r="P124" s="55">
        <f t="shared" si="144"/>
        <v>0.88467048710601726</v>
      </c>
      <c r="Q124" s="2" t="s">
        <v>18</v>
      </c>
    </row>
    <row r="125" spans="1:17" ht="13.5" thickBot="1" x14ac:dyDescent="0.25">
      <c r="A125" s="229"/>
      <c r="B125" s="229"/>
      <c r="C125" s="2" t="s">
        <v>19</v>
      </c>
      <c r="D125" s="45">
        <f t="shared" ref="D125:K125" si="148">SUM(D261)/34</f>
        <v>22</v>
      </c>
      <c r="E125" s="46">
        <f t="shared" si="148"/>
        <v>8.9411764705882355</v>
      </c>
      <c r="F125" s="45">
        <f t="shared" si="148"/>
        <v>91.794117647058826</v>
      </c>
      <c r="G125" s="45">
        <f t="shared" si="148"/>
        <v>1.4411764705882353</v>
      </c>
      <c r="H125" s="46">
        <f t="shared" si="148"/>
        <v>3.2352941176470589</v>
      </c>
      <c r="I125" s="46">
        <f t="shared" si="148"/>
        <v>7.2941176470588234</v>
      </c>
      <c r="J125" s="45">
        <f t="shared" si="148"/>
        <v>20.852941176470587</v>
      </c>
      <c r="K125" s="47">
        <f t="shared" si="148"/>
        <v>155.55882352941177</v>
      </c>
      <c r="L125" s="48"/>
      <c r="M125" s="30">
        <f t="shared" si="139"/>
        <v>19.470588235294116</v>
      </c>
      <c r="N125" s="31">
        <f t="shared" si="90"/>
        <v>136.08823529411765</v>
      </c>
      <c r="O125" s="55">
        <f t="shared" si="143"/>
        <v>0.12516543770088862</v>
      </c>
      <c r="P125" s="55">
        <f t="shared" si="144"/>
        <v>0.87483456229911138</v>
      </c>
      <c r="Q125" s="2" t="s">
        <v>19</v>
      </c>
    </row>
    <row r="126" spans="1:17" ht="13.5" thickBot="1" x14ac:dyDescent="0.25">
      <c r="A126" s="229"/>
      <c r="B126" s="229"/>
      <c r="C126" s="2" t="s">
        <v>20</v>
      </c>
      <c r="D126" s="45">
        <f t="shared" ref="D126:K126" si="149">SUM(D262)/34</f>
        <v>20.882352941176471</v>
      </c>
      <c r="E126" s="46">
        <f t="shared" si="149"/>
        <v>8.1764705882352935</v>
      </c>
      <c r="F126" s="45">
        <f t="shared" si="149"/>
        <v>84.058823529411768</v>
      </c>
      <c r="G126" s="45">
        <f t="shared" si="149"/>
        <v>2.2352941176470589</v>
      </c>
      <c r="H126" s="46">
        <f t="shared" si="149"/>
        <v>3.0294117647058822</v>
      </c>
      <c r="I126" s="46">
        <f t="shared" si="149"/>
        <v>6.9705882352941178</v>
      </c>
      <c r="J126" s="45">
        <f t="shared" si="149"/>
        <v>19.705882352941178</v>
      </c>
      <c r="K126" s="47">
        <f t="shared" si="149"/>
        <v>145.05882352941177</v>
      </c>
      <c r="L126" s="48"/>
      <c r="M126" s="30">
        <f t="shared" si="139"/>
        <v>18.176470588235293</v>
      </c>
      <c r="N126" s="31">
        <f t="shared" si="90"/>
        <v>126.88235294117646</v>
      </c>
      <c r="O126" s="55">
        <f t="shared" si="143"/>
        <v>0.12530413625304135</v>
      </c>
      <c r="P126" s="55">
        <f t="shared" si="144"/>
        <v>0.87469586374695862</v>
      </c>
      <c r="Q126" s="2" t="s">
        <v>20</v>
      </c>
    </row>
    <row r="127" spans="1:17" ht="13.5" thickBot="1" x14ac:dyDescent="0.25">
      <c r="A127" s="229"/>
      <c r="B127" s="229"/>
      <c r="C127" s="2" t="s">
        <v>21</v>
      </c>
      <c r="D127" s="45">
        <f t="shared" ref="D127:K127" si="150">SUM(D263)/34</f>
        <v>21.794117647058822</v>
      </c>
      <c r="E127" s="46">
        <f t="shared" si="150"/>
        <v>9</v>
      </c>
      <c r="F127" s="45">
        <f t="shared" si="150"/>
        <v>65.088235294117652</v>
      </c>
      <c r="G127" s="45">
        <f t="shared" si="150"/>
        <v>1.7647058823529411</v>
      </c>
      <c r="H127" s="46">
        <f t="shared" si="150"/>
        <v>4.0294117647058822</v>
      </c>
      <c r="I127" s="46">
        <f t="shared" si="150"/>
        <v>8.235294117647058</v>
      </c>
      <c r="J127" s="45">
        <f t="shared" si="150"/>
        <v>16</v>
      </c>
      <c r="K127" s="47">
        <f t="shared" si="150"/>
        <v>125.91176470588235</v>
      </c>
      <c r="L127" s="48"/>
      <c r="M127" s="30">
        <f t="shared" si="139"/>
        <v>21.264705882352942</v>
      </c>
      <c r="N127" s="31">
        <f t="shared" si="90"/>
        <v>104.64705882352942</v>
      </c>
      <c r="O127" s="55">
        <f t="shared" si="143"/>
        <v>0.16888577435178698</v>
      </c>
      <c r="P127" s="55">
        <f t="shared" si="144"/>
        <v>0.83111422564821313</v>
      </c>
      <c r="Q127" s="2" t="s">
        <v>21</v>
      </c>
    </row>
    <row r="128" spans="1:17" ht="13.5" thickBot="1" x14ac:dyDescent="0.25">
      <c r="A128" s="229"/>
      <c r="B128" s="229"/>
      <c r="C128" s="2" t="s">
        <v>22</v>
      </c>
      <c r="D128" s="45">
        <f t="shared" ref="D128:K128" si="151">SUM(D264)/34</f>
        <v>27.264705882352942</v>
      </c>
      <c r="E128" s="46">
        <f t="shared" si="151"/>
        <v>13.764705882352942</v>
      </c>
      <c r="F128" s="45">
        <f t="shared" si="151"/>
        <v>61.323529411764703</v>
      </c>
      <c r="G128" s="45">
        <f t="shared" si="151"/>
        <v>1.2352941176470589</v>
      </c>
      <c r="H128" s="46">
        <f t="shared" si="151"/>
        <v>4.4411764705882355</v>
      </c>
      <c r="I128" s="46">
        <f t="shared" si="151"/>
        <v>8.882352941176471</v>
      </c>
      <c r="J128" s="45">
        <f t="shared" si="151"/>
        <v>20.411764705882351</v>
      </c>
      <c r="K128" s="47">
        <f t="shared" si="151"/>
        <v>137.3235294117647</v>
      </c>
      <c r="L128" s="48"/>
      <c r="M128" s="30">
        <f t="shared" si="139"/>
        <v>27.088235294117649</v>
      </c>
      <c r="N128" s="31">
        <f t="shared" si="90"/>
        <v>110.23529411764706</v>
      </c>
      <c r="O128" s="55">
        <f t="shared" si="143"/>
        <v>0.19725851360034272</v>
      </c>
      <c r="P128" s="55">
        <f t="shared" si="144"/>
        <v>0.80274148639965737</v>
      </c>
      <c r="Q128" s="2" t="s">
        <v>22</v>
      </c>
    </row>
    <row r="129" spans="1:17" ht="13.5" thickBot="1" x14ac:dyDescent="0.25">
      <c r="A129" s="229"/>
      <c r="B129" s="229"/>
      <c r="C129" s="2" t="s">
        <v>23</v>
      </c>
      <c r="D129" s="45">
        <f t="shared" ref="D129:K129" si="152">SUM(D265)/34</f>
        <v>31.411764705882351</v>
      </c>
      <c r="E129" s="46">
        <f t="shared" si="152"/>
        <v>17.235294117647058</v>
      </c>
      <c r="F129" s="45">
        <f t="shared" si="152"/>
        <v>69.411764705882348</v>
      </c>
      <c r="G129" s="45">
        <f t="shared" si="152"/>
        <v>1.0294117647058822</v>
      </c>
      <c r="H129" s="46">
        <f t="shared" si="152"/>
        <v>8.9411764705882355</v>
      </c>
      <c r="I129" s="46">
        <f t="shared" si="152"/>
        <v>12.058823529411764</v>
      </c>
      <c r="J129" s="45">
        <f t="shared" si="152"/>
        <v>21.911764705882351</v>
      </c>
      <c r="K129" s="47">
        <f t="shared" si="152"/>
        <v>162.02941176470588</v>
      </c>
      <c r="L129" s="48"/>
      <c r="M129" s="30">
        <f t="shared" si="139"/>
        <v>38.235294117647058</v>
      </c>
      <c r="N129" s="31">
        <f t="shared" si="90"/>
        <v>123.76470588235293</v>
      </c>
      <c r="O129" s="55">
        <f t="shared" si="143"/>
        <v>0.23597749137774551</v>
      </c>
      <c r="P129" s="55">
        <f t="shared" si="144"/>
        <v>0.7638409874750407</v>
      </c>
      <c r="Q129" s="2" t="s">
        <v>23</v>
      </c>
    </row>
    <row r="130" spans="1:17" ht="13.5" thickBot="1" x14ac:dyDescent="0.25">
      <c r="A130" s="229"/>
      <c r="B130" s="229"/>
      <c r="C130" s="2" t="s">
        <v>24</v>
      </c>
      <c r="D130" s="45">
        <f t="shared" ref="D130:K130" si="153">SUM(D266)/34</f>
        <v>32.147058823529413</v>
      </c>
      <c r="E130" s="46">
        <f t="shared" si="153"/>
        <v>21.352941176470587</v>
      </c>
      <c r="F130" s="45">
        <f t="shared" si="153"/>
        <v>56.382352941176471</v>
      </c>
      <c r="G130" s="45">
        <f t="shared" si="153"/>
        <v>1.0294117647058822</v>
      </c>
      <c r="H130" s="46">
        <f t="shared" si="153"/>
        <v>10.205882352941176</v>
      </c>
      <c r="I130" s="46">
        <f t="shared" si="153"/>
        <v>12.764705882352942</v>
      </c>
      <c r="J130" s="45">
        <f t="shared" si="153"/>
        <v>19.882352941176471</v>
      </c>
      <c r="K130" s="47">
        <f t="shared" si="153"/>
        <v>153.76470588235293</v>
      </c>
      <c r="L130" s="48"/>
      <c r="M130" s="30">
        <f t="shared" si="139"/>
        <v>44.323529411764703</v>
      </c>
      <c r="N130" s="31">
        <f t="shared" si="90"/>
        <v>109.44117647058823</v>
      </c>
      <c r="O130" s="55">
        <f t="shared" si="143"/>
        <v>0.28825554705432288</v>
      </c>
      <c r="P130" s="55">
        <f t="shared" si="144"/>
        <v>0.71174445294567712</v>
      </c>
      <c r="Q130" s="2" t="s">
        <v>24</v>
      </c>
    </row>
    <row r="131" spans="1:17" ht="13.5" thickBot="1" x14ac:dyDescent="0.25">
      <c r="A131" s="229"/>
      <c r="B131" s="229"/>
      <c r="C131" s="2" t="s">
        <v>25</v>
      </c>
      <c r="D131" s="45">
        <f t="shared" ref="D131:K131" si="154">SUM(D267)/34</f>
        <v>23.294117647058822</v>
      </c>
      <c r="E131" s="46">
        <f t="shared" si="154"/>
        <v>15.558823529411764</v>
      </c>
      <c r="F131" s="45">
        <f t="shared" si="154"/>
        <v>51.264705882352942</v>
      </c>
      <c r="G131" s="45">
        <f t="shared" si="154"/>
        <v>0.97058823529411764</v>
      </c>
      <c r="H131" s="46">
        <f t="shared" si="154"/>
        <v>8.0588235294117645</v>
      </c>
      <c r="I131" s="46">
        <f t="shared" si="154"/>
        <v>10.5</v>
      </c>
      <c r="J131" s="45">
        <f t="shared" si="154"/>
        <v>15.794117647058824</v>
      </c>
      <c r="K131" s="47">
        <f t="shared" si="154"/>
        <v>125.44117647058823</v>
      </c>
      <c r="L131" s="48"/>
      <c r="M131" s="30">
        <f t="shared" si="139"/>
        <v>34.117647058823529</v>
      </c>
      <c r="N131" s="31">
        <f t="shared" si="90"/>
        <v>91.32352941176471</v>
      </c>
      <c r="O131" s="55">
        <f t="shared" si="143"/>
        <v>0.27198124267291912</v>
      </c>
      <c r="P131" s="55">
        <f t="shared" si="144"/>
        <v>0.72801875732708099</v>
      </c>
      <c r="Q131" s="2" t="s">
        <v>25</v>
      </c>
    </row>
    <row r="132" spans="1:17" ht="13.5" thickBot="1" x14ac:dyDescent="0.25">
      <c r="A132" s="229"/>
      <c r="B132" s="229"/>
      <c r="C132" s="2" t="s">
        <v>26</v>
      </c>
      <c r="D132" s="45">
        <f t="shared" ref="D132:K132" si="155">SUM(D268)/34</f>
        <v>17.029411764705884</v>
      </c>
      <c r="E132" s="46">
        <f t="shared" si="155"/>
        <v>11.411764705882353</v>
      </c>
      <c r="F132" s="45">
        <f t="shared" si="155"/>
        <v>42</v>
      </c>
      <c r="G132" s="45">
        <f t="shared" si="155"/>
        <v>1.2647058823529411</v>
      </c>
      <c r="H132" s="46">
        <f t="shared" si="155"/>
        <v>3.7941176470588234</v>
      </c>
      <c r="I132" s="46">
        <f t="shared" si="155"/>
        <v>9</v>
      </c>
      <c r="J132" s="45">
        <f t="shared" si="155"/>
        <v>11.323529411764707</v>
      </c>
      <c r="K132" s="47">
        <f t="shared" si="155"/>
        <v>95.82352941176471</v>
      </c>
      <c r="L132" s="48"/>
      <c r="M132" s="30">
        <f t="shared" si="139"/>
        <v>24.205882352941178</v>
      </c>
      <c r="N132" s="31">
        <f t="shared" si="90"/>
        <v>71.617647058823536</v>
      </c>
      <c r="O132" s="55">
        <f t="shared" si="143"/>
        <v>0.25260896255371396</v>
      </c>
      <c r="P132" s="55">
        <f t="shared" si="144"/>
        <v>0.7473910374462861</v>
      </c>
      <c r="Q132" s="2" t="s">
        <v>26</v>
      </c>
    </row>
    <row r="133" spans="1:17" ht="13.5" thickBot="1" x14ac:dyDescent="0.25">
      <c r="A133" s="229"/>
      <c r="B133" s="229"/>
      <c r="C133" s="2" t="s">
        <v>27</v>
      </c>
      <c r="D133" s="45">
        <f t="shared" ref="D133:K133" si="156">SUM(D269)/34</f>
        <v>8.4411764705882355</v>
      </c>
      <c r="E133" s="46">
        <f t="shared" si="156"/>
        <v>5.9411764705882355</v>
      </c>
      <c r="F133" s="45">
        <f t="shared" si="156"/>
        <v>26.852941176470587</v>
      </c>
      <c r="G133" s="45">
        <f t="shared" si="156"/>
        <v>0.94117647058823528</v>
      </c>
      <c r="H133" s="46">
        <f t="shared" si="156"/>
        <v>1.8529411764705883</v>
      </c>
      <c r="I133" s="46">
        <f t="shared" si="156"/>
        <v>6.4705882352941178</v>
      </c>
      <c r="J133" s="45">
        <f t="shared" si="156"/>
        <v>7.3529411764705879</v>
      </c>
      <c r="K133" s="47">
        <f t="shared" si="156"/>
        <v>57.852941176470587</v>
      </c>
      <c r="L133" s="48"/>
      <c r="M133" s="30">
        <f t="shared" si="139"/>
        <v>14.264705882352942</v>
      </c>
      <c r="N133" s="31">
        <f t="shared" si="90"/>
        <v>43.588235294117645</v>
      </c>
      <c r="O133" s="55">
        <f t="shared" si="143"/>
        <v>0.24656837824097613</v>
      </c>
      <c r="P133" s="55">
        <f t="shared" si="144"/>
        <v>0.7534316217590239</v>
      </c>
      <c r="Q133" s="2" t="s">
        <v>27</v>
      </c>
    </row>
    <row r="134" spans="1:17" ht="13.5" thickBot="1" x14ac:dyDescent="0.25">
      <c r="A134" s="229"/>
      <c r="B134" s="229"/>
      <c r="C134" s="2" t="s">
        <v>28</v>
      </c>
      <c r="D134" s="45">
        <f t="shared" ref="D134:K134" si="157">SUM(D270)/34</f>
        <v>6.8235294117647056</v>
      </c>
      <c r="E134" s="46">
        <f t="shared" si="157"/>
        <v>3.5588235294117645</v>
      </c>
      <c r="F134" s="45">
        <f t="shared" si="157"/>
        <v>13.147058823529411</v>
      </c>
      <c r="G134" s="45">
        <f t="shared" si="157"/>
        <v>0.14705882352941177</v>
      </c>
      <c r="H134" s="46">
        <f t="shared" si="157"/>
        <v>0.58823529411764708</v>
      </c>
      <c r="I134" s="46">
        <f t="shared" si="157"/>
        <v>4.3235294117647056</v>
      </c>
      <c r="J134" s="45">
        <f t="shared" si="157"/>
        <v>3.7058823529411766</v>
      </c>
      <c r="K134" s="47">
        <f t="shared" si="157"/>
        <v>32.294117647058826</v>
      </c>
      <c r="L134" s="48"/>
      <c r="M134" s="30">
        <f t="shared" si="139"/>
        <v>8.470588235294116</v>
      </c>
      <c r="N134" s="31">
        <f t="shared" si="90"/>
        <v>23.823529411764707</v>
      </c>
      <c r="O134" s="55">
        <f t="shared" si="143"/>
        <v>0.26229508196721302</v>
      </c>
      <c r="P134" s="55">
        <f t="shared" si="144"/>
        <v>0.73770491803278682</v>
      </c>
      <c r="Q134" s="2" t="s">
        <v>28</v>
      </c>
    </row>
    <row r="135" spans="1:17" ht="13.5" thickBot="1" x14ac:dyDescent="0.25">
      <c r="A135" s="229"/>
      <c r="B135" s="229"/>
      <c r="C135" s="2" t="s">
        <v>29</v>
      </c>
      <c r="D135" s="45">
        <f t="shared" ref="D135:K135" si="158">SUM(D271)/34</f>
        <v>1.9705882352941178</v>
      </c>
      <c r="E135" s="46">
        <f t="shared" si="158"/>
        <v>0</v>
      </c>
      <c r="F135" s="45">
        <f t="shared" si="158"/>
        <v>2.3235294117647061</v>
      </c>
      <c r="G135" s="31">
        <f t="shared" si="158"/>
        <v>0</v>
      </c>
      <c r="H135" s="46">
        <f t="shared" si="158"/>
        <v>4.0588235294117645</v>
      </c>
      <c r="I135" s="46">
        <f t="shared" si="158"/>
        <v>2.9411764705882353E-2</v>
      </c>
      <c r="J135" s="45">
        <f t="shared" si="158"/>
        <v>1.088235294117647</v>
      </c>
      <c r="K135" s="47">
        <f t="shared" si="158"/>
        <v>9.4705882352941178</v>
      </c>
      <c r="L135" s="48"/>
      <c r="M135" s="30">
        <f t="shared" si="139"/>
        <v>4.0882352941176467</v>
      </c>
      <c r="N135" s="31">
        <f t="shared" si="90"/>
        <v>5.382352941176471</v>
      </c>
      <c r="O135" s="55">
        <f t="shared" si="143"/>
        <v>0.43167701863354035</v>
      </c>
      <c r="P135" s="55">
        <f t="shared" si="144"/>
        <v>0.56832298136645965</v>
      </c>
      <c r="Q135" s="2" t="s">
        <v>29</v>
      </c>
    </row>
    <row r="136" spans="1:17" ht="13.5" thickBot="1" x14ac:dyDescent="0.25">
      <c r="A136" s="229"/>
      <c r="B136" s="230"/>
      <c r="C136" s="2" t="s">
        <v>10</v>
      </c>
      <c r="D136" s="45">
        <f t="shared" ref="D136:K136" si="159">SUM(D272)/34</f>
        <v>275.73529411764707</v>
      </c>
      <c r="E136" s="46">
        <f t="shared" si="159"/>
        <v>142.1764705882353</v>
      </c>
      <c r="F136" s="45">
        <f t="shared" si="159"/>
        <v>909.97058823529414</v>
      </c>
      <c r="G136" s="45">
        <f t="shared" si="159"/>
        <v>15.764705882352942</v>
      </c>
      <c r="H136" s="46">
        <f t="shared" si="159"/>
        <v>65.67647058823529</v>
      </c>
      <c r="I136" s="46">
        <f t="shared" si="159"/>
        <v>102.29411764705883</v>
      </c>
      <c r="J136" s="45">
        <f t="shared" si="159"/>
        <v>226.35294117647058</v>
      </c>
      <c r="K136" s="47">
        <f t="shared" si="159"/>
        <v>1738.0588235294117</v>
      </c>
      <c r="L136" s="48"/>
      <c r="M136" s="46">
        <f>SUM(M120:M135)</f>
        <v>309.67647058823519</v>
      </c>
      <c r="N136" s="45">
        <f t="shared" si="90"/>
        <v>1427.8235294117646</v>
      </c>
      <c r="O136" s="57">
        <f t="shared" si="143"/>
        <v>0.17817375706501501</v>
      </c>
      <c r="P136" s="57">
        <f t="shared" si="144"/>
        <v>0.82150472129150165</v>
      </c>
      <c r="Q136" s="2" t="s">
        <v>10</v>
      </c>
    </row>
    <row r="137" spans="1:17" x14ac:dyDescent="0.2">
      <c r="A137" s="237">
        <v>42248</v>
      </c>
      <c r="B137" s="238"/>
      <c r="C137" s="238"/>
      <c r="D137" s="238"/>
      <c r="E137" s="239" t="s">
        <v>38</v>
      </c>
      <c r="F137" s="238"/>
      <c r="G137" s="238"/>
      <c r="H137" s="238"/>
      <c r="I137" s="238"/>
      <c r="J137" s="238"/>
      <c r="K137" s="238"/>
      <c r="M137"/>
    </row>
    <row r="138" spans="1:17" ht="12.75" hidden="1" customHeight="1" thickBot="1" x14ac:dyDescent="0.25">
      <c r="A138" s="240" t="s">
        <v>1</v>
      </c>
      <c r="B138" s="241"/>
      <c r="C138" s="242"/>
      <c r="D138" s="228" t="s">
        <v>2</v>
      </c>
      <c r="E138" s="246"/>
      <c r="F138" s="246"/>
      <c r="G138" s="246"/>
      <c r="H138" s="246"/>
      <c r="I138" s="246"/>
      <c r="J138" s="246"/>
      <c r="K138" s="247"/>
      <c r="M138"/>
    </row>
    <row r="139" spans="1:17" ht="12.75" hidden="1" customHeight="1" thickBot="1" x14ac:dyDescent="0.25">
      <c r="A139" s="243"/>
      <c r="B139" s="244"/>
      <c r="C139" s="245"/>
      <c r="D139" s="2" t="s">
        <v>3</v>
      </c>
      <c r="E139" s="2" t="s">
        <v>4</v>
      </c>
      <c r="F139" s="2" t="s">
        <v>5</v>
      </c>
      <c r="G139" s="2" t="s">
        <v>6</v>
      </c>
      <c r="H139" s="2" t="s">
        <v>7</v>
      </c>
      <c r="I139" s="2" t="s">
        <v>8</v>
      </c>
      <c r="J139" s="2" t="s">
        <v>9</v>
      </c>
      <c r="K139" s="2" t="s">
        <v>10</v>
      </c>
      <c r="M139"/>
    </row>
    <row r="140" spans="1:17" ht="12.75" hidden="1" customHeight="1" thickBot="1" x14ac:dyDescent="0.25">
      <c r="A140" s="228" t="s">
        <v>73</v>
      </c>
      <c r="B140" s="228" t="s">
        <v>12</v>
      </c>
      <c r="C140" s="2" t="s">
        <v>13</v>
      </c>
      <c r="D140" s="4"/>
      <c r="E140" s="4"/>
      <c r="F140" s="5">
        <v>7</v>
      </c>
      <c r="G140" s="4"/>
      <c r="H140" s="4"/>
      <c r="I140" s="4"/>
      <c r="J140" s="4"/>
      <c r="K140" s="5">
        <v>7</v>
      </c>
      <c r="M140"/>
    </row>
    <row r="141" spans="1:17" ht="12.75" hidden="1" customHeight="1" thickBot="1" x14ac:dyDescent="0.25">
      <c r="A141" s="229"/>
      <c r="B141" s="229"/>
      <c r="C141" s="2" t="s">
        <v>76</v>
      </c>
      <c r="D141" s="5">
        <v>11</v>
      </c>
      <c r="E141" s="5">
        <v>6</v>
      </c>
      <c r="F141" s="5">
        <v>79</v>
      </c>
      <c r="G141" s="4"/>
      <c r="H141" s="5">
        <v>6</v>
      </c>
      <c r="I141" s="5">
        <v>4</v>
      </c>
      <c r="J141" s="5">
        <v>10</v>
      </c>
      <c r="K141" s="5">
        <v>116</v>
      </c>
      <c r="M141"/>
    </row>
    <row r="142" spans="1:17" ht="12.75" hidden="1" customHeight="1" thickBot="1" x14ac:dyDescent="0.25">
      <c r="A142" s="229"/>
      <c r="B142" s="229"/>
      <c r="C142" s="2" t="s">
        <v>14</v>
      </c>
      <c r="D142" s="5">
        <v>77</v>
      </c>
      <c r="E142" s="5">
        <v>23</v>
      </c>
      <c r="F142" s="5">
        <v>790</v>
      </c>
      <c r="G142" s="5">
        <v>5</v>
      </c>
      <c r="H142" s="5">
        <v>17</v>
      </c>
      <c r="I142" s="5">
        <v>13</v>
      </c>
      <c r="J142" s="5">
        <v>117</v>
      </c>
      <c r="K142" s="5">
        <v>1042</v>
      </c>
      <c r="M142"/>
    </row>
    <row r="143" spans="1:17" ht="12.75" hidden="1" customHeight="1" thickBot="1" x14ac:dyDescent="0.25">
      <c r="A143" s="229"/>
      <c r="B143" s="229"/>
      <c r="C143" s="2" t="s">
        <v>15</v>
      </c>
      <c r="D143" s="5">
        <v>142</v>
      </c>
      <c r="E143" s="5">
        <v>62</v>
      </c>
      <c r="F143" s="5">
        <v>1470</v>
      </c>
      <c r="G143" s="5">
        <v>6</v>
      </c>
      <c r="H143" s="5">
        <v>22</v>
      </c>
      <c r="I143" s="5">
        <v>37</v>
      </c>
      <c r="J143" s="5">
        <v>185</v>
      </c>
      <c r="K143" s="5">
        <v>1925</v>
      </c>
      <c r="M143"/>
    </row>
    <row r="144" spans="1:17" ht="12.75" hidden="1" customHeight="1" thickBot="1" x14ac:dyDescent="0.25">
      <c r="A144" s="229"/>
      <c r="B144" s="229"/>
      <c r="C144" s="2" t="s">
        <v>16</v>
      </c>
      <c r="D144" s="5">
        <v>314</v>
      </c>
      <c r="E144" s="5">
        <v>118</v>
      </c>
      <c r="F144" s="5">
        <v>2104</v>
      </c>
      <c r="G144" s="5">
        <v>14</v>
      </c>
      <c r="H144" s="5">
        <v>21</v>
      </c>
      <c r="I144" s="5">
        <v>67</v>
      </c>
      <c r="J144" s="5">
        <v>295</v>
      </c>
      <c r="K144" s="5">
        <v>2939</v>
      </c>
      <c r="M144"/>
    </row>
    <row r="145" spans="1:14" ht="12.75" hidden="1" customHeight="1" thickBot="1" x14ac:dyDescent="0.25">
      <c r="A145" s="229"/>
      <c r="B145" s="229"/>
      <c r="C145" s="2" t="s">
        <v>17</v>
      </c>
      <c r="D145" s="5">
        <v>349</v>
      </c>
      <c r="E145" s="5">
        <v>151</v>
      </c>
      <c r="F145" s="5">
        <v>2035</v>
      </c>
      <c r="G145" s="5">
        <v>33</v>
      </c>
      <c r="H145" s="5">
        <v>33</v>
      </c>
      <c r="I145" s="5">
        <v>80</v>
      </c>
      <c r="J145" s="5">
        <v>391</v>
      </c>
      <c r="K145" s="5">
        <v>3073</v>
      </c>
      <c r="M145"/>
    </row>
    <row r="146" spans="1:14" ht="12.75" hidden="1" customHeight="1" thickBot="1" x14ac:dyDescent="0.25">
      <c r="A146" s="229"/>
      <c r="B146" s="229"/>
      <c r="C146" s="2" t="s">
        <v>18</v>
      </c>
      <c r="D146" s="5">
        <v>392</v>
      </c>
      <c r="E146" s="5">
        <v>171</v>
      </c>
      <c r="F146" s="5">
        <v>2179</v>
      </c>
      <c r="G146" s="5">
        <v>84</v>
      </c>
      <c r="H146" s="5">
        <v>58</v>
      </c>
      <c r="I146" s="5">
        <v>103</v>
      </c>
      <c r="J146" s="5">
        <v>466</v>
      </c>
      <c r="K146" s="5">
        <v>3453</v>
      </c>
      <c r="M146"/>
    </row>
    <row r="147" spans="1:14" ht="12.75" hidden="1" customHeight="1" thickBot="1" x14ac:dyDescent="0.25">
      <c r="A147" s="229"/>
      <c r="B147" s="229"/>
      <c r="C147" s="2" t="s">
        <v>19</v>
      </c>
      <c r="D147" s="5">
        <v>363</v>
      </c>
      <c r="E147" s="5">
        <v>159</v>
      </c>
      <c r="F147" s="5">
        <v>2073</v>
      </c>
      <c r="G147" s="5">
        <v>85</v>
      </c>
      <c r="H147" s="5">
        <v>67</v>
      </c>
      <c r="I147" s="5">
        <v>118</v>
      </c>
      <c r="J147" s="5">
        <v>387</v>
      </c>
      <c r="K147" s="5">
        <v>3252</v>
      </c>
      <c r="M147"/>
    </row>
    <row r="148" spans="1:14" ht="12.75" hidden="1" customHeight="1" thickBot="1" x14ac:dyDescent="0.25">
      <c r="A148" s="229"/>
      <c r="B148" s="229"/>
      <c r="C148" s="2" t="s">
        <v>20</v>
      </c>
      <c r="D148" s="5">
        <v>367</v>
      </c>
      <c r="E148" s="5">
        <v>177</v>
      </c>
      <c r="F148" s="5">
        <v>1707</v>
      </c>
      <c r="G148" s="5">
        <v>84</v>
      </c>
      <c r="H148" s="5">
        <v>74</v>
      </c>
      <c r="I148" s="5">
        <v>96</v>
      </c>
      <c r="J148" s="5">
        <v>355</v>
      </c>
      <c r="K148" s="5">
        <v>2860</v>
      </c>
      <c r="M148"/>
    </row>
    <row r="149" spans="1:14" ht="12.75" hidden="1" customHeight="1" thickBot="1" x14ac:dyDescent="0.25">
      <c r="A149" s="229"/>
      <c r="B149" s="229"/>
      <c r="C149" s="2" t="s">
        <v>21</v>
      </c>
      <c r="D149" s="5">
        <v>445</v>
      </c>
      <c r="E149" s="5">
        <v>170</v>
      </c>
      <c r="F149" s="5">
        <v>1466</v>
      </c>
      <c r="G149" s="5">
        <v>49</v>
      </c>
      <c r="H149" s="5">
        <v>126</v>
      </c>
      <c r="I149" s="5">
        <v>146</v>
      </c>
      <c r="J149" s="5">
        <v>454</v>
      </c>
      <c r="K149" s="5">
        <v>2856</v>
      </c>
      <c r="M149"/>
    </row>
    <row r="150" spans="1:14" ht="12.75" hidden="1" customHeight="1" thickBot="1" x14ac:dyDescent="0.25">
      <c r="A150" s="229"/>
      <c r="B150" s="229"/>
      <c r="C150" s="2" t="s">
        <v>22</v>
      </c>
      <c r="D150" s="5">
        <v>610</v>
      </c>
      <c r="E150" s="5">
        <v>272</v>
      </c>
      <c r="F150" s="5">
        <v>1778</v>
      </c>
      <c r="G150" s="5">
        <v>41</v>
      </c>
      <c r="H150" s="5">
        <v>172</v>
      </c>
      <c r="I150" s="5">
        <v>218</v>
      </c>
      <c r="J150" s="5">
        <v>468</v>
      </c>
      <c r="K150" s="5">
        <v>3559</v>
      </c>
      <c r="M150"/>
    </row>
    <row r="151" spans="1:14" ht="12.75" hidden="1" customHeight="1" thickBot="1" x14ac:dyDescent="0.25">
      <c r="A151" s="229"/>
      <c r="B151" s="229"/>
      <c r="C151" s="2" t="s">
        <v>23</v>
      </c>
      <c r="D151" s="5">
        <v>760</v>
      </c>
      <c r="E151" s="5">
        <v>408</v>
      </c>
      <c r="F151" s="5">
        <v>1885</v>
      </c>
      <c r="G151" s="5">
        <v>29</v>
      </c>
      <c r="H151" s="5">
        <v>204</v>
      </c>
      <c r="I151" s="5">
        <v>335</v>
      </c>
      <c r="J151" s="5">
        <v>590</v>
      </c>
      <c r="K151" s="5">
        <v>4211</v>
      </c>
      <c r="M151"/>
    </row>
    <row r="152" spans="1:14" ht="12.75" hidden="1" customHeight="1" thickBot="1" x14ac:dyDescent="0.25">
      <c r="A152" s="229"/>
      <c r="B152" s="229"/>
      <c r="C152" s="2" t="s">
        <v>24</v>
      </c>
      <c r="D152" s="5">
        <v>755</v>
      </c>
      <c r="E152" s="5">
        <v>463</v>
      </c>
      <c r="F152" s="5">
        <v>1693</v>
      </c>
      <c r="G152" s="5">
        <v>27</v>
      </c>
      <c r="H152" s="5">
        <v>273</v>
      </c>
      <c r="I152" s="5">
        <v>312</v>
      </c>
      <c r="J152" s="5">
        <v>489</v>
      </c>
      <c r="K152" s="5">
        <v>4012</v>
      </c>
      <c r="M152"/>
    </row>
    <row r="153" spans="1:14" ht="12.75" hidden="1" customHeight="1" thickBot="1" x14ac:dyDescent="0.25">
      <c r="A153" s="229"/>
      <c r="B153" s="229"/>
      <c r="C153" s="2" t="s">
        <v>25</v>
      </c>
      <c r="D153" s="5">
        <v>621</v>
      </c>
      <c r="E153" s="5">
        <v>402</v>
      </c>
      <c r="F153" s="5">
        <v>1370</v>
      </c>
      <c r="G153" s="5">
        <v>33</v>
      </c>
      <c r="H153" s="5">
        <v>179</v>
      </c>
      <c r="I153" s="5">
        <v>306</v>
      </c>
      <c r="J153" s="5">
        <v>440</v>
      </c>
      <c r="K153" s="5">
        <v>3351</v>
      </c>
      <c r="M153"/>
    </row>
    <row r="154" spans="1:14" ht="12.75" hidden="1" customHeight="1" thickBot="1" x14ac:dyDescent="0.25">
      <c r="A154" s="229"/>
      <c r="B154" s="229"/>
      <c r="C154" s="2" t="s">
        <v>26</v>
      </c>
      <c r="D154" s="5">
        <v>459</v>
      </c>
      <c r="E154" s="5">
        <v>269</v>
      </c>
      <c r="F154" s="5">
        <v>1131</v>
      </c>
      <c r="G154" s="5">
        <v>17</v>
      </c>
      <c r="H154" s="5">
        <v>109</v>
      </c>
      <c r="I154" s="5">
        <v>238</v>
      </c>
      <c r="J154" s="5">
        <v>324</v>
      </c>
      <c r="K154" s="5">
        <v>2547</v>
      </c>
      <c r="M154"/>
    </row>
    <row r="155" spans="1:14" ht="12.75" hidden="1" customHeight="1" thickBot="1" x14ac:dyDescent="0.25">
      <c r="A155" s="229"/>
      <c r="B155" s="229"/>
      <c r="C155" s="2" t="s">
        <v>27</v>
      </c>
      <c r="D155" s="5">
        <v>249</v>
      </c>
      <c r="E155" s="5">
        <v>149</v>
      </c>
      <c r="F155" s="5">
        <v>761</v>
      </c>
      <c r="G155" s="5">
        <v>25</v>
      </c>
      <c r="H155" s="5">
        <v>48</v>
      </c>
      <c r="I155" s="5">
        <v>154</v>
      </c>
      <c r="J155" s="5">
        <v>181</v>
      </c>
      <c r="K155" s="5">
        <v>1567</v>
      </c>
      <c r="M155"/>
    </row>
    <row r="156" spans="1:14" ht="12.75" hidden="1" customHeight="1" thickBot="1" x14ac:dyDescent="0.25">
      <c r="A156" s="229"/>
      <c r="B156" s="229"/>
      <c r="C156" s="2" t="s">
        <v>28</v>
      </c>
      <c r="D156" s="5">
        <v>170</v>
      </c>
      <c r="E156" s="5">
        <v>94</v>
      </c>
      <c r="F156" s="5">
        <v>409</v>
      </c>
      <c r="G156" s="5">
        <v>4</v>
      </c>
      <c r="H156" s="5">
        <v>32</v>
      </c>
      <c r="I156" s="5">
        <v>108</v>
      </c>
      <c r="J156" s="5">
        <v>119</v>
      </c>
      <c r="K156" s="5">
        <v>936</v>
      </c>
      <c r="M156"/>
    </row>
    <row r="157" spans="1:14" ht="12.75" hidden="1" customHeight="1" thickBot="1" x14ac:dyDescent="0.25">
      <c r="A157" s="229"/>
      <c r="B157" s="229"/>
      <c r="C157" s="2" t="s">
        <v>29</v>
      </c>
      <c r="D157" s="5">
        <v>34</v>
      </c>
      <c r="E157" s="4"/>
      <c r="F157" s="5">
        <v>72</v>
      </c>
      <c r="G157" s="4"/>
      <c r="H157" s="5">
        <v>61</v>
      </c>
      <c r="I157" s="4"/>
      <c r="J157" s="5">
        <v>16</v>
      </c>
      <c r="K157" s="5">
        <v>183</v>
      </c>
      <c r="M157"/>
    </row>
    <row r="158" spans="1:14" ht="12.75" hidden="1" customHeight="1" thickBot="1" x14ac:dyDescent="0.25">
      <c r="A158" s="229"/>
      <c r="B158" s="230"/>
      <c r="C158" s="2" t="s">
        <v>10</v>
      </c>
      <c r="D158" s="5">
        <v>6118</v>
      </c>
      <c r="E158" s="5">
        <v>3094</v>
      </c>
      <c r="F158" s="5">
        <v>23012</v>
      </c>
      <c r="G158" s="5">
        <v>537</v>
      </c>
      <c r="H158" s="5">
        <v>1503</v>
      </c>
      <c r="I158" s="5">
        <v>2335</v>
      </c>
      <c r="J158" s="5">
        <v>5287</v>
      </c>
      <c r="K158" s="5">
        <v>41894</v>
      </c>
      <c r="M158"/>
      <c r="N158">
        <f>SUM(K158/34)</f>
        <v>1232.1764705882354</v>
      </c>
    </row>
    <row r="159" spans="1:14" ht="12.75" hidden="1" customHeight="1" thickBot="1" x14ac:dyDescent="0.25">
      <c r="A159" s="229"/>
      <c r="B159" s="228" t="s">
        <v>31</v>
      </c>
      <c r="C159" s="2" t="s">
        <v>13</v>
      </c>
      <c r="D159" s="4"/>
      <c r="E159" s="4"/>
      <c r="F159" s="5">
        <v>15</v>
      </c>
      <c r="G159" s="4"/>
      <c r="H159" s="4"/>
      <c r="I159" s="4"/>
      <c r="J159" s="5">
        <v>1</v>
      </c>
      <c r="K159" s="5">
        <v>16</v>
      </c>
      <c r="M159"/>
    </row>
    <row r="160" spans="1:14" ht="12.75" hidden="1" customHeight="1" thickBot="1" x14ac:dyDescent="0.25">
      <c r="A160" s="229"/>
      <c r="B160" s="229"/>
      <c r="C160" s="2" t="s">
        <v>76</v>
      </c>
      <c r="D160" s="5">
        <v>6</v>
      </c>
      <c r="E160" s="5">
        <v>7</v>
      </c>
      <c r="F160" s="5">
        <v>68</v>
      </c>
      <c r="G160" s="4"/>
      <c r="H160" s="5">
        <v>3</v>
      </c>
      <c r="I160" s="4"/>
      <c r="J160" s="5">
        <v>27</v>
      </c>
      <c r="K160" s="5">
        <v>111</v>
      </c>
      <c r="M160"/>
    </row>
    <row r="161" spans="1:13" ht="12.75" hidden="1" customHeight="1" thickBot="1" x14ac:dyDescent="0.25">
      <c r="A161" s="229"/>
      <c r="B161" s="229"/>
      <c r="C161" s="2" t="s">
        <v>14</v>
      </c>
      <c r="D161" s="5">
        <v>65</v>
      </c>
      <c r="E161" s="5">
        <v>15</v>
      </c>
      <c r="F161" s="5">
        <v>648</v>
      </c>
      <c r="G161" s="5">
        <v>3</v>
      </c>
      <c r="H161" s="5">
        <v>5</v>
      </c>
      <c r="I161" s="5">
        <v>14</v>
      </c>
      <c r="J161" s="5">
        <v>89</v>
      </c>
      <c r="K161" s="5">
        <v>840</v>
      </c>
      <c r="M161"/>
    </row>
    <row r="162" spans="1:13" ht="12.75" hidden="1" customHeight="1" thickBot="1" x14ac:dyDescent="0.25">
      <c r="A162" s="229"/>
      <c r="B162" s="229"/>
      <c r="C162" s="2" t="s">
        <v>15</v>
      </c>
      <c r="D162" s="5">
        <v>124</v>
      </c>
      <c r="E162" s="5">
        <v>56</v>
      </c>
      <c r="F162" s="5">
        <v>1262</v>
      </c>
      <c r="G162" s="5">
        <v>6</v>
      </c>
      <c r="H162" s="5">
        <v>32</v>
      </c>
      <c r="I162" s="5">
        <v>29</v>
      </c>
      <c r="J162" s="5">
        <v>156</v>
      </c>
      <c r="K162" s="5">
        <v>1668</v>
      </c>
      <c r="M162"/>
    </row>
    <row r="163" spans="1:13" ht="12.75" hidden="1" customHeight="1" thickBot="1" x14ac:dyDescent="0.25">
      <c r="A163" s="229"/>
      <c r="B163" s="229"/>
      <c r="C163" s="2" t="s">
        <v>16</v>
      </c>
      <c r="D163" s="5">
        <v>244</v>
      </c>
      <c r="E163" s="5">
        <v>102</v>
      </c>
      <c r="F163" s="5">
        <v>1723</v>
      </c>
      <c r="G163" s="5">
        <v>14</v>
      </c>
      <c r="H163" s="5">
        <v>29</v>
      </c>
      <c r="I163" s="5">
        <v>55</v>
      </c>
      <c r="J163" s="5">
        <v>264</v>
      </c>
      <c r="K163" s="5">
        <v>2435</v>
      </c>
      <c r="M163"/>
    </row>
    <row r="164" spans="1:13" ht="12.75" hidden="1" customHeight="1" thickBot="1" x14ac:dyDescent="0.25">
      <c r="A164" s="229"/>
      <c r="B164" s="229"/>
      <c r="C164" s="2" t="s">
        <v>17</v>
      </c>
      <c r="D164" s="5">
        <v>315</v>
      </c>
      <c r="E164" s="5">
        <v>130</v>
      </c>
      <c r="F164" s="5">
        <v>1775</v>
      </c>
      <c r="G164" s="5">
        <v>29</v>
      </c>
      <c r="H164" s="5">
        <v>58</v>
      </c>
      <c r="I164" s="5">
        <v>70</v>
      </c>
      <c r="J164" s="5">
        <v>294</v>
      </c>
      <c r="K164" s="5">
        <v>2672</v>
      </c>
      <c r="M164"/>
    </row>
    <row r="165" spans="1:13" ht="12.75" hidden="1" customHeight="1" thickBot="1" x14ac:dyDescent="0.25">
      <c r="A165" s="229"/>
      <c r="B165" s="229"/>
      <c r="C165" s="2" t="s">
        <v>18</v>
      </c>
      <c r="D165" s="5">
        <v>319</v>
      </c>
      <c r="E165" s="5">
        <v>124</v>
      </c>
      <c r="F165" s="5">
        <v>1757</v>
      </c>
      <c r="G165" s="5">
        <v>52</v>
      </c>
      <c r="H165" s="5">
        <v>48</v>
      </c>
      <c r="I165" s="5">
        <v>86</v>
      </c>
      <c r="J165" s="5">
        <v>357</v>
      </c>
      <c r="K165" s="5">
        <v>2743</v>
      </c>
      <c r="M165"/>
    </row>
    <row r="166" spans="1:13" ht="12.75" hidden="1" customHeight="1" thickBot="1" x14ac:dyDescent="0.25">
      <c r="A166" s="229"/>
      <c r="B166" s="229"/>
      <c r="C166" s="2" t="s">
        <v>19</v>
      </c>
      <c r="D166" s="5">
        <v>287</v>
      </c>
      <c r="E166" s="5">
        <v>106</v>
      </c>
      <c r="F166" s="5">
        <v>1591</v>
      </c>
      <c r="G166" s="5">
        <v>45</v>
      </c>
      <c r="H166" s="5">
        <v>51</v>
      </c>
      <c r="I166" s="5">
        <v>89</v>
      </c>
      <c r="J166" s="5">
        <v>278</v>
      </c>
      <c r="K166" s="5">
        <v>2447</v>
      </c>
      <c r="M166"/>
    </row>
    <row r="167" spans="1:13" ht="12.75" hidden="1" customHeight="1" thickBot="1" x14ac:dyDescent="0.25">
      <c r="A167" s="229"/>
      <c r="B167" s="229"/>
      <c r="C167" s="2" t="s">
        <v>20</v>
      </c>
      <c r="D167" s="5">
        <v>305</v>
      </c>
      <c r="E167" s="5">
        <v>105</v>
      </c>
      <c r="F167" s="5">
        <v>1335</v>
      </c>
      <c r="G167" s="5">
        <v>48</v>
      </c>
      <c r="H167" s="5">
        <v>61</v>
      </c>
      <c r="I167" s="5">
        <v>129</v>
      </c>
      <c r="J167" s="5">
        <v>289</v>
      </c>
      <c r="K167" s="5">
        <v>2272</v>
      </c>
      <c r="M167"/>
    </row>
    <row r="168" spans="1:13" ht="12.75" hidden="1" customHeight="1" thickBot="1" x14ac:dyDescent="0.25">
      <c r="A168" s="229"/>
      <c r="B168" s="229"/>
      <c r="C168" s="2" t="s">
        <v>21</v>
      </c>
      <c r="D168" s="5">
        <v>325</v>
      </c>
      <c r="E168" s="5">
        <v>155</v>
      </c>
      <c r="F168" s="5">
        <v>1343</v>
      </c>
      <c r="G168" s="5">
        <v>61</v>
      </c>
      <c r="H168" s="5">
        <v>89</v>
      </c>
      <c r="I168" s="5">
        <v>98</v>
      </c>
      <c r="J168" s="5">
        <v>334</v>
      </c>
      <c r="K168" s="5">
        <v>2405</v>
      </c>
      <c r="M168"/>
    </row>
    <row r="169" spans="1:13" ht="12.75" hidden="1" customHeight="1" thickBot="1" x14ac:dyDescent="0.25">
      <c r="A169" s="229"/>
      <c r="B169" s="229"/>
      <c r="C169" s="2" t="s">
        <v>22</v>
      </c>
      <c r="D169" s="5">
        <v>532</v>
      </c>
      <c r="E169" s="5">
        <v>254</v>
      </c>
      <c r="F169" s="5">
        <v>1551</v>
      </c>
      <c r="G169" s="5">
        <v>42</v>
      </c>
      <c r="H169" s="5">
        <v>96</v>
      </c>
      <c r="I169" s="5">
        <v>211</v>
      </c>
      <c r="J169" s="5">
        <v>427</v>
      </c>
      <c r="K169" s="5">
        <v>3113</v>
      </c>
      <c r="M169"/>
    </row>
    <row r="170" spans="1:13" ht="12.75" hidden="1" customHeight="1" thickBot="1" x14ac:dyDescent="0.25">
      <c r="A170" s="229"/>
      <c r="B170" s="229"/>
      <c r="C170" s="2" t="s">
        <v>23</v>
      </c>
      <c r="D170" s="5">
        <v>715</v>
      </c>
      <c r="E170" s="5">
        <v>371</v>
      </c>
      <c r="F170" s="5">
        <v>1545</v>
      </c>
      <c r="G170" s="5">
        <v>40</v>
      </c>
      <c r="H170" s="5">
        <v>222</v>
      </c>
      <c r="I170" s="5">
        <v>272</v>
      </c>
      <c r="J170" s="5">
        <v>523</v>
      </c>
      <c r="K170" s="5">
        <v>3688</v>
      </c>
      <c r="M170"/>
    </row>
    <row r="171" spans="1:13" ht="12.75" hidden="1" customHeight="1" thickBot="1" x14ac:dyDescent="0.25">
      <c r="A171" s="229"/>
      <c r="B171" s="229"/>
      <c r="C171" s="2" t="s">
        <v>24</v>
      </c>
      <c r="D171" s="5">
        <v>692</v>
      </c>
      <c r="E171" s="5">
        <v>416</v>
      </c>
      <c r="F171" s="5">
        <v>1359</v>
      </c>
      <c r="G171" s="5">
        <v>26</v>
      </c>
      <c r="H171" s="5">
        <v>262</v>
      </c>
      <c r="I171" s="5">
        <v>293</v>
      </c>
      <c r="J171" s="5">
        <v>452</v>
      </c>
      <c r="K171" s="5">
        <v>3500</v>
      </c>
      <c r="M171"/>
    </row>
    <row r="172" spans="1:13" ht="12.75" hidden="1" customHeight="1" thickBot="1" x14ac:dyDescent="0.25">
      <c r="A172" s="229"/>
      <c r="B172" s="229"/>
      <c r="C172" s="2" t="s">
        <v>25</v>
      </c>
      <c r="D172" s="5">
        <v>562</v>
      </c>
      <c r="E172" s="5">
        <v>421</v>
      </c>
      <c r="F172" s="5">
        <v>1352</v>
      </c>
      <c r="G172" s="5">
        <v>27</v>
      </c>
      <c r="H172" s="5">
        <v>213</v>
      </c>
      <c r="I172" s="5">
        <v>281</v>
      </c>
      <c r="J172" s="5">
        <v>409</v>
      </c>
      <c r="K172" s="5">
        <v>3265</v>
      </c>
      <c r="M172"/>
    </row>
    <row r="173" spans="1:13" ht="12.75" hidden="1" customHeight="1" thickBot="1" x14ac:dyDescent="0.25">
      <c r="A173" s="229"/>
      <c r="B173" s="229"/>
      <c r="C173" s="2" t="s">
        <v>26</v>
      </c>
      <c r="D173" s="5">
        <v>452</v>
      </c>
      <c r="E173" s="5">
        <v>254</v>
      </c>
      <c r="F173" s="5">
        <v>1184</v>
      </c>
      <c r="G173" s="5">
        <v>34</v>
      </c>
      <c r="H173" s="5">
        <v>135</v>
      </c>
      <c r="I173" s="5">
        <v>214</v>
      </c>
      <c r="J173" s="5">
        <v>367</v>
      </c>
      <c r="K173" s="5">
        <v>2640</v>
      </c>
      <c r="M173"/>
    </row>
    <row r="174" spans="1:13" ht="12.75" hidden="1" customHeight="1" thickBot="1" x14ac:dyDescent="0.25">
      <c r="A174" s="229"/>
      <c r="B174" s="229"/>
      <c r="C174" s="2" t="s">
        <v>27</v>
      </c>
      <c r="D174" s="5">
        <v>245</v>
      </c>
      <c r="E174" s="5">
        <v>120</v>
      </c>
      <c r="F174" s="5">
        <v>817</v>
      </c>
      <c r="G174" s="5">
        <v>26</v>
      </c>
      <c r="H174" s="5">
        <v>52</v>
      </c>
      <c r="I174" s="5">
        <v>154</v>
      </c>
      <c r="J174" s="5">
        <v>175</v>
      </c>
      <c r="K174" s="5">
        <v>1589</v>
      </c>
      <c r="M174"/>
    </row>
    <row r="175" spans="1:13" ht="12.75" hidden="1" customHeight="1" thickBot="1" x14ac:dyDescent="0.25">
      <c r="A175" s="229"/>
      <c r="B175" s="229"/>
      <c r="C175" s="2" t="s">
        <v>28</v>
      </c>
      <c r="D175" s="5">
        <v>147</v>
      </c>
      <c r="E175" s="5">
        <v>84</v>
      </c>
      <c r="F175" s="5">
        <v>376</v>
      </c>
      <c r="G175" s="4"/>
      <c r="H175" s="5">
        <v>28</v>
      </c>
      <c r="I175" s="5">
        <v>89</v>
      </c>
      <c r="J175" s="5">
        <v>87</v>
      </c>
      <c r="K175" s="5">
        <v>811</v>
      </c>
      <c r="M175"/>
    </row>
    <row r="176" spans="1:13" ht="12.75" hidden="1" customHeight="1" thickBot="1" x14ac:dyDescent="0.25">
      <c r="A176" s="229"/>
      <c r="B176" s="229"/>
      <c r="C176" s="2" t="s">
        <v>29</v>
      </c>
      <c r="D176" s="5">
        <v>34</v>
      </c>
      <c r="E176" s="4"/>
      <c r="F176" s="5">
        <v>73</v>
      </c>
      <c r="G176" s="4"/>
      <c r="H176" s="5">
        <v>91</v>
      </c>
      <c r="I176" s="4"/>
      <c r="J176" s="5">
        <v>35</v>
      </c>
      <c r="K176" s="5">
        <v>233</v>
      </c>
      <c r="M176"/>
    </row>
    <row r="177" spans="1:13" ht="12.75" hidden="1" customHeight="1" thickBot="1" x14ac:dyDescent="0.25">
      <c r="A177" s="229"/>
      <c r="B177" s="230"/>
      <c r="C177" s="2" t="s">
        <v>10</v>
      </c>
      <c r="D177" s="5">
        <v>5369</v>
      </c>
      <c r="E177" s="5">
        <v>2720</v>
      </c>
      <c r="F177" s="5">
        <v>19774</v>
      </c>
      <c r="G177" s="5">
        <v>453</v>
      </c>
      <c r="H177" s="5">
        <v>1475</v>
      </c>
      <c r="I177" s="5">
        <v>2084</v>
      </c>
      <c r="J177" s="5">
        <v>4564</v>
      </c>
      <c r="K177" s="5">
        <v>36448</v>
      </c>
      <c r="M177"/>
    </row>
    <row r="178" spans="1:13" ht="12.75" hidden="1" customHeight="1" thickBot="1" x14ac:dyDescent="0.25">
      <c r="A178" s="229"/>
      <c r="B178" s="228" t="s">
        <v>32</v>
      </c>
      <c r="C178" s="2" t="s">
        <v>13</v>
      </c>
      <c r="D178" s="4"/>
      <c r="E178" s="4"/>
      <c r="F178" s="5">
        <v>1</v>
      </c>
      <c r="G178" s="4"/>
      <c r="H178" s="4"/>
      <c r="I178" s="4"/>
      <c r="J178" s="4"/>
      <c r="K178" s="5">
        <v>1</v>
      </c>
      <c r="M178"/>
    </row>
    <row r="179" spans="1:13" ht="12.75" hidden="1" customHeight="1" thickBot="1" x14ac:dyDescent="0.25">
      <c r="A179" s="229"/>
      <c r="B179" s="229"/>
      <c r="C179" s="2" t="s">
        <v>76</v>
      </c>
      <c r="D179" s="5">
        <v>12</v>
      </c>
      <c r="E179" s="5">
        <v>9</v>
      </c>
      <c r="F179" s="5">
        <v>83</v>
      </c>
      <c r="G179" s="4"/>
      <c r="H179" s="5">
        <v>3</v>
      </c>
      <c r="I179" s="5">
        <v>1</v>
      </c>
      <c r="J179" s="5">
        <v>30</v>
      </c>
      <c r="K179" s="5">
        <v>138</v>
      </c>
      <c r="M179"/>
    </row>
    <row r="180" spans="1:13" ht="12.75" hidden="1" customHeight="1" thickBot="1" x14ac:dyDescent="0.25">
      <c r="A180" s="229"/>
      <c r="B180" s="229"/>
      <c r="C180" s="2" t="s">
        <v>14</v>
      </c>
      <c r="D180" s="5">
        <v>81</v>
      </c>
      <c r="E180" s="5">
        <v>33</v>
      </c>
      <c r="F180" s="5">
        <v>760</v>
      </c>
      <c r="G180" s="5">
        <v>3</v>
      </c>
      <c r="H180" s="5">
        <v>24</v>
      </c>
      <c r="I180" s="5">
        <v>13</v>
      </c>
      <c r="J180" s="5">
        <v>112</v>
      </c>
      <c r="K180" s="5">
        <v>1027</v>
      </c>
      <c r="M180"/>
    </row>
    <row r="181" spans="1:13" ht="12.75" hidden="1" customHeight="1" thickBot="1" x14ac:dyDescent="0.25">
      <c r="A181" s="229"/>
      <c r="B181" s="229"/>
      <c r="C181" s="2" t="s">
        <v>15</v>
      </c>
      <c r="D181" s="5">
        <v>197</v>
      </c>
      <c r="E181" s="5">
        <v>63</v>
      </c>
      <c r="F181" s="5">
        <v>1431</v>
      </c>
      <c r="G181" s="5">
        <v>8</v>
      </c>
      <c r="H181" s="5">
        <v>25</v>
      </c>
      <c r="I181" s="5">
        <v>38</v>
      </c>
      <c r="J181" s="5">
        <v>213</v>
      </c>
      <c r="K181" s="5">
        <v>1978</v>
      </c>
      <c r="M181"/>
    </row>
    <row r="182" spans="1:13" ht="12.75" hidden="1" customHeight="1" thickBot="1" x14ac:dyDescent="0.25">
      <c r="A182" s="229"/>
      <c r="B182" s="229"/>
      <c r="C182" s="2" t="s">
        <v>16</v>
      </c>
      <c r="D182" s="5">
        <v>304</v>
      </c>
      <c r="E182" s="5">
        <v>73</v>
      </c>
      <c r="F182" s="5">
        <v>2127</v>
      </c>
      <c r="G182" s="5">
        <v>15</v>
      </c>
      <c r="H182" s="5">
        <v>24</v>
      </c>
      <c r="I182" s="5">
        <v>53</v>
      </c>
      <c r="J182" s="5">
        <v>340</v>
      </c>
      <c r="K182" s="5">
        <v>2941</v>
      </c>
      <c r="M182"/>
    </row>
    <row r="183" spans="1:13" ht="12.75" hidden="1" customHeight="1" thickBot="1" x14ac:dyDescent="0.25">
      <c r="A183" s="229"/>
      <c r="B183" s="229"/>
      <c r="C183" s="2" t="s">
        <v>17</v>
      </c>
      <c r="D183" s="5">
        <v>386</v>
      </c>
      <c r="E183" s="5">
        <v>119</v>
      </c>
      <c r="F183" s="5">
        <v>2263</v>
      </c>
      <c r="G183" s="5">
        <v>33</v>
      </c>
      <c r="H183" s="5">
        <v>47</v>
      </c>
      <c r="I183" s="5">
        <v>77</v>
      </c>
      <c r="J183" s="5">
        <v>402</v>
      </c>
      <c r="K183" s="5">
        <v>3327</v>
      </c>
      <c r="M183"/>
    </row>
    <row r="184" spans="1:13" ht="12.75" hidden="1" customHeight="1" thickBot="1" x14ac:dyDescent="0.25">
      <c r="A184" s="229"/>
      <c r="B184" s="229"/>
      <c r="C184" s="2" t="s">
        <v>18</v>
      </c>
      <c r="D184" s="5">
        <v>385</v>
      </c>
      <c r="E184" s="5">
        <v>145</v>
      </c>
      <c r="F184" s="5">
        <v>2371</v>
      </c>
      <c r="G184" s="5">
        <v>47</v>
      </c>
      <c r="H184" s="5">
        <v>64</v>
      </c>
      <c r="I184" s="5">
        <v>116</v>
      </c>
      <c r="J184" s="5">
        <v>405</v>
      </c>
      <c r="K184" s="5">
        <v>3533</v>
      </c>
      <c r="M184"/>
    </row>
    <row r="185" spans="1:13" ht="12.75" hidden="1" customHeight="1" thickBot="1" x14ac:dyDescent="0.25">
      <c r="A185" s="229"/>
      <c r="B185" s="229"/>
      <c r="C185" s="2" t="s">
        <v>19</v>
      </c>
      <c r="D185" s="5">
        <v>346</v>
      </c>
      <c r="E185" s="5">
        <v>153</v>
      </c>
      <c r="F185" s="5">
        <v>1864</v>
      </c>
      <c r="G185" s="5">
        <v>34</v>
      </c>
      <c r="H185" s="5">
        <v>40</v>
      </c>
      <c r="I185" s="5">
        <v>122</v>
      </c>
      <c r="J185" s="5">
        <v>344</v>
      </c>
      <c r="K185" s="5">
        <v>2903</v>
      </c>
      <c r="M185"/>
    </row>
    <row r="186" spans="1:13" ht="12.75" hidden="1" customHeight="1" thickBot="1" x14ac:dyDescent="0.25">
      <c r="A186" s="229"/>
      <c r="B186" s="229"/>
      <c r="C186" s="2" t="s">
        <v>20</v>
      </c>
      <c r="D186" s="5">
        <v>373</v>
      </c>
      <c r="E186" s="5">
        <v>139</v>
      </c>
      <c r="F186" s="5">
        <v>2173</v>
      </c>
      <c r="G186" s="5">
        <v>38</v>
      </c>
      <c r="H186" s="5">
        <v>69</v>
      </c>
      <c r="I186" s="5">
        <v>140</v>
      </c>
      <c r="J186" s="5">
        <v>396</v>
      </c>
      <c r="K186" s="5">
        <v>3328</v>
      </c>
      <c r="M186"/>
    </row>
    <row r="187" spans="1:13" ht="12.75" hidden="1" customHeight="1" thickBot="1" x14ac:dyDescent="0.25">
      <c r="A187" s="229"/>
      <c r="B187" s="229"/>
      <c r="C187" s="2" t="s">
        <v>21</v>
      </c>
      <c r="D187" s="5">
        <v>482</v>
      </c>
      <c r="E187" s="5">
        <v>172</v>
      </c>
      <c r="F187" s="5">
        <v>1790</v>
      </c>
      <c r="G187" s="5">
        <v>87</v>
      </c>
      <c r="H187" s="5">
        <v>104</v>
      </c>
      <c r="I187" s="5">
        <v>171</v>
      </c>
      <c r="J187" s="5">
        <v>418</v>
      </c>
      <c r="K187" s="5">
        <v>3224</v>
      </c>
      <c r="M187"/>
    </row>
    <row r="188" spans="1:13" ht="12.75" hidden="1" customHeight="1" thickBot="1" x14ac:dyDescent="0.25">
      <c r="A188" s="229"/>
      <c r="B188" s="229"/>
      <c r="C188" s="2" t="s">
        <v>22</v>
      </c>
      <c r="D188" s="5">
        <v>625</v>
      </c>
      <c r="E188" s="5">
        <v>279</v>
      </c>
      <c r="F188" s="5">
        <v>2108</v>
      </c>
      <c r="G188" s="5">
        <v>65</v>
      </c>
      <c r="H188" s="5">
        <v>229</v>
      </c>
      <c r="I188" s="5">
        <v>233</v>
      </c>
      <c r="J188" s="5">
        <v>547</v>
      </c>
      <c r="K188" s="5">
        <v>4086</v>
      </c>
      <c r="M188"/>
    </row>
    <row r="189" spans="1:13" ht="12.75" hidden="1" customHeight="1" thickBot="1" x14ac:dyDescent="0.25">
      <c r="A189" s="229"/>
      <c r="B189" s="229"/>
      <c r="C189" s="2" t="s">
        <v>23</v>
      </c>
      <c r="D189" s="5">
        <v>867</v>
      </c>
      <c r="E189" s="5">
        <v>477</v>
      </c>
      <c r="F189" s="5">
        <v>2001</v>
      </c>
      <c r="G189" s="5">
        <v>48</v>
      </c>
      <c r="H189" s="5">
        <v>336</v>
      </c>
      <c r="I189" s="5">
        <v>331</v>
      </c>
      <c r="J189" s="5">
        <v>515</v>
      </c>
      <c r="K189" s="5">
        <v>4576</v>
      </c>
      <c r="M189"/>
    </row>
    <row r="190" spans="1:13" ht="12.75" hidden="1" customHeight="1" thickBot="1" x14ac:dyDescent="0.25">
      <c r="A190" s="229"/>
      <c r="B190" s="229"/>
      <c r="C190" s="2" t="s">
        <v>24</v>
      </c>
      <c r="D190" s="5">
        <v>720</v>
      </c>
      <c r="E190" s="5">
        <v>487</v>
      </c>
      <c r="F190" s="5">
        <v>1609</v>
      </c>
      <c r="G190" s="5">
        <v>24</v>
      </c>
      <c r="H190" s="5">
        <v>306</v>
      </c>
      <c r="I190" s="5">
        <v>331</v>
      </c>
      <c r="J190" s="5">
        <v>514</v>
      </c>
      <c r="K190" s="5">
        <v>3991</v>
      </c>
      <c r="M190"/>
    </row>
    <row r="191" spans="1:13" ht="13.5" hidden="1" thickBot="1" x14ac:dyDescent="0.25">
      <c r="A191" s="229"/>
      <c r="B191" s="229"/>
      <c r="C191" s="2" t="s">
        <v>25</v>
      </c>
      <c r="D191" s="5">
        <v>649</v>
      </c>
      <c r="E191" s="5">
        <v>407</v>
      </c>
      <c r="F191" s="5">
        <v>1503</v>
      </c>
      <c r="G191" s="5">
        <v>31</v>
      </c>
      <c r="H191" s="5">
        <v>217</v>
      </c>
      <c r="I191" s="5">
        <v>273</v>
      </c>
      <c r="J191" s="5">
        <v>406</v>
      </c>
      <c r="K191" s="5">
        <v>3486</v>
      </c>
      <c r="M191"/>
    </row>
    <row r="192" spans="1:13" ht="13.5" hidden="1" thickBot="1" x14ac:dyDescent="0.25">
      <c r="A192" s="229"/>
      <c r="B192" s="229"/>
      <c r="C192" s="2" t="s">
        <v>26</v>
      </c>
      <c r="D192" s="5">
        <v>503</v>
      </c>
      <c r="E192" s="5">
        <v>327</v>
      </c>
      <c r="F192" s="5">
        <v>1315</v>
      </c>
      <c r="G192" s="5">
        <v>33</v>
      </c>
      <c r="H192" s="5">
        <v>100</v>
      </c>
      <c r="I192" s="5">
        <v>241</v>
      </c>
      <c r="J192" s="5">
        <v>346</v>
      </c>
      <c r="K192" s="5">
        <v>2865</v>
      </c>
      <c r="M192"/>
    </row>
    <row r="193" spans="1:13" ht="13.5" hidden="1" thickBot="1" x14ac:dyDescent="0.25">
      <c r="A193" s="229"/>
      <c r="B193" s="229"/>
      <c r="C193" s="2" t="s">
        <v>27</v>
      </c>
      <c r="D193" s="5">
        <v>257</v>
      </c>
      <c r="E193" s="5">
        <v>162</v>
      </c>
      <c r="F193" s="5">
        <v>808</v>
      </c>
      <c r="G193" s="5">
        <v>31</v>
      </c>
      <c r="H193" s="5">
        <v>57</v>
      </c>
      <c r="I193" s="5">
        <v>175</v>
      </c>
      <c r="J193" s="5">
        <v>182</v>
      </c>
      <c r="K193" s="5">
        <v>1672</v>
      </c>
      <c r="M193"/>
    </row>
    <row r="194" spans="1:13" ht="13.5" hidden="1" thickBot="1" x14ac:dyDescent="0.25">
      <c r="A194" s="229"/>
      <c r="B194" s="229"/>
      <c r="C194" s="2" t="s">
        <v>28</v>
      </c>
      <c r="D194" s="5">
        <v>156</v>
      </c>
      <c r="E194" s="5">
        <v>127</v>
      </c>
      <c r="F194" s="5">
        <v>369</v>
      </c>
      <c r="G194" s="5">
        <v>3</v>
      </c>
      <c r="H194" s="5">
        <v>39</v>
      </c>
      <c r="I194" s="5">
        <v>92</v>
      </c>
      <c r="J194" s="5">
        <v>114</v>
      </c>
      <c r="K194" s="5">
        <v>900</v>
      </c>
      <c r="M194"/>
    </row>
    <row r="195" spans="1:13" ht="13.5" hidden="1" thickBot="1" x14ac:dyDescent="0.25">
      <c r="A195" s="229"/>
      <c r="B195" s="229"/>
      <c r="C195" s="2" t="s">
        <v>29</v>
      </c>
      <c r="D195" s="5">
        <v>47</v>
      </c>
      <c r="E195" s="4"/>
      <c r="F195" s="5">
        <v>96</v>
      </c>
      <c r="G195" s="4"/>
      <c r="H195" s="5">
        <v>92</v>
      </c>
      <c r="I195" s="4"/>
      <c r="J195" s="5">
        <v>34</v>
      </c>
      <c r="K195" s="5">
        <v>269</v>
      </c>
      <c r="M195"/>
    </row>
    <row r="196" spans="1:13" ht="13.5" hidden="1" thickBot="1" x14ac:dyDescent="0.25">
      <c r="A196" s="229"/>
      <c r="B196" s="230"/>
      <c r="C196" s="2" t="s">
        <v>10</v>
      </c>
      <c r="D196" s="5">
        <v>6390</v>
      </c>
      <c r="E196" s="5">
        <v>3172</v>
      </c>
      <c r="F196" s="5">
        <v>24672</v>
      </c>
      <c r="G196" s="5">
        <v>500</v>
      </c>
      <c r="H196" s="5">
        <v>1776</v>
      </c>
      <c r="I196" s="5">
        <v>2407</v>
      </c>
      <c r="J196" s="5">
        <v>5318</v>
      </c>
      <c r="K196" s="5">
        <v>44245</v>
      </c>
      <c r="M196"/>
    </row>
    <row r="197" spans="1:13" ht="13.5" hidden="1" thickBot="1" x14ac:dyDescent="0.25">
      <c r="A197" s="229"/>
      <c r="B197" s="228" t="s">
        <v>33</v>
      </c>
      <c r="C197" s="2" t="s">
        <v>13</v>
      </c>
      <c r="D197" s="4"/>
      <c r="E197" s="4"/>
      <c r="F197" s="5">
        <v>2</v>
      </c>
      <c r="G197" s="4"/>
      <c r="H197" s="4"/>
      <c r="I197" s="4"/>
      <c r="J197" s="4"/>
      <c r="K197" s="5">
        <v>2</v>
      </c>
      <c r="M197"/>
    </row>
    <row r="198" spans="1:13" ht="13.5" hidden="1" thickBot="1" x14ac:dyDescent="0.25">
      <c r="A198" s="229"/>
      <c r="B198" s="229"/>
      <c r="C198" s="2" t="s">
        <v>76</v>
      </c>
      <c r="D198" s="5">
        <v>22</v>
      </c>
      <c r="E198" s="5">
        <v>2</v>
      </c>
      <c r="F198" s="5">
        <v>89</v>
      </c>
      <c r="G198" s="4"/>
      <c r="H198" s="5">
        <v>9</v>
      </c>
      <c r="I198" s="5">
        <v>1</v>
      </c>
      <c r="J198" s="5">
        <v>18</v>
      </c>
      <c r="K198" s="5">
        <v>141</v>
      </c>
      <c r="M198"/>
    </row>
    <row r="199" spans="1:13" ht="13.5" hidden="1" thickBot="1" x14ac:dyDescent="0.25">
      <c r="A199" s="229"/>
      <c r="B199" s="229"/>
      <c r="C199" s="2" t="s">
        <v>14</v>
      </c>
      <c r="D199" s="5">
        <v>83</v>
      </c>
      <c r="E199" s="5">
        <v>30</v>
      </c>
      <c r="F199" s="5">
        <v>609</v>
      </c>
      <c r="G199" s="5">
        <v>1</v>
      </c>
      <c r="H199" s="5">
        <v>6</v>
      </c>
      <c r="I199" s="5">
        <v>19</v>
      </c>
      <c r="J199" s="5">
        <v>88</v>
      </c>
      <c r="K199" s="5">
        <v>836</v>
      </c>
      <c r="M199"/>
    </row>
    <row r="200" spans="1:13" ht="13.5" hidden="1" thickBot="1" x14ac:dyDescent="0.25">
      <c r="A200" s="229"/>
      <c r="B200" s="229"/>
      <c r="C200" s="2" t="s">
        <v>15</v>
      </c>
      <c r="D200" s="5">
        <v>168</v>
      </c>
      <c r="E200" s="5">
        <v>52</v>
      </c>
      <c r="F200" s="5">
        <v>1121</v>
      </c>
      <c r="G200" s="5">
        <v>10</v>
      </c>
      <c r="H200" s="5">
        <v>23</v>
      </c>
      <c r="I200" s="5">
        <v>27</v>
      </c>
      <c r="J200" s="5">
        <v>173</v>
      </c>
      <c r="K200" s="5">
        <v>1576</v>
      </c>
      <c r="M200"/>
    </row>
    <row r="201" spans="1:13" ht="13.5" hidden="1" thickBot="1" x14ac:dyDescent="0.25">
      <c r="A201" s="229"/>
      <c r="B201" s="229"/>
      <c r="C201" s="2" t="s">
        <v>16</v>
      </c>
      <c r="D201" s="5">
        <v>269</v>
      </c>
      <c r="E201" s="5">
        <v>85</v>
      </c>
      <c r="F201" s="5">
        <v>1926</v>
      </c>
      <c r="G201" s="5">
        <v>13</v>
      </c>
      <c r="H201" s="5">
        <v>18</v>
      </c>
      <c r="I201" s="5">
        <v>58</v>
      </c>
      <c r="J201" s="5">
        <v>318</v>
      </c>
      <c r="K201" s="5">
        <v>2689</v>
      </c>
      <c r="M201"/>
    </row>
    <row r="202" spans="1:13" ht="13.5" hidden="1" thickBot="1" x14ac:dyDescent="0.25">
      <c r="A202" s="229"/>
      <c r="B202" s="229"/>
      <c r="C202" s="2" t="s">
        <v>17</v>
      </c>
      <c r="D202" s="5">
        <v>364</v>
      </c>
      <c r="E202" s="5">
        <v>135</v>
      </c>
      <c r="F202" s="5">
        <v>2181</v>
      </c>
      <c r="G202" s="5">
        <v>25</v>
      </c>
      <c r="H202" s="5">
        <v>50</v>
      </c>
      <c r="I202" s="5">
        <v>96</v>
      </c>
      <c r="J202" s="5">
        <v>394</v>
      </c>
      <c r="K202" s="5">
        <v>3246</v>
      </c>
      <c r="M202"/>
    </row>
    <row r="203" spans="1:13" ht="13.5" hidden="1" thickBot="1" x14ac:dyDescent="0.25">
      <c r="A203" s="229"/>
      <c r="B203" s="229"/>
      <c r="C203" s="2" t="s">
        <v>18</v>
      </c>
      <c r="D203" s="5">
        <v>396</v>
      </c>
      <c r="E203" s="5">
        <v>173</v>
      </c>
      <c r="F203" s="5">
        <v>2238</v>
      </c>
      <c r="G203" s="5">
        <v>55</v>
      </c>
      <c r="H203" s="5">
        <v>47</v>
      </c>
      <c r="I203" s="5">
        <v>99</v>
      </c>
      <c r="J203" s="5">
        <v>404</v>
      </c>
      <c r="K203" s="5">
        <v>3412</v>
      </c>
      <c r="M203"/>
    </row>
    <row r="204" spans="1:13" ht="13.5" hidden="1" thickBot="1" x14ac:dyDescent="0.25">
      <c r="A204" s="229"/>
      <c r="B204" s="229"/>
      <c r="C204" s="2" t="s">
        <v>19</v>
      </c>
      <c r="D204" s="5">
        <v>386</v>
      </c>
      <c r="E204" s="5">
        <v>197</v>
      </c>
      <c r="F204" s="5">
        <v>1990</v>
      </c>
      <c r="G204" s="5">
        <v>35</v>
      </c>
      <c r="H204" s="5">
        <v>71</v>
      </c>
      <c r="I204" s="5">
        <v>120</v>
      </c>
      <c r="J204" s="5">
        <v>367</v>
      </c>
      <c r="K204" s="5">
        <v>3166</v>
      </c>
      <c r="M204"/>
    </row>
    <row r="205" spans="1:13" ht="13.5" hidden="1" thickBot="1" x14ac:dyDescent="0.25">
      <c r="A205" s="229"/>
      <c r="B205" s="229"/>
      <c r="C205" s="2" t="s">
        <v>20</v>
      </c>
      <c r="D205" s="5">
        <v>358</v>
      </c>
      <c r="E205" s="5">
        <v>201</v>
      </c>
      <c r="F205" s="5">
        <v>1707</v>
      </c>
      <c r="G205" s="5">
        <v>67</v>
      </c>
      <c r="H205" s="5">
        <v>93</v>
      </c>
      <c r="I205" s="5">
        <v>147</v>
      </c>
      <c r="J205" s="5">
        <v>372</v>
      </c>
      <c r="K205" s="5">
        <v>2945</v>
      </c>
      <c r="M205"/>
    </row>
    <row r="206" spans="1:13" ht="13.5" hidden="1" thickBot="1" x14ac:dyDescent="0.25">
      <c r="A206" s="229"/>
      <c r="B206" s="229"/>
      <c r="C206" s="2" t="s">
        <v>21</v>
      </c>
      <c r="D206" s="5">
        <v>488</v>
      </c>
      <c r="E206" s="5">
        <v>262</v>
      </c>
      <c r="F206" s="5">
        <v>1698</v>
      </c>
      <c r="G206" s="5">
        <v>96</v>
      </c>
      <c r="H206" s="5">
        <v>112</v>
      </c>
      <c r="I206" s="5">
        <v>157</v>
      </c>
      <c r="J206" s="5">
        <v>424</v>
      </c>
      <c r="K206" s="5">
        <v>3237</v>
      </c>
      <c r="M206"/>
    </row>
    <row r="207" spans="1:13" ht="13.5" hidden="1" thickBot="1" x14ac:dyDescent="0.25">
      <c r="A207" s="229"/>
      <c r="B207" s="229"/>
      <c r="C207" s="2" t="s">
        <v>22</v>
      </c>
      <c r="D207" s="5">
        <v>832</v>
      </c>
      <c r="E207" s="5">
        <v>392</v>
      </c>
      <c r="F207" s="5">
        <v>2228</v>
      </c>
      <c r="G207" s="5">
        <v>48</v>
      </c>
      <c r="H207" s="5">
        <v>173</v>
      </c>
      <c r="I207" s="5">
        <v>289</v>
      </c>
      <c r="J207" s="5">
        <v>666</v>
      </c>
      <c r="K207" s="5">
        <v>4628</v>
      </c>
      <c r="M207"/>
    </row>
    <row r="208" spans="1:13" ht="13.5" hidden="1" thickBot="1" x14ac:dyDescent="0.25">
      <c r="A208" s="229"/>
      <c r="B208" s="229"/>
      <c r="C208" s="2" t="s">
        <v>23</v>
      </c>
      <c r="D208" s="5">
        <v>992</v>
      </c>
      <c r="E208" s="5">
        <v>545</v>
      </c>
      <c r="F208" s="5">
        <v>2400</v>
      </c>
      <c r="G208" s="5">
        <v>37</v>
      </c>
      <c r="H208" s="5">
        <v>275</v>
      </c>
      <c r="I208" s="5">
        <v>440</v>
      </c>
      <c r="J208" s="5">
        <v>789</v>
      </c>
      <c r="K208" s="5">
        <v>5478</v>
      </c>
      <c r="M208"/>
    </row>
    <row r="209" spans="1:13" ht="13.5" hidden="1" thickBot="1" x14ac:dyDescent="0.25">
      <c r="A209" s="229"/>
      <c r="B209" s="229"/>
      <c r="C209" s="2" t="s">
        <v>24</v>
      </c>
      <c r="D209" s="5">
        <v>989</v>
      </c>
      <c r="E209" s="5">
        <v>606</v>
      </c>
      <c r="F209" s="5">
        <v>1933</v>
      </c>
      <c r="G209" s="5">
        <v>26</v>
      </c>
      <c r="H209" s="5">
        <v>316</v>
      </c>
      <c r="I209" s="5">
        <v>456</v>
      </c>
      <c r="J209" s="5">
        <v>613</v>
      </c>
      <c r="K209" s="5">
        <v>4939</v>
      </c>
      <c r="M209"/>
    </row>
    <row r="210" spans="1:13" ht="13.5" hidden="1" thickBot="1" x14ac:dyDescent="0.25">
      <c r="A210" s="229"/>
      <c r="B210" s="229"/>
      <c r="C210" s="2" t="s">
        <v>25</v>
      </c>
      <c r="D210" s="5">
        <v>735</v>
      </c>
      <c r="E210" s="5">
        <v>489</v>
      </c>
      <c r="F210" s="5">
        <v>1686</v>
      </c>
      <c r="G210" s="5">
        <v>29</v>
      </c>
      <c r="H210" s="5">
        <v>263</v>
      </c>
      <c r="I210" s="5">
        <v>335</v>
      </c>
      <c r="J210" s="5">
        <v>501</v>
      </c>
      <c r="K210" s="5">
        <v>4038</v>
      </c>
      <c r="M210"/>
    </row>
    <row r="211" spans="1:13" ht="13.5" hidden="1" thickBot="1" x14ac:dyDescent="0.25">
      <c r="A211" s="229"/>
      <c r="B211" s="229"/>
      <c r="C211" s="2" t="s">
        <v>26</v>
      </c>
      <c r="D211" s="5">
        <v>579</v>
      </c>
      <c r="E211" s="5">
        <v>401</v>
      </c>
      <c r="F211" s="5">
        <v>1477</v>
      </c>
      <c r="G211" s="5">
        <v>36</v>
      </c>
      <c r="H211" s="5">
        <v>199</v>
      </c>
      <c r="I211" s="5">
        <v>248</v>
      </c>
      <c r="J211" s="5">
        <v>371</v>
      </c>
      <c r="K211" s="5">
        <v>3311</v>
      </c>
      <c r="M211"/>
    </row>
    <row r="212" spans="1:13" ht="13.5" hidden="1" thickBot="1" x14ac:dyDescent="0.25">
      <c r="A212" s="229"/>
      <c r="B212" s="229"/>
      <c r="C212" s="2" t="s">
        <v>27</v>
      </c>
      <c r="D212" s="5">
        <v>340</v>
      </c>
      <c r="E212" s="5">
        <v>254</v>
      </c>
      <c r="F212" s="5">
        <v>839</v>
      </c>
      <c r="G212" s="5">
        <v>29</v>
      </c>
      <c r="H212" s="5">
        <v>65</v>
      </c>
      <c r="I212" s="5">
        <v>181</v>
      </c>
      <c r="J212" s="5">
        <v>254</v>
      </c>
      <c r="K212" s="5">
        <v>1963</v>
      </c>
      <c r="M212"/>
    </row>
    <row r="213" spans="1:13" ht="13.5" hidden="1" thickBot="1" x14ac:dyDescent="0.25">
      <c r="A213" s="229"/>
      <c r="B213" s="229"/>
      <c r="C213" s="2" t="s">
        <v>28</v>
      </c>
      <c r="D213" s="5">
        <v>194</v>
      </c>
      <c r="E213" s="5">
        <v>117</v>
      </c>
      <c r="F213" s="5">
        <v>417</v>
      </c>
      <c r="G213" s="5">
        <v>6</v>
      </c>
      <c r="H213" s="5">
        <v>25</v>
      </c>
      <c r="I213" s="5">
        <v>111</v>
      </c>
      <c r="J213" s="5">
        <v>128</v>
      </c>
      <c r="K213" s="5">
        <v>998</v>
      </c>
      <c r="M213"/>
    </row>
    <row r="214" spans="1:13" ht="13.5" hidden="1" thickBot="1" x14ac:dyDescent="0.25">
      <c r="A214" s="229"/>
      <c r="B214" s="229"/>
      <c r="C214" s="2" t="s">
        <v>29</v>
      </c>
      <c r="D214" s="5">
        <v>53</v>
      </c>
      <c r="E214" s="4"/>
      <c r="F214" s="5">
        <v>97</v>
      </c>
      <c r="G214" s="5">
        <v>1</v>
      </c>
      <c r="H214" s="5">
        <v>84</v>
      </c>
      <c r="I214" s="4"/>
      <c r="J214" s="5">
        <v>45</v>
      </c>
      <c r="K214" s="5">
        <v>280</v>
      </c>
      <c r="M214"/>
    </row>
    <row r="215" spans="1:13" ht="13.5" hidden="1" thickBot="1" x14ac:dyDescent="0.25">
      <c r="A215" s="229"/>
      <c r="B215" s="230"/>
      <c r="C215" s="2" t="s">
        <v>10</v>
      </c>
      <c r="D215" s="5">
        <v>7248</v>
      </c>
      <c r="E215" s="5">
        <v>3941</v>
      </c>
      <c r="F215" s="5">
        <v>24638</v>
      </c>
      <c r="G215" s="5">
        <v>514</v>
      </c>
      <c r="H215" s="5">
        <v>1829</v>
      </c>
      <c r="I215" s="5">
        <v>2784</v>
      </c>
      <c r="J215" s="5">
        <v>5925</v>
      </c>
      <c r="K215" s="5">
        <v>46885</v>
      </c>
      <c r="M215"/>
    </row>
    <row r="216" spans="1:13" ht="13.5" hidden="1" thickBot="1" x14ac:dyDescent="0.25">
      <c r="A216" s="229"/>
      <c r="B216" s="228" t="s">
        <v>34</v>
      </c>
      <c r="C216" s="2" t="s">
        <v>13</v>
      </c>
      <c r="D216" s="4"/>
      <c r="E216" s="4"/>
      <c r="F216" s="5">
        <v>2</v>
      </c>
      <c r="G216" s="4"/>
      <c r="H216" s="4"/>
      <c r="I216" s="4"/>
      <c r="J216" s="4"/>
      <c r="K216" s="5">
        <v>2</v>
      </c>
      <c r="M216"/>
    </row>
    <row r="217" spans="1:13" ht="13.5" hidden="1" thickBot="1" x14ac:dyDescent="0.25">
      <c r="A217" s="229"/>
      <c r="B217" s="229"/>
      <c r="C217" s="2" t="s">
        <v>76</v>
      </c>
      <c r="D217" s="5">
        <v>10</v>
      </c>
      <c r="E217" s="5">
        <v>4</v>
      </c>
      <c r="F217" s="5">
        <v>74</v>
      </c>
      <c r="G217" s="5">
        <v>1</v>
      </c>
      <c r="H217" s="4"/>
      <c r="I217" s="5">
        <v>3</v>
      </c>
      <c r="J217" s="5">
        <v>16</v>
      </c>
      <c r="K217" s="5">
        <v>108</v>
      </c>
      <c r="M217"/>
    </row>
    <row r="218" spans="1:13" ht="13.5" hidden="1" thickBot="1" x14ac:dyDescent="0.25">
      <c r="A218" s="229"/>
      <c r="B218" s="229"/>
      <c r="C218" s="2" t="s">
        <v>14</v>
      </c>
      <c r="D218" s="5">
        <v>89</v>
      </c>
      <c r="E218" s="5">
        <v>20</v>
      </c>
      <c r="F218" s="5">
        <v>664</v>
      </c>
      <c r="G218" s="5">
        <v>11</v>
      </c>
      <c r="H218" s="5">
        <v>8</v>
      </c>
      <c r="I218" s="5">
        <v>16</v>
      </c>
      <c r="J218" s="5">
        <v>94</v>
      </c>
      <c r="K218" s="5">
        <v>902</v>
      </c>
      <c r="M218"/>
    </row>
    <row r="219" spans="1:13" ht="13.5" hidden="1" thickBot="1" x14ac:dyDescent="0.25">
      <c r="A219" s="229"/>
      <c r="B219" s="229"/>
      <c r="C219" s="2" t="s">
        <v>15</v>
      </c>
      <c r="D219" s="5">
        <v>168</v>
      </c>
      <c r="E219" s="5">
        <v>66</v>
      </c>
      <c r="F219" s="5">
        <v>1241</v>
      </c>
      <c r="G219" s="5">
        <v>8</v>
      </c>
      <c r="H219" s="5">
        <v>25</v>
      </c>
      <c r="I219" s="5">
        <v>32</v>
      </c>
      <c r="J219" s="5">
        <v>167</v>
      </c>
      <c r="K219" s="5">
        <v>1707</v>
      </c>
      <c r="M219"/>
    </row>
    <row r="220" spans="1:13" ht="13.5" hidden="1" thickBot="1" x14ac:dyDescent="0.25">
      <c r="A220" s="229"/>
      <c r="B220" s="229"/>
      <c r="C220" s="2" t="s">
        <v>16</v>
      </c>
      <c r="D220" s="5">
        <v>283</v>
      </c>
      <c r="E220" s="5">
        <v>193</v>
      </c>
      <c r="F220" s="5">
        <v>1956</v>
      </c>
      <c r="G220" s="5">
        <v>17</v>
      </c>
      <c r="H220" s="5">
        <v>53</v>
      </c>
      <c r="I220" s="5">
        <v>56</v>
      </c>
      <c r="J220" s="5">
        <v>261</v>
      </c>
      <c r="K220" s="5">
        <v>2821</v>
      </c>
      <c r="M220"/>
    </row>
    <row r="221" spans="1:13" ht="13.5" hidden="1" thickBot="1" x14ac:dyDescent="0.25">
      <c r="A221" s="229"/>
      <c r="B221" s="229"/>
      <c r="C221" s="2" t="s">
        <v>17</v>
      </c>
      <c r="D221" s="5">
        <v>336</v>
      </c>
      <c r="E221" s="5">
        <v>141</v>
      </c>
      <c r="F221" s="5">
        <v>2062</v>
      </c>
      <c r="G221" s="5">
        <v>40</v>
      </c>
      <c r="H221" s="5">
        <v>61</v>
      </c>
      <c r="I221" s="5">
        <v>91</v>
      </c>
      <c r="J221" s="5">
        <v>345</v>
      </c>
      <c r="K221" s="5">
        <v>3077</v>
      </c>
      <c r="M221"/>
    </row>
    <row r="222" spans="1:13" ht="13.5" hidden="1" thickBot="1" x14ac:dyDescent="0.25">
      <c r="A222" s="229"/>
      <c r="B222" s="229"/>
      <c r="C222" s="2" t="s">
        <v>18</v>
      </c>
      <c r="D222" s="5">
        <v>414</v>
      </c>
      <c r="E222" s="5">
        <v>144</v>
      </c>
      <c r="F222" s="5">
        <v>2189</v>
      </c>
      <c r="G222" s="5">
        <v>57</v>
      </c>
      <c r="H222" s="5">
        <v>78</v>
      </c>
      <c r="I222" s="5">
        <v>101</v>
      </c>
      <c r="J222" s="5">
        <v>427</v>
      </c>
      <c r="K222" s="5">
        <v>3412</v>
      </c>
      <c r="M222"/>
    </row>
    <row r="223" spans="1:13" ht="13.5" hidden="1" thickBot="1" x14ac:dyDescent="0.25">
      <c r="A223" s="229"/>
      <c r="B223" s="229"/>
      <c r="C223" s="2" t="s">
        <v>19</v>
      </c>
      <c r="D223" s="5">
        <v>384</v>
      </c>
      <c r="E223" s="5">
        <v>180</v>
      </c>
      <c r="F223" s="5">
        <v>2094</v>
      </c>
      <c r="G223" s="5">
        <v>54</v>
      </c>
      <c r="H223" s="5">
        <v>78</v>
      </c>
      <c r="I223" s="5">
        <v>135</v>
      </c>
      <c r="J223" s="5">
        <v>397</v>
      </c>
      <c r="K223" s="5">
        <v>3322</v>
      </c>
      <c r="M223"/>
    </row>
    <row r="224" spans="1:13" ht="13.5" hidden="1" thickBot="1" x14ac:dyDescent="0.25">
      <c r="A224" s="229"/>
      <c r="B224" s="229"/>
      <c r="C224" s="2" t="s">
        <v>20</v>
      </c>
      <c r="D224" s="5">
        <v>528</v>
      </c>
      <c r="E224" s="5">
        <v>196</v>
      </c>
      <c r="F224" s="5">
        <v>1924</v>
      </c>
      <c r="G224" s="5">
        <v>62</v>
      </c>
      <c r="H224" s="5">
        <v>85</v>
      </c>
      <c r="I224" s="5">
        <v>194</v>
      </c>
      <c r="J224" s="5">
        <v>468</v>
      </c>
      <c r="K224" s="5">
        <v>3457</v>
      </c>
      <c r="M224"/>
    </row>
    <row r="225" spans="1:13" ht="13.5" hidden="1" thickBot="1" x14ac:dyDescent="0.25">
      <c r="A225" s="229"/>
      <c r="B225" s="229"/>
      <c r="C225" s="2" t="s">
        <v>21</v>
      </c>
      <c r="D225" s="5">
        <v>612</v>
      </c>
      <c r="E225" s="5">
        <v>319</v>
      </c>
      <c r="F225" s="5">
        <v>2070</v>
      </c>
      <c r="G225" s="5">
        <v>73</v>
      </c>
      <c r="H225" s="5">
        <v>158</v>
      </c>
      <c r="I225" s="5">
        <v>216</v>
      </c>
      <c r="J225" s="5">
        <v>671</v>
      </c>
      <c r="K225" s="5">
        <v>4119</v>
      </c>
      <c r="M225"/>
    </row>
    <row r="226" spans="1:13" ht="13.5" hidden="1" thickBot="1" x14ac:dyDescent="0.25">
      <c r="A226" s="229"/>
      <c r="B226" s="229"/>
      <c r="C226" s="2" t="s">
        <v>22</v>
      </c>
      <c r="D226" s="5">
        <v>1175</v>
      </c>
      <c r="E226" s="5">
        <v>532</v>
      </c>
      <c r="F226" s="5">
        <v>2594</v>
      </c>
      <c r="G226" s="5">
        <v>56</v>
      </c>
      <c r="H226" s="5">
        <v>354</v>
      </c>
      <c r="I226" s="5">
        <v>397</v>
      </c>
      <c r="J226" s="5">
        <v>904</v>
      </c>
      <c r="K226" s="5">
        <v>6012</v>
      </c>
      <c r="M226"/>
    </row>
    <row r="227" spans="1:13" ht="13.5" hidden="1" thickBot="1" x14ac:dyDescent="0.25">
      <c r="A227" s="229"/>
      <c r="B227" s="229"/>
      <c r="C227" s="2" t="s">
        <v>23</v>
      </c>
      <c r="D227" s="5">
        <v>1741</v>
      </c>
      <c r="E227" s="5">
        <v>1068</v>
      </c>
      <c r="F227" s="5">
        <v>2713</v>
      </c>
      <c r="G227" s="5">
        <v>40</v>
      </c>
      <c r="H227" s="5">
        <v>555</v>
      </c>
      <c r="I227" s="5">
        <v>653</v>
      </c>
      <c r="J227" s="5">
        <v>1121</v>
      </c>
      <c r="K227" s="5">
        <v>7891</v>
      </c>
      <c r="M227"/>
    </row>
    <row r="228" spans="1:13" ht="13.5" hidden="1" thickBot="1" x14ac:dyDescent="0.25">
      <c r="A228" s="229"/>
      <c r="B228" s="229"/>
      <c r="C228" s="2" t="s">
        <v>24</v>
      </c>
      <c r="D228" s="5">
        <v>2429</v>
      </c>
      <c r="E228" s="5">
        <v>1706</v>
      </c>
      <c r="F228" s="5">
        <v>2600</v>
      </c>
      <c r="G228" s="5">
        <v>32</v>
      </c>
      <c r="H228" s="5">
        <v>835</v>
      </c>
      <c r="I228" s="5">
        <v>1069</v>
      </c>
      <c r="J228" s="5">
        <v>1217</v>
      </c>
      <c r="K228" s="5">
        <v>9888</v>
      </c>
      <c r="M228"/>
    </row>
    <row r="229" spans="1:13" ht="13.5" hidden="1" thickBot="1" x14ac:dyDescent="0.25">
      <c r="A229" s="229"/>
      <c r="B229" s="229"/>
      <c r="C229" s="2" t="s">
        <v>25</v>
      </c>
      <c r="D229" s="5">
        <v>2565</v>
      </c>
      <c r="E229" s="5">
        <v>1919</v>
      </c>
      <c r="F229" s="5">
        <v>2572</v>
      </c>
      <c r="G229" s="5">
        <v>36</v>
      </c>
      <c r="H229" s="5">
        <v>869</v>
      </c>
      <c r="I229" s="5">
        <v>1140</v>
      </c>
      <c r="J229" s="5">
        <v>1232</v>
      </c>
      <c r="K229" s="5">
        <v>10333</v>
      </c>
      <c r="M229"/>
    </row>
    <row r="230" spans="1:13" ht="13.5" hidden="1" thickBot="1" x14ac:dyDescent="0.25">
      <c r="A230" s="229"/>
      <c r="B230" s="229"/>
      <c r="C230" s="2" t="s">
        <v>26</v>
      </c>
      <c r="D230" s="5">
        <v>1850</v>
      </c>
      <c r="E230" s="5">
        <v>1320</v>
      </c>
      <c r="F230" s="5">
        <v>2255</v>
      </c>
      <c r="G230" s="5">
        <v>61</v>
      </c>
      <c r="H230" s="5">
        <v>486</v>
      </c>
      <c r="I230" s="5">
        <v>891</v>
      </c>
      <c r="J230" s="5">
        <v>923</v>
      </c>
      <c r="K230" s="5">
        <v>7786</v>
      </c>
      <c r="M230"/>
    </row>
    <row r="231" spans="1:13" ht="13.5" hidden="1" thickBot="1" x14ac:dyDescent="0.25">
      <c r="A231" s="229"/>
      <c r="B231" s="229"/>
      <c r="C231" s="2" t="s">
        <v>27</v>
      </c>
      <c r="D231" s="5">
        <v>934</v>
      </c>
      <c r="E231" s="5">
        <v>646</v>
      </c>
      <c r="F231" s="5">
        <v>1534</v>
      </c>
      <c r="G231" s="5">
        <v>44</v>
      </c>
      <c r="H231" s="5">
        <v>144</v>
      </c>
      <c r="I231" s="5">
        <v>499</v>
      </c>
      <c r="J231" s="5">
        <v>551</v>
      </c>
      <c r="K231" s="5">
        <v>4352</v>
      </c>
      <c r="M231"/>
    </row>
    <row r="232" spans="1:13" ht="13.5" hidden="1" thickBot="1" x14ac:dyDescent="0.25">
      <c r="A232" s="229"/>
      <c r="B232" s="229"/>
      <c r="C232" s="2" t="s">
        <v>28</v>
      </c>
      <c r="D232" s="5">
        <v>525</v>
      </c>
      <c r="E232" s="5">
        <v>342</v>
      </c>
      <c r="F232" s="5">
        <v>690</v>
      </c>
      <c r="G232" s="5">
        <v>5</v>
      </c>
      <c r="H232" s="5">
        <v>66</v>
      </c>
      <c r="I232" s="5">
        <v>259</v>
      </c>
      <c r="J232" s="5">
        <v>305</v>
      </c>
      <c r="K232" s="5">
        <v>2192</v>
      </c>
      <c r="M232"/>
    </row>
    <row r="233" spans="1:13" ht="13.5" hidden="1" thickBot="1" x14ac:dyDescent="0.25">
      <c r="A233" s="229"/>
      <c r="B233" s="229"/>
      <c r="C233" s="2" t="s">
        <v>29</v>
      </c>
      <c r="D233" s="5">
        <v>106</v>
      </c>
      <c r="E233" s="5">
        <v>1</v>
      </c>
      <c r="F233" s="5">
        <v>137</v>
      </c>
      <c r="G233" s="4"/>
      <c r="H233" s="5">
        <v>227</v>
      </c>
      <c r="I233" s="5">
        <v>3</v>
      </c>
      <c r="J233" s="5">
        <v>79</v>
      </c>
      <c r="K233" s="5">
        <v>553</v>
      </c>
      <c r="M233"/>
    </row>
    <row r="234" spans="1:13" ht="13.5" hidden="1" thickBot="1" x14ac:dyDescent="0.25">
      <c r="A234" s="229"/>
      <c r="B234" s="230"/>
      <c r="C234" s="2" t="s">
        <v>10</v>
      </c>
      <c r="D234" s="5">
        <v>14149</v>
      </c>
      <c r="E234" s="5">
        <v>8797</v>
      </c>
      <c r="F234" s="5">
        <v>29371</v>
      </c>
      <c r="G234" s="5">
        <v>597</v>
      </c>
      <c r="H234" s="5">
        <v>4083</v>
      </c>
      <c r="I234" s="5">
        <v>5755</v>
      </c>
      <c r="J234" s="5">
        <v>9178</v>
      </c>
      <c r="K234" s="5">
        <v>71935</v>
      </c>
      <c r="M234"/>
    </row>
    <row r="235" spans="1:13" ht="13.5" hidden="1" thickBot="1" x14ac:dyDescent="0.25">
      <c r="A235" s="229"/>
      <c r="B235" s="228" t="s">
        <v>36</v>
      </c>
      <c r="C235" s="2" t="s">
        <v>13</v>
      </c>
      <c r="D235" s="4"/>
      <c r="E235" s="4"/>
      <c r="F235" s="5">
        <v>6</v>
      </c>
      <c r="G235" s="4"/>
      <c r="H235" s="4"/>
      <c r="I235" s="4"/>
      <c r="J235" s="4"/>
      <c r="K235" s="5">
        <v>6</v>
      </c>
      <c r="M235"/>
    </row>
    <row r="236" spans="1:13" ht="13.5" hidden="1" thickBot="1" x14ac:dyDescent="0.25">
      <c r="A236" s="229"/>
      <c r="B236" s="229"/>
      <c r="C236" s="2" t="s">
        <v>76</v>
      </c>
      <c r="D236" s="5">
        <v>7</v>
      </c>
      <c r="E236" s="5">
        <v>4</v>
      </c>
      <c r="F236" s="5">
        <v>44</v>
      </c>
      <c r="G236" s="4"/>
      <c r="H236" s="5">
        <v>5</v>
      </c>
      <c r="I236" s="5">
        <v>1</v>
      </c>
      <c r="J236" s="5">
        <v>22</v>
      </c>
      <c r="K236" s="5">
        <v>83</v>
      </c>
      <c r="M236"/>
    </row>
    <row r="237" spans="1:13" ht="13.5" hidden="1" thickBot="1" x14ac:dyDescent="0.25">
      <c r="A237" s="229"/>
      <c r="B237" s="229"/>
      <c r="C237" s="2" t="s">
        <v>14</v>
      </c>
      <c r="D237" s="5">
        <v>72</v>
      </c>
      <c r="E237" s="5">
        <v>22</v>
      </c>
      <c r="F237" s="5">
        <v>673</v>
      </c>
      <c r="G237" s="5">
        <v>2</v>
      </c>
      <c r="H237" s="5">
        <v>29</v>
      </c>
      <c r="I237" s="5">
        <v>7</v>
      </c>
      <c r="J237" s="5">
        <v>72</v>
      </c>
      <c r="K237" s="5">
        <v>877</v>
      </c>
      <c r="M237"/>
    </row>
    <row r="238" spans="1:13" ht="13.5" hidden="1" thickBot="1" x14ac:dyDescent="0.25">
      <c r="A238" s="229"/>
      <c r="B238" s="229"/>
      <c r="C238" s="2" t="s">
        <v>15</v>
      </c>
      <c r="D238" s="5">
        <v>180</v>
      </c>
      <c r="E238" s="5">
        <v>94</v>
      </c>
      <c r="F238" s="5">
        <v>1429</v>
      </c>
      <c r="G238" s="5">
        <v>13</v>
      </c>
      <c r="H238" s="5">
        <v>43</v>
      </c>
      <c r="I238" s="5">
        <v>29</v>
      </c>
      <c r="J238" s="5">
        <v>171</v>
      </c>
      <c r="K238" s="5">
        <v>1959</v>
      </c>
      <c r="M238"/>
    </row>
    <row r="239" spans="1:13" ht="13.5" hidden="1" thickBot="1" x14ac:dyDescent="0.25">
      <c r="A239" s="229"/>
      <c r="B239" s="229"/>
      <c r="C239" s="2" t="s">
        <v>16</v>
      </c>
      <c r="D239" s="5">
        <v>278</v>
      </c>
      <c r="E239" s="5">
        <v>132</v>
      </c>
      <c r="F239" s="5">
        <v>1908</v>
      </c>
      <c r="G239" s="5">
        <v>20</v>
      </c>
      <c r="H239" s="5">
        <v>80</v>
      </c>
      <c r="I239" s="5">
        <v>58</v>
      </c>
      <c r="J239" s="5">
        <v>272</v>
      </c>
      <c r="K239" s="5">
        <v>2748</v>
      </c>
      <c r="M239"/>
    </row>
    <row r="240" spans="1:13" ht="13.5" hidden="1" thickBot="1" x14ac:dyDescent="0.25">
      <c r="A240" s="229"/>
      <c r="B240" s="229"/>
      <c r="C240" s="2" t="s">
        <v>17</v>
      </c>
      <c r="D240" s="5">
        <v>435</v>
      </c>
      <c r="E240" s="5">
        <v>251</v>
      </c>
      <c r="F240" s="5">
        <v>2220</v>
      </c>
      <c r="G240" s="5">
        <v>33</v>
      </c>
      <c r="H240" s="5">
        <v>68</v>
      </c>
      <c r="I240" s="5">
        <v>108</v>
      </c>
      <c r="J240" s="5">
        <v>390</v>
      </c>
      <c r="K240" s="5">
        <v>3505</v>
      </c>
      <c r="M240"/>
    </row>
    <row r="241" spans="1:13" ht="13.5" hidden="1" thickBot="1" x14ac:dyDescent="0.25">
      <c r="A241" s="229"/>
      <c r="B241" s="229"/>
      <c r="C241" s="2" t="s">
        <v>18</v>
      </c>
      <c r="D241" s="5">
        <v>575</v>
      </c>
      <c r="E241" s="5">
        <v>268</v>
      </c>
      <c r="F241" s="5">
        <v>2327</v>
      </c>
      <c r="G241" s="5">
        <v>64</v>
      </c>
      <c r="H241" s="5">
        <v>132</v>
      </c>
      <c r="I241" s="5">
        <v>181</v>
      </c>
      <c r="J241" s="5">
        <v>501</v>
      </c>
      <c r="K241" s="5">
        <v>4049</v>
      </c>
      <c r="M241"/>
    </row>
    <row r="242" spans="1:13" ht="13.5" hidden="1" thickBot="1" x14ac:dyDescent="0.25">
      <c r="A242" s="229"/>
      <c r="B242" s="229"/>
      <c r="C242" s="2" t="s">
        <v>19</v>
      </c>
      <c r="D242" s="5">
        <v>545</v>
      </c>
      <c r="E242" s="5">
        <v>330</v>
      </c>
      <c r="F242" s="5">
        <v>2105</v>
      </c>
      <c r="G242" s="5">
        <v>35</v>
      </c>
      <c r="H242" s="5">
        <v>156</v>
      </c>
      <c r="I242" s="5">
        <v>188</v>
      </c>
      <c r="J242" s="5">
        <v>492</v>
      </c>
      <c r="K242" s="5">
        <v>3851</v>
      </c>
      <c r="M242"/>
    </row>
    <row r="243" spans="1:13" ht="13.5" hidden="1" thickBot="1" x14ac:dyDescent="0.25">
      <c r="A243" s="229"/>
      <c r="B243" s="229"/>
      <c r="C243" s="2" t="s">
        <v>20</v>
      </c>
      <c r="D243" s="5">
        <v>686</v>
      </c>
      <c r="E243" s="5">
        <v>428</v>
      </c>
      <c r="F243" s="5">
        <v>1987</v>
      </c>
      <c r="G243" s="5">
        <v>45</v>
      </c>
      <c r="H243" s="5">
        <v>224</v>
      </c>
      <c r="I243" s="5">
        <v>242</v>
      </c>
      <c r="J243" s="5">
        <v>511</v>
      </c>
      <c r="K243" s="5">
        <v>4123</v>
      </c>
      <c r="M243"/>
    </row>
    <row r="244" spans="1:13" ht="13.5" hidden="1" thickBot="1" x14ac:dyDescent="0.25">
      <c r="A244" s="229"/>
      <c r="B244" s="229"/>
      <c r="C244" s="2" t="s">
        <v>21</v>
      </c>
      <c r="D244" s="5">
        <v>939</v>
      </c>
      <c r="E244" s="5">
        <v>546</v>
      </c>
      <c r="F244" s="5">
        <v>2082</v>
      </c>
      <c r="G244" s="5">
        <v>75</v>
      </c>
      <c r="H244" s="5">
        <v>367</v>
      </c>
      <c r="I244" s="5">
        <v>344</v>
      </c>
      <c r="J244" s="5">
        <v>685</v>
      </c>
      <c r="K244" s="5">
        <v>5038</v>
      </c>
      <c r="M244"/>
    </row>
    <row r="245" spans="1:13" ht="13.5" hidden="1" thickBot="1" x14ac:dyDescent="0.25">
      <c r="A245" s="229"/>
      <c r="B245" s="229"/>
      <c r="C245" s="2" t="s">
        <v>22</v>
      </c>
      <c r="D245" s="5">
        <v>1554</v>
      </c>
      <c r="E245" s="5">
        <v>889</v>
      </c>
      <c r="F245" s="5">
        <v>2439</v>
      </c>
      <c r="G245" s="5">
        <v>43</v>
      </c>
      <c r="H245" s="5">
        <v>599</v>
      </c>
      <c r="I245" s="5">
        <v>504</v>
      </c>
      <c r="J245" s="5">
        <v>873</v>
      </c>
      <c r="K245" s="5">
        <v>6901</v>
      </c>
      <c r="M245"/>
    </row>
    <row r="246" spans="1:13" ht="13.5" hidden="1" thickBot="1" x14ac:dyDescent="0.25">
      <c r="A246" s="229"/>
      <c r="B246" s="229"/>
      <c r="C246" s="2" t="s">
        <v>23</v>
      </c>
      <c r="D246" s="5">
        <v>2416</v>
      </c>
      <c r="E246" s="5">
        <v>1865</v>
      </c>
      <c r="F246" s="5">
        <v>2584</v>
      </c>
      <c r="G246" s="5">
        <v>30</v>
      </c>
      <c r="H246" s="5">
        <v>1018</v>
      </c>
      <c r="I246" s="5">
        <v>861</v>
      </c>
      <c r="J246" s="5">
        <v>1128</v>
      </c>
      <c r="K246" s="5">
        <v>9902</v>
      </c>
      <c r="M246"/>
    </row>
    <row r="247" spans="1:13" ht="13.5" hidden="1" thickBot="1" x14ac:dyDescent="0.25">
      <c r="A247" s="229"/>
      <c r="B247" s="229"/>
      <c r="C247" s="2" t="s">
        <v>24</v>
      </c>
      <c r="D247" s="5">
        <v>2852</v>
      </c>
      <c r="E247" s="5">
        <v>2774</v>
      </c>
      <c r="F247" s="5">
        <v>2383</v>
      </c>
      <c r="G247" s="5">
        <v>37</v>
      </c>
      <c r="H247" s="5">
        <v>1623</v>
      </c>
      <c r="I247" s="5">
        <v>1218</v>
      </c>
      <c r="J247" s="5">
        <v>1260</v>
      </c>
      <c r="K247" s="5">
        <v>12147</v>
      </c>
      <c r="M247"/>
    </row>
    <row r="248" spans="1:13" ht="13.5" hidden="1" thickBot="1" x14ac:dyDescent="0.25">
      <c r="A248" s="229"/>
      <c r="B248" s="229"/>
      <c r="C248" s="2" t="s">
        <v>25</v>
      </c>
      <c r="D248" s="5">
        <v>3269</v>
      </c>
      <c r="E248" s="5">
        <v>3232</v>
      </c>
      <c r="F248" s="5">
        <v>2571</v>
      </c>
      <c r="G248" s="5">
        <v>48</v>
      </c>
      <c r="H248" s="5">
        <v>1487</v>
      </c>
      <c r="I248" s="5">
        <v>1610</v>
      </c>
      <c r="J248" s="5">
        <v>1286</v>
      </c>
      <c r="K248" s="5">
        <v>13504</v>
      </c>
      <c r="M248"/>
    </row>
    <row r="249" spans="1:13" ht="13.5" hidden="1" thickBot="1" x14ac:dyDescent="0.25">
      <c r="A249" s="229"/>
      <c r="B249" s="229"/>
      <c r="C249" s="2" t="s">
        <v>26</v>
      </c>
      <c r="D249" s="5">
        <v>2714</v>
      </c>
      <c r="E249" s="5">
        <v>2423</v>
      </c>
      <c r="F249" s="5">
        <v>2386</v>
      </c>
      <c r="G249" s="5">
        <v>69</v>
      </c>
      <c r="H249" s="5">
        <v>909</v>
      </c>
      <c r="I249" s="5">
        <v>1358</v>
      </c>
      <c r="J249" s="5">
        <v>1136</v>
      </c>
      <c r="K249" s="5">
        <v>10995</v>
      </c>
      <c r="M249"/>
    </row>
    <row r="250" spans="1:13" ht="13.5" hidden="1" thickBot="1" x14ac:dyDescent="0.25">
      <c r="A250" s="229"/>
      <c r="B250" s="229"/>
      <c r="C250" s="2" t="s">
        <v>27</v>
      </c>
      <c r="D250" s="5">
        <v>1257</v>
      </c>
      <c r="E250" s="5">
        <v>1052</v>
      </c>
      <c r="F250" s="5">
        <v>1605</v>
      </c>
      <c r="G250" s="5">
        <v>39</v>
      </c>
      <c r="H250" s="5">
        <v>274</v>
      </c>
      <c r="I250" s="5">
        <v>761</v>
      </c>
      <c r="J250" s="5">
        <v>679</v>
      </c>
      <c r="K250" s="5">
        <v>5667</v>
      </c>
      <c r="M250"/>
    </row>
    <row r="251" spans="1:13" ht="13.5" hidden="1" thickBot="1" x14ac:dyDescent="0.25">
      <c r="A251" s="229"/>
      <c r="B251" s="229"/>
      <c r="C251" s="2" t="s">
        <v>28</v>
      </c>
      <c r="D251" s="5">
        <v>683</v>
      </c>
      <c r="E251" s="5">
        <v>475</v>
      </c>
      <c r="F251" s="5">
        <v>823</v>
      </c>
      <c r="G251" s="5">
        <v>7</v>
      </c>
      <c r="H251" s="5">
        <v>118</v>
      </c>
      <c r="I251" s="5">
        <v>468</v>
      </c>
      <c r="J251" s="5">
        <v>333</v>
      </c>
      <c r="K251" s="5">
        <v>2907</v>
      </c>
      <c r="M251"/>
    </row>
    <row r="252" spans="1:13" ht="13.5" hidden="1" thickBot="1" x14ac:dyDescent="0.25">
      <c r="A252" s="229"/>
      <c r="B252" s="229"/>
      <c r="C252" s="2" t="s">
        <v>29</v>
      </c>
      <c r="D252" s="5">
        <v>166</v>
      </c>
      <c r="E252" s="4"/>
      <c r="F252" s="5">
        <v>188</v>
      </c>
      <c r="G252" s="5">
        <v>2</v>
      </c>
      <c r="H252" s="5">
        <v>320</v>
      </c>
      <c r="I252" s="5">
        <v>2</v>
      </c>
      <c r="J252" s="5">
        <v>88</v>
      </c>
      <c r="K252" s="5">
        <v>766</v>
      </c>
      <c r="M252"/>
    </row>
    <row r="253" spans="1:13" ht="13.5" hidden="1" thickBot="1" x14ac:dyDescent="0.25">
      <c r="A253" s="229"/>
      <c r="B253" s="230"/>
      <c r="C253" s="2" t="s">
        <v>10</v>
      </c>
      <c r="D253" s="5">
        <v>18636</v>
      </c>
      <c r="E253" s="5">
        <v>14785</v>
      </c>
      <c r="F253" s="5">
        <v>29763</v>
      </c>
      <c r="G253" s="5">
        <v>562</v>
      </c>
      <c r="H253" s="5">
        <v>7460</v>
      </c>
      <c r="I253" s="5">
        <v>7940</v>
      </c>
      <c r="J253" s="5">
        <v>9901</v>
      </c>
      <c r="K253" s="5">
        <v>89049</v>
      </c>
      <c r="M253"/>
    </row>
    <row r="254" spans="1:13" ht="13.5" hidden="1" thickBot="1" x14ac:dyDescent="0.25">
      <c r="A254" s="229"/>
      <c r="B254" s="228" t="s">
        <v>37</v>
      </c>
      <c r="C254" s="2" t="s">
        <v>13</v>
      </c>
      <c r="D254" s="4"/>
      <c r="E254" s="4"/>
      <c r="F254" s="5">
        <v>10</v>
      </c>
      <c r="G254" s="4"/>
      <c r="H254" s="4"/>
      <c r="I254" s="4"/>
      <c r="J254" s="4"/>
      <c r="K254" s="5">
        <v>10</v>
      </c>
      <c r="M254"/>
    </row>
    <row r="255" spans="1:13" ht="13.5" hidden="1" thickBot="1" x14ac:dyDescent="0.25">
      <c r="A255" s="229"/>
      <c r="B255" s="229"/>
      <c r="C255" s="2" t="s">
        <v>76</v>
      </c>
      <c r="D255" s="5">
        <v>17</v>
      </c>
      <c r="E255" s="5">
        <v>7</v>
      </c>
      <c r="F255" s="5">
        <v>72</v>
      </c>
      <c r="G255" s="5">
        <v>2</v>
      </c>
      <c r="H255" s="5">
        <v>7</v>
      </c>
      <c r="I255" s="5">
        <v>2</v>
      </c>
      <c r="J255" s="5">
        <v>16</v>
      </c>
      <c r="K255" s="5">
        <v>123</v>
      </c>
      <c r="M255"/>
    </row>
    <row r="256" spans="1:13" ht="13.5" hidden="1" thickBot="1" x14ac:dyDescent="0.25">
      <c r="A256" s="229"/>
      <c r="B256" s="229"/>
      <c r="C256" s="2" t="s">
        <v>14</v>
      </c>
      <c r="D256" s="5">
        <v>102</v>
      </c>
      <c r="E256" s="5">
        <v>33</v>
      </c>
      <c r="F256" s="5">
        <v>844</v>
      </c>
      <c r="G256" s="5">
        <v>8</v>
      </c>
      <c r="H256" s="5">
        <v>42</v>
      </c>
      <c r="I256" s="5">
        <v>21</v>
      </c>
      <c r="J256" s="5">
        <v>111</v>
      </c>
      <c r="K256" s="5">
        <v>1161</v>
      </c>
      <c r="M256"/>
    </row>
    <row r="257" spans="1:13" ht="13.5" hidden="1" thickBot="1" x14ac:dyDescent="0.25">
      <c r="A257" s="229"/>
      <c r="B257" s="229"/>
      <c r="C257" s="2" t="s">
        <v>15</v>
      </c>
      <c r="D257" s="5">
        <v>273</v>
      </c>
      <c r="E257" s="5">
        <v>107</v>
      </c>
      <c r="F257" s="5">
        <v>1849</v>
      </c>
      <c r="G257" s="5">
        <v>12</v>
      </c>
      <c r="H257" s="5">
        <v>87</v>
      </c>
      <c r="I257" s="5">
        <v>55</v>
      </c>
      <c r="J257" s="5">
        <v>283</v>
      </c>
      <c r="K257" s="5">
        <v>2667</v>
      </c>
      <c r="M257"/>
    </row>
    <row r="258" spans="1:13" ht="13.5" hidden="1" thickBot="1" x14ac:dyDescent="0.25">
      <c r="A258" s="229"/>
      <c r="B258" s="229"/>
      <c r="C258" s="2" t="s">
        <v>16</v>
      </c>
      <c r="D258" s="5">
        <v>423</v>
      </c>
      <c r="E258" s="5">
        <v>152</v>
      </c>
      <c r="F258" s="5">
        <v>2600</v>
      </c>
      <c r="G258" s="5">
        <v>19</v>
      </c>
      <c r="H258" s="5">
        <v>83</v>
      </c>
      <c r="I258" s="5">
        <v>108</v>
      </c>
      <c r="J258" s="5">
        <v>478</v>
      </c>
      <c r="K258" s="5">
        <v>3864</v>
      </c>
      <c r="M258"/>
    </row>
    <row r="259" spans="1:13" ht="13.5" hidden="1" thickBot="1" x14ac:dyDescent="0.25">
      <c r="A259" s="229"/>
      <c r="B259" s="229"/>
      <c r="C259" s="2" t="s">
        <v>17</v>
      </c>
      <c r="D259" s="5">
        <v>616</v>
      </c>
      <c r="E259" s="5">
        <v>287</v>
      </c>
      <c r="F259" s="5">
        <v>2964</v>
      </c>
      <c r="G259" s="5">
        <v>26</v>
      </c>
      <c r="H259" s="5">
        <v>128</v>
      </c>
      <c r="I259" s="5">
        <v>156</v>
      </c>
      <c r="J259" s="5">
        <v>688</v>
      </c>
      <c r="K259" s="5">
        <v>4865</v>
      </c>
      <c r="M259"/>
    </row>
    <row r="260" spans="1:13" ht="13.5" hidden="1" thickBot="1" x14ac:dyDescent="0.25">
      <c r="A260" s="229"/>
      <c r="B260" s="229"/>
      <c r="C260" s="2" t="s">
        <v>18</v>
      </c>
      <c r="D260" s="5">
        <v>700</v>
      </c>
      <c r="E260" s="5">
        <v>340</v>
      </c>
      <c r="F260" s="5">
        <v>3434</v>
      </c>
      <c r="G260" s="5">
        <v>59</v>
      </c>
      <c r="H260" s="5">
        <v>110</v>
      </c>
      <c r="I260" s="5">
        <v>194</v>
      </c>
      <c r="J260" s="5">
        <v>747</v>
      </c>
      <c r="K260" s="5">
        <v>5584</v>
      </c>
      <c r="M260"/>
    </row>
    <row r="261" spans="1:13" ht="13.5" hidden="1" thickBot="1" x14ac:dyDescent="0.25">
      <c r="A261" s="229"/>
      <c r="B261" s="229"/>
      <c r="C261" s="2" t="s">
        <v>19</v>
      </c>
      <c r="D261" s="5">
        <v>748</v>
      </c>
      <c r="E261" s="5">
        <v>304</v>
      </c>
      <c r="F261" s="5">
        <v>3121</v>
      </c>
      <c r="G261" s="5">
        <v>49</v>
      </c>
      <c r="H261" s="5">
        <v>110</v>
      </c>
      <c r="I261" s="5">
        <v>248</v>
      </c>
      <c r="J261" s="5">
        <v>709</v>
      </c>
      <c r="K261" s="5">
        <v>5289</v>
      </c>
      <c r="M261"/>
    </row>
    <row r="262" spans="1:13" ht="13.5" hidden="1" thickBot="1" x14ac:dyDescent="0.25">
      <c r="A262" s="229"/>
      <c r="B262" s="229"/>
      <c r="C262" s="2" t="s">
        <v>20</v>
      </c>
      <c r="D262" s="5">
        <v>710</v>
      </c>
      <c r="E262" s="5">
        <v>278</v>
      </c>
      <c r="F262" s="5">
        <v>2858</v>
      </c>
      <c r="G262" s="5">
        <v>76</v>
      </c>
      <c r="H262" s="5">
        <v>103</v>
      </c>
      <c r="I262" s="5">
        <v>237</v>
      </c>
      <c r="J262" s="5">
        <v>670</v>
      </c>
      <c r="K262" s="5">
        <v>4932</v>
      </c>
      <c r="M262"/>
    </row>
    <row r="263" spans="1:13" ht="13.5" hidden="1" thickBot="1" x14ac:dyDescent="0.25">
      <c r="A263" s="229"/>
      <c r="B263" s="229"/>
      <c r="C263" s="2" t="s">
        <v>21</v>
      </c>
      <c r="D263" s="5">
        <v>741</v>
      </c>
      <c r="E263" s="5">
        <v>306</v>
      </c>
      <c r="F263" s="5">
        <v>2213</v>
      </c>
      <c r="G263" s="5">
        <v>60</v>
      </c>
      <c r="H263" s="5">
        <v>137</v>
      </c>
      <c r="I263" s="5">
        <v>280</v>
      </c>
      <c r="J263" s="5">
        <v>544</v>
      </c>
      <c r="K263" s="5">
        <v>4281</v>
      </c>
      <c r="M263"/>
    </row>
    <row r="264" spans="1:13" ht="13.5" hidden="1" thickBot="1" x14ac:dyDescent="0.25">
      <c r="A264" s="229"/>
      <c r="B264" s="229"/>
      <c r="C264" s="2" t="s">
        <v>22</v>
      </c>
      <c r="D264" s="5">
        <v>927</v>
      </c>
      <c r="E264" s="5">
        <v>468</v>
      </c>
      <c r="F264" s="5">
        <v>2085</v>
      </c>
      <c r="G264" s="5">
        <v>42</v>
      </c>
      <c r="H264" s="5">
        <v>151</v>
      </c>
      <c r="I264" s="5">
        <v>302</v>
      </c>
      <c r="J264" s="5">
        <v>694</v>
      </c>
      <c r="K264" s="5">
        <v>4669</v>
      </c>
      <c r="M264"/>
    </row>
    <row r="265" spans="1:13" ht="13.5" hidden="1" thickBot="1" x14ac:dyDescent="0.25">
      <c r="A265" s="229"/>
      <c r="B265" s="229"/>
      <c r="C265" s="2" t="s">
        <v>23</v>
      </c>
      <c r="D265" s="5">
        <v>1068</v>
      </c>
      <c r="E265" s="5">
        <v>586</v>
      </c>
      <c r="F265" s="5">
        <v>2360</v>
      </c>
      <c r="G265" s="5">
        <v>35</v>
      </c>
      <c r="H265" s="5">
        <v>304</v>
      </c>
      <c r="I265" s="5">
        <v>410</v>
      </c>
      <c r="J265" s="5">
        <v>745</v>
      </c>
      <c r="K265" s="5">
        <v>5509</v>
      </c>
      <c r="M265"/>
    </row>
    <row r="266" spans="1:13" ht="13.5" hidden="1" thickBot="1" x14ac:dyDescent="0.25">
      <c r="A266" s="229"/>
      <c r="B266" s="229"/>
      <c r="C266" s="2" t="s">
        <v>24</v>
      </c>
      <c r="D266" s="5">
        <v>1093</v>
      </c>
      <c r="E266" s="5">
        <v>726</v>
      </c>
      <c r="F266" s="5">
        <v>1917</v>
      </c>
      <c r="G266" s="5">
        <v>35</v>
      </c>
      <c r="H266" s="5">
        <v>347</v>
      </c>
      <c r="I266" s="5">
        <v>434</v>
      </c>
      <c r="J266" s="5">
        <v>676</v>
      </c>
      <c r="K266" s="5">
        <v>5228</v>
      </c>
      <c r="M266"/>
    </row>
    <row r="267" spans="1:13" ht="13.5" hidden="1" thickBot="1" x14ac:dyDescent="0.25">
      <c r="A267" s="229"/>
      <c r="B267" s="229"/>
      <c r="C267" s="2" t="s">
        <v>25</v>
      </c>
      <c r="D267" s="5">
        <v>792</v>
      </c>
      <c r="E267" s="5">
        <v>529</v>
      </c>
      <c r="F267" s="5">
        <v>1743</v>
      </c>
      <c r="G267" s="5">
        <v>33</v>
      </c>
      <c r="H267" s="5">
        <v>274</v>
      </c>
      <c r="I267" s="5">
        <v>357</v>
      </c>
      <c r="J267" s="5">
        <v>537</v>
      </c>
      <c r="K267" s="5">
        <v>4265</v>
      </c>
      <c r="M267"/>
    </row>
    <row r="268" spans="1:13" ht="13.5" hidden="1" thickBot="1" x14ac:dyDescent="0.25">
      <c r="A268" s="229"/>
      <c r="B268" s="229"/>
      <c r="C268" s="2" t="s">
        <v>26</v>
      </c>
      <c r="D268" s="5">
        <v>579</v>
      </c>
      <c r="E268" s="5">
        <v>388</v>
      </c>
      <c r="F268" s="5">
        <v>1428</v>
      </c>
      <c r="G268" s="5">
        <v>43</v>
      </c>
      <c r="H268" s="5">
        <v>129</v>
      </c>
      <c r="I268" s="5">
        <v>306</v>
      </c>
      <c r="J268" s="5">
        <v>385</v>
      </c>
      <c r="K268" s="5">
        <v>3258</v>
      </c>
      <c r="M268"/>
    </row>
    <row r="269" spans="1:13" ht="13.5" hidden="1" thickBot="1" x14ac:dyDescent="0.25">
      <c r="A269" s="229"/>
      <c r="B269" s="229"/>
      <c r="C269" s="2" t="s">
        <v>27</v>
      </c>
      <c r="D269" s="5">
        <v>287</v>
      </c>
      <c r="E269" s="5">
        <v>202</v>
      </c>
      <c r="F269" s="5">
        <v>913</v>
      </c>
      <c r="G269" s="5">
        <v>32</v>
      </c>
      <c r="H269" s="5">
        <v>63</v>
      </c>
      <c r="I269" s="5">
        <v>220</v>
      </c>
      <c r="J269" s="5">
        <v>250</v>
      </c>
      <c r="K269" s="5">
        <v>1967</v>
      </c>
      <c r="M269"/>
    </row>
    <row r="270" spans="1:13" ht="13.5" hidden="1" thickBot="1" x14ac:dyDescent="0.25">
      <c r="A270" s="229"/>
      <c r="B270" s="229"/>
      <c r="C270" s="2" t="s">
        <v>28</v>
      </c>
      <c r="D270" s="5">
        <v>232</v>
      </c>
      <c r="E270" s="5">
        <v>121</v>
      </c>
      <c r="F270" s="5">
        <v>447</v>
      </c>
      <c r="G270" s="5">
        <v>5</v>
      </c>
      <c r="H270" s="5">
        <v>20</v>
      </c>
      <c r="I270" s="5">
        <v>147</v>
      </c>
      <c r="J270" s="5">
        <v>126</v>
      </c>
      <c r="K270" s="5">
        <v>1098</v>
      </c>
      <c r="M270"/>
    </row>
    <row r="271" spans="1:13" ht="13.5" hidden="1" thickBot="1" x14ac:dyDescent="0.25">
      <c r="A271" s="229"/>
      <c r="B271" s="229"/>
      <c r="C271" s="2" t="s">
        <v>29</v>
      </c>
      <c r="D271" s="5">
        <v>67</v>
      </c>
      <c r="E271" s="4"/>
      <c r="F271" s="5">
        <v>79</v>
      </c>
      <c r="G271" s="4"/>
      <c r="H271" s="5">
        <v>138</v>
      </c>
      <c r="I271" s="5">
        <v>1</v>
      </c>
      <c r="J271" s="5">
        <v>37</v>
      </c>
      <c r="K271" s="5">
        <v>322</v>
      </c>
      <c r="M271"/>
    </row>
    <row r="272" spans="1:13" ht="13.5" hidden="1" thickBot="1" x14ac:dyDescent="0.25">
      <c r="A272" s="229"/>
      <c r="B272" s="230"/>
      <c r="C272" s="2" t="s">
        <v>10</v>
      </c>
      <c r="D272" s="5">
        <v>9375</v>
      </c>
      <c r="E272" s="5">
        <v>4834</v>
      </c>
      <c r="F272" s="5">
        <v>30939</v>
      </c>
      <c r="G272" s="5">
        <v>536</v>
      </c>
      <c r="H272" s="5">
        <v>2233</v>
      </c>
      <c r="I272" s="5">
        <v>3478</v>
      </c>
      <c r="J272" s="5">
        <v>7696</v>
      </c>
      <c r="K272" s="5">
        <v>59094</v>
      </c>
      <c r="M272"/>
    </row>
    <row r="273" spans="1:17" ht="12.75" hidden="1" customHeight="1" thickBot="1" x14ac:dyDescent="0.25">
      <c r="A273" s="240" t="s">
        <v>1</v>
      </c>
      <c r="B273" s="241"/>
      <c r="C273" s="242"/>
      <c r="D273" s="246"/>
      <c r="E273" s="246"/>
      <c r="F273" s="246"/>
      <c r="G273" s="246"/>
      <c r="H273" s="246"/>
      <c r="I273" s="246"/>
      <c r="J273" s="246"/>
      <c r="K273" s="247"/>
      <c r="M273"/>
    </row>
    <row r="274" spans="1:17" ht="12.75" customHeight="1" thickBot="1" x14ac:dyDescent="0.25">
      <c r="E274"/>
      <c r="H274"/>
      <c r="I274"/>
      <c r="K274"/>
      <c r="M274"/>
    </row>
    <row r="275" spans="1:17" ht="12.75" customHeight="1" thickBot="1" x14ac:dyDescent="0.25">
      <c r="D275" s="2" t="s">
        <v>3</v>
      </c>
      <c r="E275" s="15" t="s">
        <v>4</v>
      </c>
      <c r="F275" s="2" t="s">
        <v>5</v>
      </c>
      <c r="G275" s="2" t="s">
        <v>6</v>
      </c>
      <c r="H275" s="15" t="s">
        <v>7</v>
      </c>
      <c r="I275" s="15" t="s">
        <v>8</v>
      </c>
      <c r="J275" s="2" t="s">
        <v>9</v>
      </c>
      <c r="K275" s="20" t="s">
        <v>10</v>
      </c>
      <c r="M275" s="15" t="s">
        <v>49</v>
      </c>
      <c r="N275" s="2" t="s">
        <v>41</v>
      </c>
      <c r="O275" s="2" t="s">
        <v>47</v>
      </c>
      <c r="P275" s="2" t="s">
        <v>48</v>
      </c>
      <c r="Q275" s="2" t="s">
        <v>46</v>
      </c>
    </row>
    <row r="276" spans="1:17" ht="13.5" thickBot="1" x14ac:dyDescent="0.25">
      <c r="A276" s="265" t="s">
        <v>73</v>
      </c>
      <c r="B276" s="265" t="s">
        <v>45</v>
      </c>
      <c r="C276" s="2" t="s">
        <v>14</v>
      </c>
      <c r="D276" s="29">
        <f t="shared" ref="D276:K285" si="160">SUM(D6+D25+D44+D63+D82+D101+D120)/7</f>
        <v>2.3907563025210083</v>
      </c>
      <c r="E276" s="52">
        <f t="shared" si="160"/>
        <v>0.73949579831932777</v>
      </c>
      <c r="F276" s="29">
        <f t="shared" si="160"/>
        <v>20.957983193277311</v>
      </c>
      <c r="G276" s="29">
        <f t="shared" si="160"/>
        <v>0.13865546218487396</v>
      </c>
      <c r="H276" s="52">
        <f t="shared" si="160"/>
        <v>0.55042016806722693</v>
      </c>
      <c r="I276" s="52">
        <f t="shared" si="160"/>
        <v>0.43277310924369744</v>
      </c>
      <c r="J276" s="29">
        <f t="shared" si="160"/>
        <v>2.8697478991596634</v>
      </c>
      <c r="K276" s="54">
        <f t="shared" si="160"/>
        <v>28.088235294117649</v>
      </c>
      <c r="M276" s="30">
        <f t="shared" ref="M276:M291" si="161">SUM(E276+H276+I276)</f>
        <v>1.7226890756302522</v>
      </c>
      <c r="N276" s="31">
        <f t="shared" ref="N276:N292" si="162">SUM(D276+F276+G276+J276)</f>
        <v>26.357142857142858</v>
      </c>
      <c r="O276" s="55">
        <f t="shared" ref="O276:O292" si="163">SUM(M276/K276)</f>
        <v>6.1331338818249814E-2</v>
      </c>
      <c r="P276" s="55">
        <f t="shared" ref="P276:P292" si="164">SUM(N276/K276)</f>
        <v>0.93836948391922215</v>
      </c>
      <c r="Q276" s="2" t="s">
        <v>14</v>
      </c>
    </row>
    <row r="277" spans="1:17" ht="13.5" thickBot="1" x14ac:dyDescent="0.25">
      <c r="A277" s="266"/>
      <c r="B277" s="266"/>
      <c r="C277" s="2" t="s">
        <v>15</v>
      </c>
      <c r="D277" s="29">
        <f t="shared" si="160"/>
        <v>5.2605042016806722</v>
      </c>
      <c r="E277" s="52">
        <f t="shared" si="160"/>
        <v>2.1008403361344539</v>
      </c>
      <c r="F277" s="29">
        <f t="shared" si="160"/>
        <v>41.189075630252098</v>
      </c>
      <c r="G277" s="29">
        <f t="shared" si="160"/>
        <v>0.26470588235294118</v>
      </c>
      <c r="H277" s="52">
        <f t="shared" si="160"/>
        <v>1.0798319327731092</v>
      </c>
      <c r="I277" s="52">
        <f t="shared" si="160"/>
        <v>1.03781512605042</v>
      </c>
      <c r="J277" s="29">
        <f t="shared" si="160"/>
        <v>5.6638655462184886</v>
      </c>
      <c r="K277" s="54">
        <f t="shared" si="160"/>
        <v>56.638655462184879</v>
      </c>
      <c r="M277" s="30">
        <f t="shared" si="161"/>
        <v>4.2184873949579833</v>
      </c>
      <c r="N277" s="31">
        <f t="shared" si="162"/>
        <v>52.378151260504204</v>
      </c>
      <c r="O277" s="55">
        <f t="shared" si="163"/>
        <v>7.4480712166172108E-2</v>
      </c>
      <c r="P277" s="55">
        <f t="shared" si="164"/>
        <v>0.92477744807121653</v>
      </c>
      <c r="Q277" s="2" t="s">
        <v>15</v>
      </c>
    </row>
    <row r="278" spans="1:17" ht="13.5" thickBot="1" x14ac:dyDescent="0.25">
      <c r="A278" s="266"/>
      <c r="B278" s="266"/>
      <c r="C278" s="2" t="s">
        <v>16</v>
      </c>
      <c r="D278" s="29">
        <f t="shared" si="160"/>
        <v>8.8865546218487399</v>
      </c>
      <c r="E278" s="52">
        <f t="shared" si="160"/>
        <v>3.5924369747899161</v>
      </c>
      <c r="F278" s="29">
        <f t="shared" si="160"/>
        <v>60.268907563025209</v>
      </c>
      <c r="G278" s="29">
        <f t="shared" si="160"/>
        <v>0.47058823529411764</v>
      </c>
      <c r="H278" s="52">
        <f t="shared" si="160"/>
        <v>1.2941176470588236</v>
      </c>
      <c r="I278" s="52">
        <f t="shared" si="160"/>
        <v>1.9117647058823528</v>
      </c>
      <c r="J278" s="29">
        <f t="shared" si="160"/>
        <v>9.3613445378151265</v>
      </c>
      <c r="K278" s="54">
        <f t="shared" si="160"/>
        <v>85.869747899159663</v>
      </c>
      <c r="M278" s="30">
        <f t="shared" si="161"/>
        <v>6.7983193277310932</v>
      </c>
      <c r="N278" s="31">
        <f t="shared" si="162"/>
        <v>78.987394957983199</v>
      </c>
      <c r="O278" s="55">
        <f t="shared" si="163"/>
        <v>7.917013260263249E-2</v>
      </c>
      <c r="P278" s="55">
        <f t="shared" si="164"/>
        <v>0.91985125018349079</v>
      </c>
      <c r="Q278" s="2" t="s">
        <v>16</v>
      </c>
    </row>
    <row r="279" spans="1:17" ht="13.5" thickBot="1" x14ac:dyDescent="0.25">
      <c r="A279" s="266"/>
      <c r="B279" s="266"/>
      <c r="C279" s="2" t="s">
        <v>17</v>
      </c>
      <c r="D279" s="29">
        <f t="shared" si="160"/>
        <v>11.768907563025209</v>
      </c>
      <c r="E279" s="52">
        <f t="shared" si="160"/>
        <v>5.1008403361344534</v>
      </c>
      <c r="F279" s="29">
        <f t="shared" si="160"/>
        <v>65.12605042016807</v>
      </c>
      <c r="G279" s="29">
        <f t="shared" si="160"/>
        <v>0.92016806722689082</v>
      </c>
      <c r="H279" s="52">
        <f t="shared" si="160"/>
        <v>1.8697478991596641</v>
      </c>
      <c r="I279" s="52">
        <f t="shared" si="160"/>
        <v>2.848739495798319</v>
      </c>
      <c r="J279" s="29">
        <f t="shared" si="160"/>
        <v>12.201680672268909</v>
      </c>
      <c r="K279" s="54">
        <f t="shared" si="160"/>
        <v>99.852941176470594</v>
      </c>
      <c r="M279" s="30">
        <f t="shared" si="161"/>
        <v>9.8193277310924358</v>
      </c>
      <c r="N279" s="31">
        <f t="shared" si="162"/>
        <v>90.016806722689083</v>
      </c>
      <c r="O279" s="55">
        <f t="shared" si="163"/>
        <v>9.8337891857774015E-2</v>
      </c>
      <c r="P279" s="55">
        <f t="shared" si="164"/>
        <v>0.9014937933936461</v>
      </c>
      <c r="Q279" s="2" t="s">
        <v>17</v>
      </c>
    </row>
    <row r="280" spans="1:17" ht="13.5" thickBot="1" x14ac:dyDescent="0.25">
      <c r="A280" s="266"/>
      <c r="B280" s="266"/>
      <c r="C280" s="2" t="s">
        <v>18</v>
      </c>
      <c r="D280" s="29">
        <f t="shared" si="160"/>
        <v>13.365546218487395</v>
      </c>
      <c r="E280" s="52">
        <f t="shared" si="160"/>
        <v>5.7352941176470589</v>
      </c>
      <c r="F280" s="29">
        <f t="shared" si="160"/>
        <v>69.306722689075627</v>
      </c>
      <c r="G280" s="29">
        <f t="shared" si="160"/>
        <v>1.7563025210084031</v>
      </c>
      <c r="H280" s="52">
        <f t="shared" si="160"/>
        <v>2.2563025210084033</v>
      </c>
      <c r="I280" s="52">
        <f t="shared" si="160"/>
        <v>3.6974789915966388</v>
      </c>
      <c r="J280" s="29">
        <f t="shared" si="160"/>
        <v>13.894957983193278</v>
      </c>
      <c r="K280" s="54">
        <f t="shared" si="160"/>
        <v>110.02521008403362</v>
      </c>
      <c r="M280" s="30">
        <f t="shared" si="161"/>
        <v>11.689075630252102</v>
      </c>
      <c r="N280" s="31">
        <f t="shared" si="162"/>
        <v>98.32352941176471</v>
      </c>
      <c r="O280" s="55">
        <f t="shared" si="163"/>
        <v>0.10623997555945926</v>
      </c>
      <c r="P280" s="55">
        <f t="shared" si="164"/>
        <v>0.89364545940578932</v>
      </c>
      <c r="Q280" s="2" t="s">
        <v>18</v>
      </c>
    </row>
    <row r="281" spans="1:17" ht="13.5" thickBot="1" x14ac:dyDescent="0.25">
      <c r="A281" s="266"/>
      <c r="B281" s="266"/>
      <c r="C281" s="2" t="s">
        <v>19</v>
      </c>
      <c r="D281" s="29">
        <f t="shared" si="160"/>
        <v>12.852941176470589</v>
      </c>
      <c r="E281" s="52">
        <f t="shared" si="160"/>
        <v>6.0042016806722689</v>
      </c>
      <c r="F281" s="29">
        <f t="shared" si="160"/>
        <v>62.344537815126053</v>
      </c>
      <c r="G281" s="29">
        <f t="shared" si="160"/>
        <v>1.4159663865546217</v>
      </c>
      <c r="H281" s="52">
        <f t="shared" si="160"/>
        <v>2.4075630252100844</v>
      </c>
      <c r="I281" s="52">
        <f t="shared" si="160"/>
        <v>4.2857142857142856</v>
      </c>
      <c r="J281" s="29">
        <f t="shared" si="160"/>
        <v>12.495798319327731</v>
      </c>
      <c r="K281" s="54">
        <f t="shared" si="160"/>
        <v>101.80672268907564</v>
      </c>
      <c r="M281" s="30">
        <f t="shared" si="161"/>
        <v>12.69747899159664</v>
      </c>
      <c r="N281" s="31">
        <f t="shared" si="162"/>
        <v>89.109243697478988</v>
      </c>
      <c r="O281" s="55">
        <f t="shared" si="163"/>
        <v>0.1247214197276104</v>
      </c>
      <c r="P281" s="55">
        <f t="shared" si="164"/>
        <v>0.87527858027238947</v>
      </c>
      <c r="Q281" s="2" t="s">
        <v>19</v>
      </c>
    </row>
    <row r="282" spans="1:17" ht="13.5" thickBot="1" x14ac:dyDescent="0.25">
      <c r="A282" s="266"/>
      <c r="B282" s="266"/>
      <c r="C282" s="2" t="s">
        <v>20</v>
      </c>
      <c r="D282" s="29">
        <f t="shared" si="160"/>
        <v>13.978991596638654</v>
      </c>
      <c r="E282" s="52">
        <f t="shared" si="160"/>
        <v>6.4033613445378155</v>
      </c>
      <c r="F282" s="29">
        <f t="shared" si="160"/>
        <v>57.52521008403361</v>
      </c>
      <c r="G282" s="29">
        <f t="shared" si="160"/>
        <v>1.7647058823529416</v>
      </c>
      <c r="H282" s="52">
        <f t="shared" si="160"/>
        <v>2.9789915966386551</v>
      </c>
      <c r="I282" s="52">
        <f t="shared" si="160"/>
        <v>4.9789915966386555</v>
      </c>
      <c r="J282" s="29">
        <f t="shared" si="160"/>
        <v>12.861344537815127</v>
      </c>
      <c r="K282" s="54">
        <f t="shared" si="160"/>
        <v>100.49159663865547</v>
      </c>
      <c r="M282" s="30">
        <f t="shared" si="161"/>
        <v>14.361344537815127</v>
      </c>
      <c r="N282" s="31">
        <f t="shared" si="162"/>
        <v>86.130252100840337</v>
      </c>
      <c r="O282" s="55">
        <f t="shared" si="163"/>
        <v>0.14291090019651295</v>
      </c>
      <c r="P282" s="55">
        <f t="shared" si="164"/>
        <v>0.85708909980348702</v>
      </c>
      <c r="Q282" s="2" t="s">
        <v>20</v>
      </c>
    </row>
    <row r="283" spans="1:17" ht="13.5" thickBot="1" x14ac:dyDescent="0.25">
      <c r="A283" s="266"/>
      <c r="B283" s="266"/>
      <c r="C283" s="2" t="s">
        <v>21</v>
      </c>
      <c r="D283" s="29">
        <f t="shared" si="160"/>
        <v>16.941176470588239</v>
      </c>
      <c r="E283" s="52">
        <f t="shared" si="160"/>
        <v>8.1092436974789912</v>
      </c>
      <c r="F283" s="29">
        <f t="shared" si="160"/>
        <v>53.2016806722689</v>
      </c>
      <c r="G283" s="29">
        <f t="shared" si="160"/>
        <v>2.1050420168067228</v>
      </c>
      <c r="H283" s="52">
        <f t="shared" si="160"/>
        <v>4.5924369747899165</v>
      </c>
      <c r="I283" s="52">
        <f t="shared" si="160"/>
        <v>5.9327731092436968</v>
      </c>
      <c r="J283" s="29">
        <f t="shared" si="160"/>
        <v>14.831932773109246</v>
      </c>
      <c r="K283" s="54">
        <f t="shared" si="160"/>
        <v>105.71428571428569</v>
      </c>
      <c r="M283" s="30">
        <f t="shared" si="161"/>
        <v>18.634453781512605</v>
      </c>
      <c r="N283" s="31">
        <f t="shared" si="162"/>
        <v>87.079831932773104</v>
      </c>
      <c r="O283" s="55">
        <f t="shared" si="163"/>
        <v>0.17627186009538953</v>
      </c>
      <c r="P283" s="55">
        <f t="shared" si="164"/>
        <v>0.82372813990461058</v>
      </c>
      <c r="Q283" s="2" t="s">
        <v>21</v>
      </c>
    </row>
    <row r="284" spans="1:17" ht="13.5" thickBot="1" x14ac:dyDescent="0.25">
      <c r="A284" s="266"/>
      <c r="B284" s="266"/>
      <c r="C284" s="2" t="s">
        <v>22</v>
      </c>
      <c r="D284" s="29">
        <f t="shared" si="160"/>
        <v>26.281512605042014</v>
      </c>
      <c r="E284" s="52">
        <f t="shared" si="160"/>
        <v>12.966386554621849</v>
      </c>
      <c r="F284" s="29">
        <f t="shared" si="160"/>
        <v>62.113445378151262</v>
      </c>
      <c r="G284" s="29">
        <f t="shared" si="160"/>
        <v>1.4159663865546217</v>
      </c>
      <c r="H284" s="52">
        <f t="shared" si="160"/>
        <v>7.4537815126050413</v>
      </c>
      <c r="I284" s="52">
        <f t="shared" si="160"/>
        <v>9.0504201680672267</v>
      </c>
      <c r="J284" s="29">
        <f t="shared" si="160"/>
        <v>19.239495798319329</v>
      </c>
      <c r="K284" s="54">
        <f t="shared" si="160"/>
        <v>138.52100840336135</v>
      </c>
      <c r="M284" s="30">
        <f t="shared" si="161"/>
        <v>29.470588235294116</v>
      </c>
      <c r="N284" s="31">
        <f t="shared" si="162"/>
        <v>109.05042016806722</v>
      </c>
      <c r="O284" s="55">
        <f t="shared" si="163"/>
        <v>0.21275175928172771</v>
      </c>
      <c r="P284" s="55">
        <f t="shared" si="164"/>
        <v>0.78724824071827215</v>
      </c>
      <c r="Q284" s="2" t="s">
        <v>22</v>
      </c>
    </row>
    <row r="285" spans="1:17" ht="13.5" thickBot="1" x14ac:dyDescent="0.25">
      <c r="A285" s="266"/>
      <c r="B285" s="266"/>
      <c r="C285" s="2" t="s">
        <v>23</v>
      </c>
      <c r="D285" s="29">
        <f t="shared" si="160"/>
        <v>35.962184873949575</v>
      </c>
      <c r="E285" s="52">
        <f t="shared" si="160"/>
        <v>22.352941176470591</v>
      </c>
      <c r="F285" s="29">
        <f t="shared" si="160"/>
        <v>65.075630252100837</v>
      </c>
      <c r="G285" s="29">
        <f t="shared" si="160"/>
        <v>1.088235294117647</v>
      </c>
      <c r="H285" s="52">
        <f t="shared" si="160"/>
        <v>12.243697478991596</v>
      </c>
      <c r="I285" s="52">
        <f t="shared" si="160"/>
        <v>13.873949579831933</v>
      </c>
      <c r="J285" s="29">
        <f t="shared" si="160"/>
        <v>22.735294117647062</v>
      </c>
      <c r="K285" s="54">
        <f t="shared" si="160"/>
        <v>173.34033613445379</v>
      </c>
      <c r="M285" s="30">
        <f t="shared" si="161"/>
        <v>48.470588235294116</v>
      </c>
      <c r="N285" s="31">
        <f t="shared" si="162"/>
        <v>124.86134453781513</v>
      </c>
      <c r="O285" s="55">
        <f t="shared" si="163"/>
        <v>0.27962671191370742</v>
      </c>
      <c r="P285" s="55">
        <f t="shared" si="164"/>
        <v>0.72032480911404673</v>
      </c>
      <c r="Q285" s="2" t="s">
        <v>23</v>
      </c>
    </row>
    <row r="286" spans="1:17" ht="13.5" thickBot="1" x14ac:dyDescent="0.25">
      <c r="A286" s="266"/>
      <c r="B286" s="266"/>
      <c r="C286" s="2" t="s">
        <v>24</v>
      </c>
      <c r="D286" s="29">
        <f t="shared" ref="D286:K292" si="165">SUM(D16+D35+D54+D73+D92+D111+D130)/7</f>
        <v>40.042016806722685</v>
      </c>
      <c r="E286" s="52">
        <f t="shared" si="165"/>
        <v>30.159663865546218</v>
      </c>
      <c r="F286" s="29">
        <f t="shared" si="165"/>
        <v>56.69747899159664</v>
      </c>
      <c r="G286" s="29">
        <f t="shared" si="165"/>
        <v>0.86974789915966377</v>
      </c>
      <c r="H286" s="52">
        <f t="shared" si="165"/>
        <v>16.647058823529413</v>
      </c>
      <c r="I286" s="52">
        <f t="shared" si="165"/>
        <v>17.281512605042014</v>
      </c>
      <c r="J286" s="29">
        <f t="shared" si="165"/>
        <v>21.936974789915968</v>
      </c>
      <c r="K286" s="54">
        <f t="shared" si="165"/>
        <v>183.63445378151258</v>
      </c>
      <c r="M286" s="30">
        <f t="shared" si="161"/>
        <v>64.088235294117638</v>
      </c>
      <c r="N286" s="31">
        <f t="shared" si="162"/>
        <v>119.54621848739495</v>
      </c>
      <c r="O286" s="55">
        <f t="shared" si="163"/>
        <v>0.34899897036952293</v>
      </c>
      <c r="P286" s="55">
        <f t="shared" si="164"/>
        <v>0.65100102963047712</v>
      </c>
      <c r="Q286" s="2" t="s">
        <v>24</v>
      </c>
    </row>
    <row r="287" spans="1:17" ht="13.5" thickBot="1" x14ac:dyDescent="0.25">
      <c r="A287" s="266"/>
      <c r="B287" s="266"/>
      <c r="C287" s="2" t="s">
        <v>25</v>
      </c>
      <c r="D287" s="29">
        <f t="shared" si="165"/>
        <v>38.626050420168063</v>
      </c>
      <c r="E287" s="52">
        <f t="shared" si="165"/>
        <v>31.088235294117649</v>
      </c>
      <c r="F287" s="29">
        <f t="shared" si="165"/>
        <v>53.768907563025209</v>
      </c>
      <c r="G287" s="29">
        <f t="shared" si="165"/>
        <v>0.99579831932773111</v>
      </c>
      <c r="H287" s="52">
        <f t="shared" si="165"/>
        <v>14.714285714285714</v>
      </c>
      <c r="I287" s="52">
        <f t="shared" si="165"/>
        <v>18.07563025210084</v>
      </c>
      <c r="J287" s="29">
        <f t="shared" si="165"/>
        <v>20.214285714285712</v>
      </c>
      <c r="K287" s="54">
        <f t="shared" si="165"/>
        <v>177.48739495798321</v>
      </c>
      <c r="M287" s="30">
        <f t="shared" si="161"/>
        <v>63.878151260504197</v>
      </c>
      <c r="N287" s="31">
        <f t="shared" si="162"/>
        <v>113.60504201680672</v>
      </c>
      <c r="O287" s="55">
        <f t="shared" si="163"/>
        <v>0.35990246673926418</v>
      </c>
      <c r="P287" s="55">
        <f t="shared" si="164"/>
        <v>0.64007386013919787</v>
      </c>
      <c r="Q287" s="2" t="s">
        <v>25</v>
      </c>
    </row>
    <row r="288" spans="1:17" ht="13.5" thickBot="1" x14ac:dyDescent="0.25">
      <c r="A288" s="266"/>
      <c r="B288" s="266"/>
      <c r="C288" s="2" t="s">
        <v>26</v>
      </c>
      <c r="D288" s="29">
        <f t="shared" si="165"/>
        <v>29.983193277310928</v>
      </c>
      <c r="E288" s="52">
        <f t="shared" si="165"/>
        <v>22.613445378151258</v>
      </c>
      <c r="F288" s="29">
        <f t="shared" si="165"/>
        <v>46.957983193277315</v>
      </c>
      <c r="G288" s="29">
        <f t="shared" si="165"/>
        <v>1.2310924369747898</v>
      </c>
      <c r="H288" s="52">
        <f t="shared" si="165"/>
        <v>8.6848739495798331</v>
      </c>
      <c r="I288" s="52">
        <f t="shared" si="165"/>
        <v>14.6890756302521</v>
      </c>
      <c r="J288" s="29">
        <f t="shared" si="165"/>
        <v>16.184873949579831</v>
      </c>
      <c r="K288" s="54">
        <f t="shared" si="165"/>
        <v>140.34453781512607</v>
      </c>
      <c r="M288" s="30">
        <f t="shared" si="161"/>
        <v>45.987394957983192</v>
      </c>
      <c r="N288" s="31">
        <f t="shared" si="162"/>
        <v>94.357142857142861</v>
      </c>
      <c r="O288" s="55">
        <f t="shared" si="163"/>
        <v>0.32767498952158547</v>
      </c>
      <c r="P288" s="55">
        <f t="shared" si="164"/>
        <v>0.67232501047841442</v>
      </c>
      <c r="Q288" s="2" t="s">
        <v>26</v>
      </c>
    </row>
    <row r="289" spans="1:17" ht="13.5" thickBot="1" x14ac:dyDescent="0.25">
      <c r="A289" s="266"/>
      <c r="B289" s="266"/>
      <c r="C289" s="2" t="s">
        <v>27</v>
      </c>
      <c r="D289" s="29">
        <f t="shared" si="165"/>
        <v>14.995798319327731</v>
      </c>
      <c r="E289" s="52">
        <f t="shared" si="165"/>
        <v>10.861344537815127</v>
      </c>
      <c r="F289" s="29">
        <f t="shared" si="165"/>
        <v>30.57563025210084</v>
      </c>
      <c r="G289" s="29">
        <f t="shared" si="165"/>
        <v>0.94957983193277307</v>
      </c>
      <c r="H289" s="52">
        <f t="shared" si="165"/>
        <v>2.9537815126050417</v>
      </c>
      <c r="I289" s="52">
        <f t="shared" si="165"/>
        <v>9.0084033613445378</v>
      </c>
      <c r="J289" s="29">
        <f t="shared" si="165"/>
        <v>9.5462184873949578</v>
      </c>
      <c r="K289" s="54">
        <f t="shared" si="165"/>
        <v>78.894957983193279</v>
      </c>
      <c r="M289" s="30">
        <f t="shared" si="161"/>
        <v>22.823529411764707</v>
      </c>
      <c r="N289" s="31">
        <f t="shared" si="162"/>
        <v>56.067226890756302</v>
      </c>
      <c r="O289" s="55">
        <f t="shared" si="163"/>
        <v>0.28929008893859509</v>
      </c>
      <c r="P289" s="55">
        <f t="shared" si="164"/>
        <v>0.71065665441763859</v>
      </c>
      <c r="Q289" s="2" t="s">
        <v>27</v>
      </c>
    </row>
    <row r="290" spans="1:17" ht="13.5" thickBot="1" x14ac:dyDescent="0.25">
      <c r="A290" s="266"/>
      <c r="B290" s="266"/>
      <c r="C290" s="2" t="s">
        <v>28</v>
      </c>
      <c r="D290" s="29">
        <f t="shared" si="165"/>
        <v>8.8529411764705888</v>
      </c>
      <c r="E290" s="52">
        <f t="shared" si="165"/>
        <v>5.7142857142857144</v>
      </c>
      <c r="F290" s="29">
        <f t="shared" si="165"/>
        <v>14.836134453781511</v>
      </c>
      <c r="G290" s="29">
        <f t="shared" si="165"/>
        <v>0.12605042016806725</v>
      </c>
      <c r="H290" s="52">
        <f t="shared" si="165"/>
        <v>1.3781512605042017</v>
      </c>
      <c r="I290" s="52">
        <f t="shared" si="165"/>
        <v>5.3529411764705879</v>
      </c>
      <c r="J290" s="29">
        <f t="shared" si="165"/>
        <v>5.0924369747899165</v>
      </c>
      <c r="K290" s="54">
        <f t="shared" si="165"/>
        <v>41.352941176470587</v>
      </c>
      <c r="M290" s="30">
        <f t="shared" si="161"/>
        <v>12.445378151260503</v>
      </c>
      <c r="N290" s="31">
        <f t="shared" si="162"/>
        <v>28.907563025210081</v>
      </c>
      <c r="O290" s="55">
        <f t="shared" si="163"/>
        <v>0.30095509042877461</v>
      </c>
      <c r="P290" s="55">
        <f t="shared" si="164"/>
        <v>0.69904490957122534</v>
      </c>
      <c r="Q290" s="2" t="s">
        <v>28</v>
      </c>
    </row>
    <row r="291" spans="1:17" ht="13.5" thickBot="1" x14ac:dyDescent="0.25">
      <c r="A291" s="266"/>
      <c r="B291" s="266"/>
      <c r="C291" s="2" t="s">
        <v>29</v>
      </c>
      <c r="D291" s="29">
        <f t="shared" si="165"/>
        <v>2.1302521008403361</v>
      </c>
      <c r="E291" s="52">
        <f t="shared" si="165"/>
        <v>4.2016806722689074E-3</v>
      </c>
      <c r="F291" s="29">
        <f t="shared" si="165"/>
        <v>3.1176470588235294</v>
      </c>
      <c r="G291" s="29">
        <f t="shared" si="165"/>
        <v>1.2605042016806721E-2</v>
      </c>
      <c r="H291" s="52">
        <f t="shared" si="165"/>
        <v>4.2563025210084033</v>
      </c>
      <c r="I291" s="52">
        <f t="shared" si="165"/>
        <v>2.5210084033613446E-2</v>
      </c>
      <c r="J291" s="29">
        <f t="shared" si="165"/>
        <v>1.403361344537815</v>
      </c>
      <c r="K291" s="54">
        <f t="shared" si="165"/>
        <v>10.949579831932775</v>
      </c>
      <c r="M291" s="30">
        <f t="shared" si="161"/>
        <v>4.2857142857142856</v>
      </c>
      <c r="N291" s="31">
        <f t="shared" si="162"/>
        <v>6.6638655462184868</v>
      </c>
      <c r="O291" s="55">
        <f t="shared" si="163"/>
        <v>0.39140445126630846</v>
      </c>
      <c r="P291" s="55">
        <f t="shared" si="164"/>
        <v>0.60859554873369137</v>
      </c>
      <c r="Q291" s="2" t="s">
        <v>29</v>
      </c>
    </row>
    <row r="292" spans="1:17" ht="13.5" thickBot="1" x14ac:dyDescent="0.25">
      <c r="A292" s="267"/>
      <c r="B292" s="267"/>
      <c r="C292" s="2" t="s">
        <v>10</v>
      </c>
      <c r="D292" s="50">
        <f t="shared" si="165"/>
        <v>282.71008403361344</v>
      </c>
      <c r="E292" s="53">
        <f t="shared" si="165"/>
        <v>173.71008403361347</v>
      </c>
      <c r="F292" s="50">
        <f t="shared" si="165"/>
        <v>765.41596638655471</v>
      </c>
      <c r="G292" s="50">
        <f t="shared" si="165"/>
        <v>15.542016806722689</v>
      </c>
      <c r="H292" s="53">
        <f t="shared" si="165"/>
        <v>85.542016806722685</v>
      </c>
      <c r="I292" s="53">
        <f t="shared" si="165"/>
        <v>112.53361344537814</v>
      </c>
      <c r="J292" s="50">
        <f t="shared" si="165"/>
        <v>201.13025210084032</v>
      </c>
      <c r="K292" s="50">
        <f t="shared" si="165"/>
        <v>1636.7647058823527</v>
      </c>
      <c r="M292" s="17">
        <f>SUM(M276:M291)</f>
        <v>371.39075630252097</v>
      </c>
      <c r="N292" s="5">
        <f t="shared" si="162"/>
        <v>1264.7983193277312</v>
      </c>
      <c r="O292" s="57">
        <f t="shared" si="163"/>
        <v>0.22690540367090234</v>
      </c>
      <c r="P292" s="57">
        <f t="shared" si="164"/>
        <v>0.77274290848414851</v>
      </c>
      <c r="Q292" s="2" t="s">
        <v>10</v>
      </c>
    </row>
    <row r="410" spans="15:17" ht="12.75" customHeight="1" thickBot="1" x14ac:dyDescent="0.25"/>
    <row r="411" spans="15:17" ht="12.75" customHeight="1" thickBot="1" x14ac:dyDescent="0.25">
      <c r="O411" s="55">
        <v>8.8964927288280593E-2</v>
      </c>
      <c r="P411" s="55">
        <v>0.91103507271171946</v>
      </c>
      <c r="Q411" s="2" t="s">
        <v>14</v>
      </c>
    </row>
    <row r="412" spans="15:17" ht="12.75" customHeight="1" thickBot="1" x14ac:dyDescent="0.25">
      <c r="O412" s="55">
        <v>0.1646453269069573</v>
      </c>
      <c r="P412" s="55">
        <v>0.8353546730930429</v>
      </c>
      <c r="Q412" s="2" t="s">
        <v>15</v>
      </c>
    </row>
    <row r="413" spans="15:17" ht="12.75" customHeight="1" thickBot="1" x14ac:dyDescent="0.25">
      <c r="O413" s="55">
        <v>0.15237487457190291</v>
      </c>
      <c r="P413" s="55">
        <v>0.8476251254280972</v>
      </c>
      <c r="Q413" s="2" t="s">
        <v>16</v>
      </c>
    </row>
    <row r="414" spans="15:17" ht="12.75" customHeight="1" thickBot="1" x14ac:dyDescent="0.25">
      <c r="O414" s="55">
        <v>0.15912035843489722</v>
      </c>
      <c r="P414" s="55">
        <v>0.84087964156510286</v>
      </c>
      <c r="Q414" s="2" t="s">
        <v>17</v>
      </c>
    </row>
    <row r="415" spans="15:17" ht="12.75" customHeight="1" thickBot="1" x14ac:dyDescent="0.25">
      <c r="O415" s="55">
        <v>0.18409026771168718</v>
      </c>
      <c r="P415" s="55">
        <v>0.81590973228831287</v>
      </c>
      <c r="Q415" s="2" t="s">
        <v>18</v>
      </c>
    </row>
    <row r="416" spans="15:17" ht="12.75" customHeight="1" thickBot="1" x14ac:dyDescent="0.25">
      <c r="O416" s="55">
        <v>0.20843045402233648</v>
      </c>
      <c r="P416" s="55">
        <v>0.7915695459776636</v>
      </c>
      <c r="Q416" s="2" t="s">
        <v>19</v>
      </c>
    </row>
    <row r="417" spans="15:17" ht="12.75" customHeight="1" thickBot="1" x14ac:dyDescent="0.25">
      <c r="O417" s="55">
        <v>0.22453129907418018</v>
      </c>
      <c r="P417" s="55">
        <v>0.77546870092581988</v>
      </c>
      <c r="Q417" s="2" t="s">
        <v>20</v>
      </c>
    </row>
    <row r="418" spans="15:17" ht="12.75" customHeight="1" thickBot="1" x14ac:dyDescent="0.25">
      <c r="O418" s="55">
        <v>0.25203517241879247</v>
      </c>
      <c r="P418" s="55">
        <v>0.74796482758120764</v>
      </c>
      <c r="Q418" s="2" t="s">
        <v>21</v>
      </c>
    </row>
    <row r="419" spans="15:17" ht="12.75" customHeight="1" thickBot="1" x14ac:dyDescent="0.25">
      <c r="O419" s="55">
        <v>0.26156741666745353</v>
      </c>
      <c r="P419" s="55">
        <v>0.7384325833325468</v>
      </c>
      <c r="Q419" s="2" t="s">
        <v>22</v>
      </c>
    </row>
    <row r="420" spans="15:17" ht="12.75" customHeight="1" thickBot="1" x14ac:dyDescent="0.25">
      <c r="O420" s="55">
        <v>0.31470357397483584</v>
      </c>
      <c r="P420" s="55">
        <v>0.68529642602516416</v>
      </c>
      <c r="Q420" s="2" t="s">
        <v>23</v>
      </c>
    </row>
    <row r="421" spans="15:17" ht="12.75" customHeight="1" thickBot="1" x14ac:dyDescent="0.25">
      <c r="O421" s="55">
        <v>0.38430420578820468</v>
      </c>
      <c r="P421" s="55">
        <v>0.61569579421179554</v>
      </c>
      <c r="Q421" s="2" t="s">
        <v>24</v>
      </c>
    </row>
    <row r="422" spans="15:17" ht="12.75" customHeight="1" thickBot="1" x14ac:dyDescent="0.25">
      <c r="O422" s="55">
        <v>0.41632532492044066</v>
      </c>
      <c r="P422" s="55">
        <v>0.58367467507955928</v>
      </c>
      <c r="Q422" s="2" t="s">
        <v>25</v>
      </c>
    </row>
    <row r="423" spans="15:17" ht="12.75" customHeight="1" thickBot="1" x14ac:dyDescent="0.25">
      <c r="O423" s="55">
        <v>0.39568627754121244</v>
      </c>
      <c r="P423" s="55">
        <v>0.60431372245878756</v>
      </c>
      <c r="Q423" s="2" t="s">
        <v>26</v>
      </c>
    </row>
    <row r="424" spans="15:17" ht="12.75" customHeight="1" thickBot="1" x14ac:dyDescent="0.25">
      <c r="O424" s="55">
        <v>0.36049664044199414</v>
      </c>
      <c r="P424" s="55">
        <v>0.63950335955800586</v>
      </c>
      <c r="Q424" s="2" t="s">
        <v>27</v>
      </c>
    </row>
    <row r="425" spans="15:17" ht="12.75" customHeight="1" thickBot="1" x14ac:dyDescent="0.25">
      <c r="O425" s="55">
        <v>0.39177764333795367</v>
      </c>
      <c r="P425" s="55">
        <v>0.6082223566620466</v>
      </c>
      <c r="Q425" s="2" t="s">
        <v>28</v>
      </c>
    </row>
    <row r="426" spans="15:17" ht="12.75" customHeight="1" thickBot="1" x14ac:dyDescent="0.25">
      <c r="O426" s="55">
        <v>0.45974587304067077</v>
      </c>
      <c r="P426" s="55">
        <v>0.54025412695932928</v>
      </c>
      <c r="Q426" s="2" t="s">
        <v>29</v>
      </c>
    </row>
    <row r="427" spans="15:17" ht="12.75" customHeight="1" thickBot="1" x14ac:dyDescent="0.25">
      <c r="O427" s="57">
        <v>0.29385550291921042</v>
      </c>
      <c r="P427" s="57">
        <v>0.70614449708078975</v>
      </c>
      <c r="Q427" s="58" t="s">
        <v>10</v>
      </c>
    </row>
  </sheetData>
  <mergeCells count="27">
    <mergeCell ref="D273:K273"/>
    <mergeCell ref="A2:C3"/>
    <mergeCell ref="D2:K2"/>
    <mergeCell ref="A6:A136"/>
    <mergeCell ref="B6:B22"/>
    <mergeCell ref="B25:B41"/>
    <mergeCell ref="B44:B60"/>
    <mergeCell ref="B63:B79"/>
    <mergeCell ref="B82:B98"/>
    <mergeCell ref="B101:B117"/>
    <mergeCell ref="B120:B136"/>
    <mergeCell ref="A276:A292"/>
    <mergeCell ref="B276:B292"/>
    <mergeCell ref="A138:C139"/>
    <mergeCell ref="A137:D137"/>
    <mergeCell ref="E137:H137"/>
    <mergeCell ref="D138:K138"/>
    <mergeCell ref="A140:A272"/>
    <mergeCell ref="B140:B158"/>
    <mergeCell ref="B159:B177"/>
    <mergeCell ref="B178:B196"/>
    <mergeCell ref="B197:B215"/>
    <mergeCell ref="B216:B234"/>
    <mergeCell ref="B235:B253"/>
    <mergeCell ref="B254:B272"/>
    <mergeCell ref="I137:K137"/>
    <mergeCell ref="A273:C27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16FD2FAA0F34C9F72615EB5D5A67C" ma:contentTypeVersion="0" ma:contentTypeDescription="Een nieuw document maken." ma:contentTypeScope="" ma:versionID="6d6049c7b2b592de8b8a15a1e8468e93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8C8BB9E-1433-4875-A1ED-A39F5F86A5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C1D201-4407-413D-8AEF-37A46BDD7F4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3897B6-BEBC-4516-8F32-EBB49BAB3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20</vt:i4>
      </vt:variant>
    </vt:vector>
  </HeadingPairs>
  <TitlesOfParts>
    <vt:vector size="20" baseType="lpstr">
      <vt:lpstr>Amsterdam</vt:lpstr>
      <vt:lpstr>Breda </vt:lpstr>
      <vt:lpstr>Eindhoven </vt:lpstr>
      <vt:lpstr>Enschede</vt:lpstr>
      <vt:lpstr>Groningen </vt:lpstr>
      <vt:lpstr>Leeuwarden</vt:lpstr>
      <vt:lpstr>Nijmegen</vt:lpstr>
      <vt:lpstr>Rotterdam</vt:lpstr>
      <vt:lpstr>Scheveningen</vt:lpstr>
      <vt:lpstr>Utrecht</vt:lpstr>
      <vt:lpstr>Valkenburg</vt:lpstr>
      <vt:lpstr>Venlo </vt:lpstr>
      <vt:lpstr>Zandvoort</vt:lpstr>
      <vt:lpstr>Gem per dag </vt:lpstr>
      <vt:lpstr>27-12-2014 </vt:lpstr>
      <vt:lpstr>26-12-2014</vt:lpstr>
      <vt:lpstr>Hist bezoek p-jaar</vt:lpstr>
      <vt:lpstr>2007 drukste dag</vt:lpstr>
      <vt:lpstr>Informatie per vestiging</vt:lpstr>
      <vt:lpstr>Prijzenblad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Weykamp, Luc (OS) (HK)</dc:creator>
  <cp:lastModifiedBy>Jonkhout, John (F&amp;C) (HK)</cp:lastModifiedBy>
  <cp:lastPrinted>2015-10-26T08:49:18Z</cp:lastPrinted>
  <dcterms:created xsi:type="dcterms:W3CDTF">2015-09-01T10:17:22Z</dcterms:created>
  <dcterms:modified xsi:type="dcterms:W3CDTF">2016-04-26T13:44:45Z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0x01010034A16FD2FAA0F34C9F72615EB5D5A67C</vt:lpwstr>
  </property>
</Properties>
</file>