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Perceel 1" sheetId="1" r:id="rId1"/>
  </sheets>
  <calcPr calcId="162913"/>
</workbook>
</file>

<file path=xl/calcChain.xml><?xml version="1.0" encoding="utf-8"?>
<calcChain xmlns="http://schemas.openxmlformats.org/spreadsheetml/2006/main">
  <c r="K5" i="1" l="1"/>
  <c r="K44" i="1"/>
  <c r="K43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D38" i="1" l="1"/>
  <c r="D37" i="1"/>
  <c r="D36" i="1"/>
  <c r="D35" i="1"/>
  <c r="D34" i="1"/>
  <c r="D33" i="1"/>
  <c r="D32" i="1"/>
  <c r="D31" i="1"/>
  <c r="D30" i="1"/>
  <c r="D29" i="1"/>
  <c r="D55" i="1"/>
  <c r="J44" i="1"/>
  <c r="D50" i="1" s="1"/>
  <c r="J4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J5" i="1"/>
  <c r="J20" i="1" l="1"/>
  <c r="D48" i="1" s="1"/>
  <c r="D39" i="1" l="1"/>
  <c r="D49" i="1" l="1"/>
  <c r="D51" i="1" s="1"/>
  <c r="D54" i="1"/>
  <c r="K20" i="1"/>
  <c r="D53" i="1" s="1"/>
  <c r="D56" i="1" l="1"/>
</calcChain>
</file>

<file path=xl/sharedStrings.xml><?xml version="1.0" encoding="utf-8"?>
<sst xmlns="http://schemas.openxmlformats.org/spreadsheetml/2006/main" count="120" uniqueCount="103">
  <si>
    <t>Straat en Nummer</t>
  </si>
  <si>
    <t>Postcode</t>
  </si>
  <si>
    <t>Plaats</t>
  </si>
  <si>
    <t>Voorbeeldstraat 1</t>
  </si>
  <si>
    <t>AAAA 12</t>
  </si>
  <si>
    <t>Westland</t>
  </si>
  <si>
    <t>Totaal</t>
  </si>
  <si>
    <t>Enkelvoudig toeslag per maand</t>
  </si>
  <si>
    <t>Voorbeeld</t>
  </si>
  <si>
    <t>10Mb/s</t>
  </si>
  <si>
    <t>20Mb/s</t>
  </si>
  <si>
    <t>50Mb/s</t>
  </si>
  <si>
    <t>100Mb/s</t>
  </si>
  <si>
    <t>200Mb/s</t>
  </si>
  <si>
    <t>500Mb/s</t>
  </si>
  <si>
    <t>1Gb/s</t>
  </si>
  <si>
    <t>10Gb/s</t>
  </si>
  <si>
    <t>WAN Verbindingen</t>
  </si>
  <si>
    <t>Opleverdatum</t>
  </si>
  <si>
    <t>Einddatum</t>
  </si>
  <si>
    <t>Aantal maanden</t>
  </si>
  <si>
    <t>Werkplein Westland, Ambachtstraat 10</t>
  </si>
  <si>
    <t>2691 BE</t>
  </si>
  <si>
    <t>Naaldwijk</t>
  </si>
  <si>
    <t>s-Gravenzande</t>
  </si>
  <si>
    <t>Gemeentekantoor Monster, Choorstraat 41</t>
  </si>
  <si>
    <t>2681 AP</t>
  </si>
  <si>
    <t>Monster</t>
  </si>
  <si>
    <t>Gemeentehuis Naaldwijk, Stokdijkkade 2</t>
  </si>
  <si>
    <t>2671 GW</t>
  </si>
  <si>
    <t>Gemeentekantoor Wateringen, Dorpskade 1</t>
  </si>
  <si>
    <t>2291 HN</t>
  </si>
  <si>
    <t>Wateringen</t>
  </si>
  <si>
    <t>Gemeentekantoor 's-Gravenzande, van Geeststr 1</t>
  </si>
  <si>
    <t>Fictief totaal aantal verbindingen van 10Mb/s</t>
  </si>
  <si>
    <t>Fictief totaal aantal verbindingen van 20Mb/s</t>
  </si>
  <si>
    <t>Fictief totaal aantal verbindingen van 50Mb/s</t>
  </si>
  <si>
    <t>Fictief totaal aantal verbindingen van 100Mb/s</t>
  </si>
  <si>
    <t>Fictief totaal aantal verbindingen van 200Mb/s</t>
  </si>
  <si>
    <t>Fictief totaal aantal verbindingen van 500Mb/s</t>
  </si>
  <si>
    <t>Fictief totaal aantal verbindingen van 1Gb/s</t>
  </si>
  <si>
    <t>Fictief totaal aantal verbindingen van 10Gb/s</t>
  </si>
  <si>
    <t>Subtotalen (72 maanden)</t>
  </si>
  <si>
    <t>Totale kosten drager gedurende de looptijd exclusief verlenging</t>
  </si>
  <si>
    <t>Toeslag per maand bovenop de maandelijkse basisbedrag voor de onderstaande bandbreedtes</t>
  </si>
  <si>
    <t>Totale fictieve kosten toeslag t.b.v. bandbreedte gedurende 72 maanden</t>
  </si>
  <si>
    <t>Totale kosten drager gedurende 12 maanden verlenging</t>
  </si>
  <si>
    <t>In te vullen door Inschrijver</t>
  </si>
  <si>
    <t>De grijs gearceerde cellen laat u leeg. Deze worden automatisch gevuld zodra u de bedragen in de gele cellen heeft ingevuld.</t>
  </si>
  <si>
    <t>Kosten t.b.v. weging wens 1</t>
  </si>
  <si>
    <t>Prijsinvulformulier perceel 1</t>
  </si>
  <si>
    <t>Kosten t.b.v. weging wens 2</t>
  </si>
  <si>
    <t>Gemeentewerf 's-Gravenzande, Fultonstraat 3</t>
  </si>
  <si>
    <t>2691 HA</t>
  </si>
  <si>
    <t>Gemeentewerf Naaldwijk, Hoogwerf 5</t>
  </si>
  <si>
    <t>2671 MJ</t>
  </si>
  <si>
    <t>Gemeentewerf Monster, Vlotlaan 37</t>
  </si>
  <si>
    <t>2681 RW</t>
  </si>
  <si>
    <t>Gemeentehuis Midden Delfland, Anne van Raesveltstraat 37</t>
  </si>
  <si>
    <t>2636 HX</t>
  </si>
  <si>
    <t>Schipluiden</t>
  </si>
  <si>
    <t>Molenweide, Molenweide 5</t>
  </si>
  <si>
    <t>Maasland</t>
  </si>
  <si>
    <t>Servicecentem Leidschendam, Koningin Wilhelminalaan 2</t>
  </si>
  <si>
    <t>2264 BM</t>
  </si>
  <si>
    <t>Leidschendam</t>
  </si>
  <si>
    <t>Westland Gemeentekantoor, Laan van Glazenstad 10</t>
  </si>
  <si>
    <t>2Gb/s</t>
  </si>
  <si>
    <t>5Gb/s</t>
  </si>
  <si>
    <t>Fictief totaal aantal verbindingen van 2Gb/s</t>
  </si>
  <si>
    <t>Fictief totaal aantal verbindingen van 5Gb/s</t>
  </si>
  <si>
    <t>Maandelijkse vergoeding t.b.v. eventuele aanlegkosten (verrekenbaar tot onder F genoemde einddatum)</t>
  </si>
  <si>
    <t>Maandelijks basisbedrag drager voor de gehele looptijd</t>
  </si>
  <si>
    <t>(1) Bij ingang van een eventuele verlenging is het maandbedrag exclusief de verrekening van de aansluitkosten</t>
  </si>
  <si>
    <t>(2) locaties op bijlage gespecificeerd</t>
  </si>
  <si>
    <t>Westland Gemeentehuis, Verdilaan (2)</t>
  </si>
  <si>
    <t>Aantal maanden (kolom G) gedurende de looptijd excl. Eventuele verlenging</t>
  </si>
  <si>
    <t>Aantal</t>
  </si>
  <si>
    <t>Point to Point verbinding</t>
  </si>
  <si>
    <t>A locatie</t>
  </si>
  <si>
    <t>B locatie</t>
  </si>
  <si>
    <t>Snelheid</t>
  </si>
  <si>
    <t>500 Mb/s</t>
  </si>
  <si>
    <t>Maandelijks totaal basisbedrag (drager + bandbreedte) voor de gehele looptijd</t>
  </si>
  <si>
    <t>Voorbeeldlocatie A</t>
  </si>
  <si>
    <t>Voorbeeldlocatie B</t>
  </si>
  <si>
    <t>Totale fictieve kosten Point to Point verbinding gedurende looptijd exclusief verlening</t>
  </si>
  <si>
    <t>Storingshersteltijd is gesteld op 6 uur, meer kosten bij 4 uur</t>
  </si>
  <si>
    <t>Westland Gemeentekantoor, Laan van Glazenstad 1</t>
  </si>
  <si>
    <t>2672 TA</t>
  </si>
  <si>
    <t>Westland Gemeentehuis, Verdilaan 7</t>
  </si>
  <si>
    <t>2671 VW</t>
  </si>
  <si>
    <t>SKT Westland, Van de Kasteelestraat 75</t>
  </si>
  <si>
    <t>2691 ZM</t>
  </si>
  <si>
    <t>3155 AT</t>
  </si>
  <si>
    <t>Totaal bedrag bij 24 maanden verlenging (1)</t>
  </si>
  <si>
    <t>Totale fictieve kosten toeslag t.b.v. bandbreedte gedurende 24 maanden</t>
  </si>
  <si>
    <t>Totale fictieve kosten Point to Point verbinding gedurende 24 maanden</t>
  </si>
  <si>
    <t>Bedrijfsnaam:</t>
  </si>
  <si>
    <t>Naam:</t>
  </si>
  <si>
    <t>Functie:</t>
  </si>
  <si>
    <t>Rechtsgeldige ondertekening: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</si>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</sst>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Lucida Sans Unicode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3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2" borderId="3" xfId="0" applyFill="1" applyBorder="1"/>
    <xf numFmtId="0" fontId="0" fillId="0" borderId="0" xfId="0" applyBorder="1"/>
    <xf numFmtId="44" fontId="0" fillId="2" borderId="3" xfId="1" applyFont="1" applyFill="1" applyBorder="1"/>
    <xf numFmtId="44" fontId="0" fillId="3" borderId="3" xfId="1" applyFont="1" applyFill="1" applyBorder="1"/>
    <xf numFmtId="44" fontId="0" fillId="3" borderId="14" xfId="1" applyFont="1" applyFill="1" applyBorder="1"/>
    <xf numFmtId="44" fontId="0" fillId="0" borderId="0" xfId="1" applyFont="1" applyFill="1" applyBorder="1"/>
    <xf numFmtId="0" fontId="2" fillId="0" borderId="8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/>
    <xf numFmtId="0" fontId="2" fillId="0" borderId="0" xfId="0" applyFont="1" applyBorder="1"/>
    <xf numFmtId="44" fontId="0" fillId="0" borderId="0" xfId="1" applyFont="1" applyBorder="1"/>
    <xf numFmtId="14" fontId="0" fillId="2" borderId="3" xfId="0" applyNumberFormat="1" applyFill="1" applyBorder="1"/>
    <xf numFmtId="44" fontId="0" fillId="3" borderId="15" xfId="1" applyFont="1" applyFill="1" applyBorder="1"/>
    <xf numFmtId="14" fontId="0" fillId="0" borderId="3" xfId="0" applyNumberFormat="1" applyBorder="1"/>
    <xf numFmtId="0" fontId="2" fillId="0" borderId="0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44" fontId="0" fillId="2" borderId="11" xfId="1" applyFont="1" applyFill="1" applyBorder="1"/>
    <xf numFmtId="44" fontId="0" fillId="3" borderId="12" xfId="1" applyFont="1" applyFill="1" applyBorder="1"/>
    <xf numFmtId="44" fontId="0" fillId="4" borderId="20" xfId="1" applyFont="1" applyFill="1" applyBorder="1"/>
    <xf numFmtId="44" fontId="0" fillId="4" borderId="20" xfId="0" applyNumberFormat="1" applyFill="1" applyBorder="1"/>
    <xf numFmtId="44" fontId="0" fillId="4" borderId="18" xfId="0" applyNumberFormat="1" applyFill="1" applyBorder="1"/>
    <xf numFmtId="44" fontId="2" fillId="4" borderId="22" xfId="0" applyNumberFormat="1" applyFont="1" applyFill="1" applyBorder="1"/>
    <xf numFmtId="44" fontId="0" fillId="4" borderId="17" xfId="1" applyFont="1" applyFill="1" applyBorder="1"/>
    <xf numFmtId="44" fontId="0" fillId="4" borderId="18" xfId="1" applyFont="1" applyFill="1" applyBorder="1"/>
    <xf numFmtId="44" fontId="0" fillId="4" borderId="22" xfId="0" applyNumberFormat="1" applyFill="1" applyBorder="1"/>
    <xf numFmtId="0" fontId="0" fillId="2" borderId="5" xfId="0" applyFill="1" applyBorder="1"/>
    <xf numFmtId="0" fontId="0" fillId="2" borderId="6" xfId="0" applyFill="1" applyBorder="1"/>
    <xf numFmtId="14" fontId="0" fillId="2" borderId="6" xfId="0" applyNumberFormat="1" applyFill="1" applyBorder="1"/>
    <xf numFmtId="44" fontId="0" fillId="2" borderId="6" xfId="1" applyFont="1" applyFill="1" applyBorder="1"/>
    <xf numFmtId="44" fontId="0" fillId="2" borderId="35" xfId="1" applyFont="1" applyFill="1" applyBorder="1"/>
    <xf numFmtId="44" fontId="0" fillId="2" borderId="21" xfId="1" applyFont="1" applyFill="1" applyBorder="1"/>
    <xf numFmtId="0" fontId="0" fillId="5" borderId="37" xfId="0" applyFill="1" applyBorder="1"/>
    <xf numFmtId="44" fontId="0" fillId="5" borderId="38" xfId="0" applyNumberFormat="1" applyFill="1" applyBorder="1"/>
    <xf numFmtId="44" fontId="0" fillId="5" borderId="39" xfId="0" applyNumberFormat="1" applyFill="1" applyBorder="1"/>
    <xf numFmtId="0" fontId="0" fillId="0" borderId="8" xfId="0" applyBorder="1"/>
    <xf numFmtId="0" fontId="0" fillId="0" borderId="9" xfId="0" applyBorder="1"/>
    <xf numFmtId="14" fontId="0" fillId="0" borderId="9" xfId="0" applyNumberFormat="1" applyBorder="1"/>
    <xf numFmtId="44" fontId="0" fillId="3" borderId="9" xfId="1" applyFont="1" applyFill="1" applyBorder="1"/>
    <xf numFmtId="44" fontId="0" fillId="3" borderId="19" xfId="1" applyFont="1" applyFill="1" applyBorder="1"/>
    <xf numFmtId="14" fontId="0" fillId="0" borderId="14" xfId="0" applyNumberFormat="1" applyBorder="1"/>
    <xf numFmtId="44" fontId="0" fillId="3" borderId="16" xfId="1" applyFont="1" applyFill="1" applyBorder="1"/>
    <xf numFmtId="0" fontId="2" fillId="0" borderId="26" xfId="0" applyFont="1" applyBorder="1"/>
    <xf numFmtId="44" fontId="0" fillId="0" borderId="0" xfId="0" applyNumberFormat="1" applyFill="1" applyBorder="1"/>
    <xf numFmtId="0" fontId="2" fillId="0" borderId="0" xfId="0" applyFont="1" applyFill="1" applyBorder="1"/>
    <xf numFmtId="44" fontId="0" fillId="0" borderId="14" xfId="0" applyNumberFormat="1" applyFill="1" applyBorder="1"/>
    <xf numFmtId="0" fontId="2" fillId="0" borderId="8" xfId="0" applyFont="1" applyFill="1" applyBorder="1" applyAlignment="1"/>
    <xf numFmtId="44" fontId="2" fillId="0" borderId="9" xfId="0" applyNumberFormat="1" applyFont="1" applyFill="1" applyBorder="1" applyAlignment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0" xfId="0" applyAlignment="1"/>
    <xf numFmtId="0" fontId="0" fillId="3" borderId="14" xfId="0" applyFill="1" applyBorder="1"/>
    <xf numFmtId="0" fontId="0" fillId="0" borderId="42" xfId="0" applyFont="1" applyBorder="1"/>
    <xf numFmtId="0" fontId="2" fillId="0" borderId="21" xfId="0" applyFont="1" applyBorder="1" applyAlignment="1">
      <alignment vertical="center" wrapText="1"/>
    </xf>
    <xf numFmtId="44" fontId="0" fillId="4" borderId="10" xfId="1" applyFont="1" applyFill="1" applyBorder="1"/>
    <xf numFmtId="44" fontId="0" fillId="4" borderId="12" xfId="1" applyFont="1" applyFill="1" applyBorder="1"/>
    <xf numFmtId="44" fontId="0" fillId="4" borderId="25" xfId="1" applyFont="1" applyFill="1" applyBorder="1"/>
    <xf numFmtId="0" fontId="0" fillId="0" borderId="4" xfId="0" applyBorder="1"/>
    <xf numFmtId="0" fontId="0" fillId="3" borderId="34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1" xfId="0" applyBorder="1" applyAlignment="1">
      <alignment wrapText="1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7" fillId="4" borderId="0" xfId="2" applyFont="1" applyFill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left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9" xfId="0" applyFont="1" applyBorder="1" applyAlignment="1">
      <alignment horizontal="left"/>
    </xf>
    <xf numFmtId="14" fontId="0" fillId="2" borderId="15" xfId="0" applyNumberFormat="1" applyFill="1" applyBorder="1" applyAlignment="1">
      <alignment horizontal="left"/>
    </xf>
    <xf numFmtId="14" fontId="0" fillId="2" borderId="32" xfId="0" applyNumberForma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4">
    <cellStyle name="Standaard" xfId="0" builtinId="0"/>
    <cellStyle name="Standaard 2" xfId="2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workbookViewId="0">
      <selection activeCell="E20" sqref="E20"/>
    </sheetView>
  </sheetViews>
  <sheetFormatPr defaultRowHeight="15" x14ac:dyDescent="0.25"/>
  <cols>
    <col min="1" max="1" width="54.5703125" customWidth="1"/>
    <col min="2" max="3" width="17.7109375" customWidth="1"/>
    <col min="4" max="4" width="18.7109375" customWidth="1"/>
    <col min="5" max="5" width="15.28515625" customWidth="1"/>
    <col min="6" max="6" width="14.85546875" customWidth="1"/>
    <col min="7" max="7" width="14.42578125" customWidth="1"/>
    <col min="8" max="8" width="17.7109375" customWidth="1"/>
    <col min="9" max="9" width="19.7109375" customWidth="1"/>
    <col min="10" max="10" width="21.85546875" customWidth="1"/>
    <col min="11" max="13" width="17.7109375" customWidth="1"/>
  </cols>
  <sheetData>
    <row r="1" spans="1:11" ht="21" x14ac:dyDescent="0.4">
      <c r="A1" s="3" t="s">
        <v>50</v>
      </c>
    </row>
    <row r="3" spans="1:11" s="1" customFormat="1" ht="24" thickBot="1" x14ac:dyDescent="0.5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</row>
    <row r="4" spans="1:11" s="2" customFormat="1" ht="101.45" thickBot="1" x14ac:dyDescent="0.35">
      <c r="A4" s="4" t="s">
        <v>0</v>
      </c>
      <c r="B4" s="5" t="s">
        <v>1</v>
      </c>
      <c r="C4" s="92" t="s">
        <v>2</v>
      </c>
      <c r="D4" s="93"/>
      <c r="E4" s="5" t="s">
        <v>18</v>
      </c>
      <c r="F4" s="5" t="s">
        <v>19</v>
      </c>
      <c r="G4" s="5" t="s">
        <v>20</v>
      </c>
      <c r="H4" s="5" t="s">
        <v>71</v>
      </c>
      <c r="I4" s="5" t="s">
        <v>72</v>
      </c>
      <c r="J4" s="6" t="s">
        <v>76</v>
      </c>
      <c r="K4" s="6" t="s">
        <v>95</v>
      </c>
    </row>
    <row r="5" spans="1:11" thickBot="1" x14ac:dyDescent="0.35">
      <c r="A5" s="40" t="s">
        <v>3</v>
      </c>
      <c r="B5" s="41" t="s">
        <v>4</v>
      </c>
      <c r="C5" s="94" t="s">
        <v>5</v>
      </c>
      <c r="D5" s="95"/>
      <c r="E5" s="42">
        <v>42583</v>
      </c>
      <c r="F5" s="42">
        <v>44711</v>
      </c>
      <c r="G5" s="41">
        <v>72</v>
      </c>
      <c r="H5" s="43">
        <v>150</v>
      </c>
      <c r="I5" s="44">
        <v>75</v>
      </c>
      <c r="J5" s="45">
        <f>(H5+I5)*G5</f>
        <v>16200</v>
      </c>
      <c r="K5" s="45">
        <f t="shared" ref="K5:K19" si="0">I5*24</f>
        <v>1800</v>
      </c>
    </row>
    <row r="6" spans="1:11" ht="14.45" x14ac:dyDescent="0.3">
      <c r="A6" s="49" t="s">
        <v>21</v>
      </c>
      <c r="B6" s="50" t="s">
        <v>22</v>
      </c>
      <c r="C6" s="96" t="s">
        <v>23</v>
      </c>
      <c r="D6" s="97"/>
      <c r="E6" s="51">
        <v>42583</v>
      </c>
      <c r="F6" s="51">
        <v>44711</v>
      </c>
      <c r="G6" s="50">
        <v>72</v>
      </c>
      <c r="H6" s="52"/>
      <c r="I6" s="53"/>
      <c r="J6" s="33">
        <f>(H6+I6)*G6</f>
        <v>0</v>
      </c>
      <c r="K6" s="33">
        <f t="shared" si="0"/>
        <v>0</v>
      </c>
    </row>
    <row r="7" spans="1:11" ht="14.45" x14ac:dyDescent="0.3">
      <c r="A7" s="74" t="s">
        <v>92</v>
      </c>
      <c r="B7" s="73" t="s">
        <v>93</v>
      </c>
      <c r="C7" s="90" t="s">
        <v>24</v>
      </c>
      <c r="D7" s="91"/>
      <c r="E7" s="27">
        <v>42614</v>
      </c>
      <c r="F7" s="27">
        <v>44711</v>
      </c>
      <c r="G7" s="7">
        <v>71</v>
      </c>
      <c r="H7" s="14"/>
      <c r="I7" s="26"/>
      <c r="J7" s="37">
        <f t="shared" ref="J7:J19" si="1">(H7+I7)*G7</f>
        <v>0</v>
      </c>
      <c r="K7" s="37">
        <f t="shared" si="0"/>
        <v>0</v>
      </c>
    </row>
    <row r="8" spans="1:11" ht="14.45" x14ac:dyDescent="0.3">
      <c r="A8" s="8" t="s">
        <v>33</v>
      </c>
      <c r="B8" s="7" t="s">
        <v>22</v>
      </c>
      <c r="C8" s="90" t="s">
        <v>24</v>
      </c>
      <c r="D8" s="91"/>
      <c r="E8" s="27">
        <v>42583</v>
      </c>
      <c r="F8" s="27">
        <v>42947</v>
      </c>
      <c r="G8" s="7">
        <v>14</v>
      </c>
      <c r="H8" s="14"/>
      <c r="I8" s="26"/>
      <c r="J8" s="37">
        <f t="shared" si="1"/>
        <v>0</v>
      </c>
      <c r="K8" s="37">
        <f t="shared" si="0"/>
        <v>0</v>
      </c>
    </row>
    <row r="9" spans="1:11" ht="14.45" x14ac:dyDescent="0.3">
      <c r="A9" s="8" t="s">
        <v>25</v>
      </c>
      <c r="B9" s="7" t="s">
        <v>26</v>
      </c>
      <c r="C9" s="90" t="s">
        <v>27</v>
      </c>
      <c r="D9" s="91"/>
      <c r="E9" s="27">
        <v>42583</v>
      </c>
      <c r="F9" s="27">
        <v>42947</v>
      </c>
      <c r="G9" s="7">
        <v>14</v>
      </c>
      <c r="H9" s="14"/>
      <c r="I9" s="26"/>
      <c r="J9" s="37">
        <f t="shared" si="1"/>
        <v>0</v>
      </c>
      <c r="K9" s="37">
        <f t="shared" si="0"/>
        <v>0</v>
      </c>
    </row>
    <row r="10" spans="1:11" ht="14.45" x14ac:dyDescent="0.3">
      <c r="A10" s="8" t="s">
        <v>30</v>
      </c>
      <c r="B10" s="7" t="s">
        <v>31</v>
      </c>
      <c r="C10" s="90" t="s">
        <v>32</v>
      </c>
      <c r="D10" s="91"/>
      <c r="E10" s="27">
        <v>42583</v>
      </c>
      <c r="F10" s="27">
        <v>43008</v>
      </c>
      <c r="G10" s="7">
        <v>16</v>
      </c>
      <c r="H10" s="14"/>
      <c r="I10" s="26"/>
      <c r="J10" s="37">
        <f t="shared" si="1"/>
        <v>0</v>
      </c>
      <c r="K10" s="37">
        <f t="shared" si="0"/>
        <v>0</v>
      </c>
    </row>
    <row r="11" spans="1:11" ht="14.45" x14ac:dyDescent="0.3">
      <c r="A11" s="8" t="s">
        <v>28</v>
      </c>
      <c r="B11" s="7" t="s">
        <v>29</v>
      </c>
      <c r="C11" s="90" t="s">
        <v>23</v>
      </c>
      <c r="D11" s="91"/>
      <c r="E11" s="27">
        <v>42583</v>
      </c>
      <c r="F11" s="27">
        <v>43008</v>
      </c>
      <c r="G11" s="7">
        <v>16</v>
      </c>
      <c r="H11" s="14"/>
      <c r="I11" s="26"/>
      <c r="J11" s="37">
        <f t="shared" si="1"/>
        <v>0</v>
      </c>
      <c r="K11" s="37">
        <f t="shared" si="0"/>
        <v>0</v>
      </c>
    </row>
    <row r="12" spans="1:11" ht="14.45" x14ac:dyDescent="0.3">
      <c r="A12" s="8" t="s">
        <v>88</v>
      </c>
      <c r="B12" s="73" t="s">
        <v>89</v>
      </c>
      <c r="C12" s="90" t="s">
        <v>23</v>
      </c>
      <c r="D12" s="91"/>
      <c r="E12" s="27">
        <v>42795</v>
      </c>
      <c r="F12" s="27">
        <v>44711</v>
      </c>
      <c r="G12" s="7">
        <v>62</v>
      </c>
      <c r="H12" s="14"/>
      <c r="I12" s="26"/>
      <c r="J12" s="37">
        <f t="shared" si="1"/>
        <v>0</v>
      </c>
      <c r="K12" s="37">
        <f t="shared" si="0"/>
        <v>0</v>
      </c>
    </row>
    <row r="13" spans="1:11" ht="14.45" x14ac:dyDescent="0.3">
      <c r="A13" s="8" t="s">
        <v>90</v>
      </c>
      <c r="B13" s="73" t="s">
        <v>91</v>
      </c>
      <c r="C13" s="90" t="s">
        <v>23</v>
      </c>
      <c r="D13" s="91"/>
      <c r="E13" s="27">
        <v>42795</v>
      </c>
      <c r="F13" s="27">
        <v>44711</v>
      </c>
      <c r="G13" s="7">
        <v>62</v>
      </c>
      <c r="H13" s="14"/>
      <c r="I13" s="26"/>
      <c r="J13" s="37">
        <f t="shared" si="1"/>
        <v>0</v>
      </c>
      <c r="K13" s="37">
        <f t="shared" si="0"/>
        <v>0</v>
      </c>
    </row>
    <row r="14" spans="1:11" ht="14.45" x14ac:dyDescent="0.3">
      <c r="A14" s="8" t="s">
        <v>52</v>
      </c>
      <c r="B14" s="7" t="s">
        <v>53</v>
      </c>
      <c r="C14" s="90" t="s">
        <v>24</v>
      </c>
      <c r="D14" s="91"/>
      <c r="E14" s="27">
        <v>42583</v>
      </c>
      <c r="F14" s="27">
        <v>44711</v>
      </c>
      <c r="G14" s="7">
        <v>72</v>
      </c>
      <c r="H14" s="14"/>
      <c r="I14" s="26"/>
      <c r="J14" s="37">
        <f t="shared" si="1"/>
        <v>0</v>
      </c>
      <c r="K14" s="37">
        <f t="shared" si="0"/>
        <v>0</v>
      </c>
    </row>
    <row r="15" spans="1:11" ht="14.45" x14ac:dyDescent="0.3">
      <c r="A15" s="8" t="s">
        <v>54</v>
      </c>
      <c r="B15" s="7" t="s">
        <v>55</v>
      </c>
      <c r="C15" s="90" t="s">
        <v>23</v>
      </c>
      <c r="D15" s="91"/>
      <c r="E15" s="27">
        <v>42583</v>
      </c>
      <c r="F15" s="27">
        <v>44711</v>
      </c>
      <c r="G15" s="7">
        <v>72</v>
      </c>
      <c r="H15" s="14"/>
      <c r="I15" s="26"/>
      <c r="J15" s="37">
        <f t="shared" si="1"/>
        <v>0</v>
      </c>
      <c r="K15" s="37">
        <f t="shared" si="0"/>
        <v>0</v>
      </c>
    </row>
    <row r="16" spans="1:11" ht="14.45" x14ac:dyDescent="0.3">
      <c r="A16" s="8" t="s">
        <v>56</v>
      </c>
      <c r="B16" s="7" t="s">
        <v>57</v>
      </c>
      <c r="C16" s="90" t="s">
        <v>27</v>
      </c>
      <c r="D16" s="91"/>
      <c r="E16" s="27">
        <v>42583</v>
      </c>
      <c r="F16" s="27">
        <v>44711</v>
      </c>
      <c r="G16" s="7">
        <v>72</v>
      </c>
      <c r="H16" s="14"/>
      <c r="I16" s="26"/>
      <c r="J16" s="37">
        <f t="shared" si="1"/>
        <v>0</v>
      </c>
      <c r="K16" s="37">
        <f t="shared" si="0"/>
        <v>0</v>
      </c>
    </row>
    <row r="17" spans="1:13" ht="14.45" x14ac:dyDescent="0.3">
      <c r="A17" s="8" t="s">
        <v>58</v>
      </c>
      <c r="B17" s="7" t="s">
        <v>59</v>
      </c>
      <c r="C17" s="90" t="s">
        <v>60</v>
      </c>
      <c r="D17" s="91"/>
      <c r="E17" s="27">
        <v>42583</v>
      </c>
      <c r="F17" s="27">
        <v>44711</v>
      </c>
      <c r="G17" s="7">
        <v>72</v>
      </c>
      <c r="H17" s="14"/>
      <c r="I17" s="26"/>
      <c r="J17" s="37">
        <f t="shared" si="1"/>
        <v>0</v>
      </c>
      <c r="K17" s="37">
        <f t="shared" si="0"/>
        <v>0</v>
      </c>
    </row>
    <row r="18" spans="1:13" ht="14.45" x14ac:dyDescent="0.3">
      <c r="A18" s="8" t="s">
        <v>61</v>
      </c>
      <c r="B18" s="73" t="s">
        <v>94</v>
      </c>
      <c r="C18" s="90" t="s">
        <v>62</v>
      </c>
      <c r="D18" s="91"/>
      <c r="E18" s="27">
        <v>42583</v>
      </c>
      <c r="F18" s="27">
        <v>44711</v>
      </c>
      <c r="G18" s="7">
        <v>72</v>
      </c>
      <c r="H18" s="14"/>
      <c r="I18" s="26"/>
      <c r="J18" s="37">
        <f t="shared" si="1"/>
        <v>0</v>
      </c>
      <c r="K18" s="37">
        <f t="shared" si="0"/>
        <v>0</v>
      </c>
    </row>
    <row r="19" spans="1:13" thickBot="1" x14ac:dyDescent="0.35">
      <c r="A19" s="9" t="s">
        <v>63</v>
      </c>
      <c r="B19" s="10" t="s">
        <v>64</v>
      </c>
      <c r="C19" s="98" t="s">
        <v>65</v>
      </c>
      <c r="D19" s="99"/>
      <c r="E19" s="54">
        <v>42583</v>
      </c>
      <c r="F19" s="54">
        <v>44711</v>
      </c>
      <c r="G19" s="10">
        <v>72</v>
      </c>
      <c r="H19" s="15"/>
      <c r="I19" s="55"/>
      <c r="J19" s="38">
        <f t="shared" si="1"/>
        <v>0</v>
      </c>
      <c r="K19" s="38">
        <f t="shared" si="0"/>
        <v>0</v>
      </c>
    </row>
    <row r="20" spans="1:13" thickBot="1" x14ac:dyDescent="0.35">
      <c r="A20" s="12"/>
      <c r="B20" s="12"/>
      <c r="C20" s="12"/>
      <c r="D20" s="12"/>
      <c r="E20" s="12"/>
      <c r="F20" s="12"/>
      <c r="G20" s="12"/>
      <c r="H20" s="12"/>
      <c r="I20" s="46" t="s">
        <v>6</v>
      </c>
      <c r="J20" s="47">
        <f>SUM(J6:J19)</f>
        <v>0</v>
      </c>
      <c r="K20" s="48">
        <f>SUM(K6:K19)</f>
        <v>0</v>
      </c>
    </row>
    <row r="21" spans="1:13" ht="14.45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3" spans="1:13" ht="18.600000000000001" thickBot="1" x14ac:dyDescent="0.4">
      <c r="A23" s="22" t="s">
        <v>44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4.45" x14ac:dyDescent="0.3">
      <c r="A24" s="29"/>
      <c r="B24" s="17" t="s">
        <v>8</v>
      </c>
      <c r="C24" s="20" t="s">
        <v>9</v>
      </c>
      <c r="D24" s="20" t="s">
        <v>10</v>
      </c>
      <c r="E24" s="20" t="s">
        <v>11</v>
      </c>
      <c r="F24" s="20" t="s">
        <v>12</v>
      </c>
      <c r="G24" s="20" t="s">
        <v>13</v>
      </c>
      <c r="H24" s="20" t="s">
        <v>14</v>
      </c>
      <c r="I24" s="20" t="s">
        <v>15</v>
      </c>
      <c r="J24" s="20" t="s">
        <v>67</v>
      </c>
      <c r="K24" s="20" t="s">
        <v>68</v>
      </c>
      <c r="L24" s="21" t="s">
        <v>16</v>
      </c>
      <c r="M24" s="28"/>
    </row>
    <row r="25" spans="1:13" ht="14.45" x14ac:dyDescent="0.3">
      <c r="A25" s="30" t="s">
        <v>7</v>
      </c>
      <c r="B25" s="31">
        <v>65</v>
      </c>
      <c r="C25" s="14"/>
      <c r="D25" s="14"/>
      <c r="E25" s="14"/>
      <c r="F25" s="14"/>
      <c r="G25" s="14"/>
      <c r="H25" s="14"/>
      <c r="I25" s="14"/>
      <c r="J25" s="14"/>
      <c r="K25" s="14"/>
      <c r="L25" s="32"/>
      <c r="M25" s="16"/>
    </row>
    <row r="27" spans="1:13" thickBot="1" x14ac:dyDescent="0.35"/>
    <row r="28" spans="1:13" ht="31.5" customHeight="1" thickBot="1" x14ac:dyDescent="0.35">
      <c r="A28" s="66"/>
      <c r="B28" s="106" t="s">
        <v>77</v>
      </c>
      <c r="C28" s="107"/>
      <c r="D28" s="67" t="s">
        <v>42</v>
      </c>
      <c r="E28" s="23"/>
      <c r="F28" s="23"/>
      <c r="G28" s="23"/>
    </row>
    <row r="29" spans="1:13" ht="14.45" x14ac:dyDescent="0.3">
      <c r="A29" s="17" t="s">
        <v>34</v>
      </c>
      <c r="B29" s="108">
        <v>2</v>
      </c>
      <c r="C29" s="108"/>
      <c r="D29" s="68">
        <f>B29*C$25*72</f>
        <v>0</v>
      </c>
      <c r="E29" s="24"/>
      <c r="F29" s="24"/>
      <c r="G29" s="24"/>
    </row>
    <row r="30" spans="1:13" ht="14.45" x14ac:dyDescent="0.3">
      <c r="A30" s="18" t="s">
        <v>35</v>
      </c>
      <c r="B30" s="105">
        <v>2</v>
      </c>
      <c r="C30" s="105"/>
      <c r="D30" s="69">
        <f>B30*D$25*72</f>
        <v>0</v>
      </c>
      <c r="E30" s="24"/>
      <c r="F30" s="24"/>
      <c r="G30" s="24"/>
    </row>
    <row r="31" spans="1:13" ht="14.45" x14ac:dyDescent="0.3">
      <c r="A31" s="18" t="s">
        <v>36</v>
      </c>
      <c r="B31" s="105">
        <v>2</v>
      </c>
      <c r="C31" s="105"/>
      <c r="D31" s="69">
        <f>B31*E$25*72</f>
        <v>0</v>
      </c>
      <c r="E31" s="24"/>
      <c r="F31" s="24"/>
      <c r="G31" s="24"/>
    </row>
    <row r="32" spans="1:13" ht="14.45" x14ac:dyDescent="0.3">
      <c r="A32" s="18" t="s">
        <v>37</v>
      </c>
      <c r="B32" s="105">
        <v>2</v>
      </c>
      <c r="C32" s="105"/>
      <c r="D32" s="69">
        <f>B32*F$25*72</f>
        <v>0</v>
      </c>
      <c r="E32" s="24"/>
      <c r="F32" s="24"/>
      <c r="G32" s="24"/>
    </row>
    <row r="33" spans="1:11" ht="14.45" x14ac:dyDescent="0.3">
      <c r="A33" s="18" t="s">
        <v>38</v>
      </c>
      <c r="B33" s="105">
        <v>2</v>
      </c>
      <c r="C33" s="105"/>
      <c r="D33" s="69">
        <f>B33*G$25*72</f>
        <v>0</v>
      </c>
      <c r="E33" s="24"/>
      <c r="F33" s="24"/>
      <c r="G33" s="24"/>
    </row>
    <row r="34" spans="1:11" ht="14.45" x14ac:dyDescent="0.3">
      <c r="A34" s="18" t="s">
        <v>39</v>
      </c>
      <c r="B34" s="105">
        <v>2</v>
      </c>
      <c r="C34" s="105"/>
      <c r="D34" s="69">
        <f>B34*H$25*72</f>
        <v>0</v>
      </c>
      <c r="E34" s="24"/>
      <c r="F34" s="24"/>
      <c r="G34" s="24"/>
    </row>
    <row r="35" spans="1:11" ht="14.45" x14ac:dyDescent="0.3">
      <c r="A35" s="18" t="s">
        <v>40</v>
      </c>
      <c r="B35" s="105">
        <v>4</v>
      </c>
      <c r="C35" s="105"/>
      <c r="D35" s="69">
        <f>B35*I$25*72</f>
        <v>0</v>
      </c>
      <c r="E35" s="24"/>
      <c r="F35" s="24"/>
      <c r="G35" s="24"/>
    </row>
    <row r="36" spans="1:11" ht="14.45" x14ac:dyDescent="0.3">
      <c r="A36" s="18" t="s">
        <v>69</v>
      </c>
      <c r="B36" s="105">
        <v>2</v>
      </c>
      <c r="C36" s="105"/>
      <c r="D36" s="69">
        <f>B36*J$25*72</f>
        <v>0</v>
      </c>
      <c r="E36" s="24"/>
      <c r="F36" s="24"/>
      <c r="G36" s="24"/>
    </row>
    <row r="37" spans="1:11" ht="14.45" x14ac:dyDescent="0.3">
      <c r="A37" s="18" t="s">
        <v>70</v>
      </c>
      <c r="B37" s="105">
        <v>2</v>
      </c>
      <c r="C37" s="105"/>
      <c r="D37" s="69">
        <f>B37*K$25*72</f>
        <v>0</v>
      </c>
      <c r="E37" s="24"/>
      <c r="F37" s="24"/>
      <c r="G37" s="24"/>
    </row>
    <row r="38" spans="1:11" thickBot="1" x14ac:dyDescent="0.35">
      <c r="A38" s="19" t="s">
        <v>41</v>
      </c>
      <c r="B38" s="104">
        <v>1</v>
      </c>
      <c r="C38" s="104"/>
      <c r="D38" s="70">
        <f>B38*L$25*72</f>
        <v>0</v>
      </c>
      <c r="E38" s="24"/>
      <c r="F38" s="24"/>
      <c r="G38" s="24"/>
    </row>
    <row r="39" spans="1:11" thickBot="1" x14ac:dyDescent="0.35">
      <c r="C39" s="56" t="s">
        <v>6</v>
      </c>
      <c r="D39" s="39">
        <f>SUM(D29:D38)</f>
        <v>0</v>
      </c>
    </row>
    <row r="40" spans="1:11" x14ac:dyDescent="0.25">
      <c r="C40" s="23"/>
      <c r="D40" s="57"/>
    </row>
    <row r="41" spans="1:11" ht="15.75" thickBot="1" x14ac:dyDescent="0.3">
      <c r="A41" s="58" t="s">
        <v>78</v>
      </c>
      <c r="C41" s="23"/>
      <c r="D41" s="57"/>
    </row>
    <row r="42" spans="1:11" s="64" customFormat="1" ht="120" x14ac:dyDescent="0.25">
      <c r="A42" s="60" t="s">
        <v>79</v>
      </c>
      <c r="B42" s="101" t="s">
        <v>80</v>
      </c>
      <c r="C42" s="101"/>
      <c r="D42" s="61" t="s">
        <v>81</v>
      </c>
      <c r="E42" s="62" t="s">
        <v>18</v>
      </c>
      <c r="F42" s="62" t="s">
        <v>19</v>
      </c>
      <c r="G42" s="62" t="s">
        <v>20</v>
      </c>
      <c r="H42" s="62" t="s">
        <v>71</v>
      </c>
      <c r="I42" s="62" t="s">
        <v>83</v>
      </c>
      <c r="J42" s="62" t="s">
        <v>76</v>
      </c>
      <c r="K42" s="63" t="s">
        <v>95</v>
      </c>
    </row>
    <row r="43" spans="1:11" x14ac:dyDescent="0.25">
      <c r="A43" s="25" t="s">
        <v>84</v>
      </c>
      <c r="B43" s="102" t="s">
        <v>85</v>
      </c>
      <c r="C43" s="103"/>
      <c r="D43" s="25" t="s">
        <v>82</v>
      </c>
      <c r="E43" s="25">
        <v>42522</v>
      </c>
      <c r="F43" s="25">
        <v>44711</v>
      </c>
      <c r="G43" s="11">
        <v>72</v>
      </c>
      <c r="H43" s="13">
        <v>150</v>
      </c>
      <c r="I43" s="13">
        <v>125</v>
      </c>
      <c r="J43" s="13">
        <f>G43*(H43+I43)</f>
        <v>19800</v>
      </c>
      <c r="K43" s="13">
        <f>I43*24</f>
        <v>3000</v>
      </c>
    </row>
    <row r="44" spans="1:11" ht="15.75" thickBot="1" x14ac:dyDescent="0.3">
      <c r="A44" s="9" t="s">
        <v>66</v>
      </c>
      <c r="B44" s="100" t="s">
        <v>75</v>
      </c>
      <c r="C44" s="100"/>
      <c r="D44" s="59" t="s">
        <v>82</v>
      </c>
      <c r="E44" s="54">
        <v>42795</v>
      </c>
      <c r="F44" s="54">
        <v>44711</v>
      </c>
      <c r="G44" s="10">
        <v>62</v>
      </c>
      <c r="H44" s="65"/>
      <c r="I44" s="65"/>
      <c r="J44" s="47">
        <f>G44*(H44+I44)</f>
        <v>0</v>
      </c>
      <c r="K44" s="47">
        <f>I44*24</f>
        <v>0</v>
      </c>
    </row>
    <row r="45" spans="1:11" x14ac:dyDescent="0.25">
      <c r="C45" s="23"/>
      <c r="D45" s="57"/>
    </row>
    <row r="46" spans="1:11" x14ac:dyDescent="0.25">
      <c r="C46" s="23"/>
      <c r="D46" s="57"/>
    </row>
    <row r="47" spans="1:11" ht="15.75" thickBot="1" x14ac:dyDescent="0.3"/>
    <row r="48" spans="1:11" ht="15.75" thickBot="1" x14ac:dyDescent="0.3">
      <c r="A48" s="76" t="s">
        <v>43</v>
      </c>
      <c r="B48" s="77"/>
      <c r="C48" s="78"/>
      <c r="D48" s="34">
        <f>J20</f>
        <v>0</v>
      </c>
    </row>
    <row r="49" spans="1:5" ht="15.75" thickBot="1" x14ac:dyDescent="0.3">
      <c r="A49" s="79" t="s">
        <v>45</v>
      </c>
      <c r="B49" s="80"/>
      <c r="C49" s="81"/>
      <c r="D49" s="35">
        <f>D39</f>
        <v>0</v>
      </c>
    </row>
    <row r="50" spans="1:5" ht="15.75" thickBot="1" x14ac:dyDescent="0.3">
      <c r="A50" s="87" t="s">
        <v>86</v>
      </c>
      <c r="B50" s="88"/>
      <c r="C50" s="89"/>
      <c r="D50" s="39">
        <f>J44</f>
        <v>0</v>
      </c>
    </row>
    <row r="51" spans="1:5" ht="15.75" thickBot="1" x14ac:dyDescent="0.3">
      <c r="A51" s="12"/>
      <c r="B51" s="84" t="s">
        <v>49</v>
      </c>
      <c r="C51" s="85"/>
      <c r="D51" s="36">
        <f>D49+D48+D50</f>
        <v>0</v>
      </c>
    </row>
    <row r="52" spans="1:5" ht="15.75" thickBot="1" x14ac:dyDescent="0.3"/>
    <row r="53" spans="1:5" ht="15.75" thickBot="1" x14ac:dyDescent="0.3">
      <c r="A53" s="76" t="s">
        <v>46</v>
      </c>
      <c r="B53" s="77"/>
      <c r="C53" s="78"/>
      <c r="D53" s="34">
        <f>K20</f>
        <v>0</v>
      </c>
    </row>
    <row r="54" spans="1:5" ht="15.75" thickBot="1" x14ac:dyDescent="0.3">
      <c r="A54" s="79" t="s">
        <v>96</v>
      </c>
      <c r="B54" s="80"/>
      <c r="C54" s="81"/>
      <c r="D54" s="35">
        <f>D39/6</f>
        <v>0</v>
      </c>
    </row>
    <row r="55" spans="1:5" ht="15.75" thickBot="1" x14ac:dyDescent="0.3">
      <c r="A55" s="87" t="s">
        <v>97</v>
      </c>
      <c r="B55" s="88"/>
      <c r="C55" s="89"/>
      <c r="D55" s="39">
        <f>K44</f>
        <v>0</v>
      </c>
    </row>
    <row r="56" spans="1:5" ht="15.75" thickBot="1" x14ac:dyDescent="0.3">
      <c r="A56" s="12"/>
      <c r="B56" s="84" t="s">
        <v>51</v>
      </c>
      <c r="C56" s="85"/>
      <c r="D56" s="36">
        <f>D54+D53+D55</f>
        <v>0</v>
      </c>
    </row>
    <row r="57" spans="1:5" ht="15.75" thickBot="1" x14ac:dyDescent="0.3"/>
    <row r="58" spans="1:5" ht="15.75" thickBot="1" x14ac:dyDescent="0.3">
      <c r="A58" s="71" t="s">
        <v>87</v>
      </c>
      <c r="B58" s="72"/>
    </row>
    <row r="60" spans="1:5" x14ac:dyDescent="0.25">
      <c r="A60" s="86" t="s">
        <v>8</v>
      </c>
      <c r="B60" s="86"/>
      <c r="C60" s="86"/>
      <c r="D60" s="86"/>
      <c r="E60" s="86"/>
    </row>
    <row r="61" spans="1:5" x14ac:dyDescent="0.25">
      <c r="A61" s="82" t="s">
        <v>47</v>
      </c>
      <c r="B61" s="82"/>
      <c r="C61" s="82"/>
      <c r="D61" s="82"/>
      <c r="E61" s="82"/>
    </row>
    <row r="62" spans="1:5" x14ac:dyDescent="0.25">
      <c r="A62" s="83" t="s">
        <v>48</v>
      </c>
      <c r="B62" s="83"/>
      <c r="C62" s="83"/>
      <c r="D62" s="83"/>
      <c r="E62" s="83"/>
    </row>
    <row r="63" spans="1:5" x14ac:dyDescent="0.25">
      <c r="A63" s="12" t="s">
        <v>73</v>
      </c>
    </row>
    <row r="64" spans="1:5" x14ac:dyDescent="0.25">
      <c r="A64" s="12" t="s">
        <v>74</v>
      </c>
    </row>
    <row r="65" spans="2:4" ht="15.75" thickBot="1" x14ac:dyDescent="0.3"/>
    <row r="66" spans="2:4" ht="29.25" customHeight="1" x14ac:dyDescent="0.25">
      <c r="B66" s="49" t="s">
        <v>98</v>
      </c>
      <c r="C66" s="108"/>
      <c r="D66" s="109"/>
    </row>
    <row r="67" spans="2:4" ht="30" customHeight="1" x14ac:dyDescent="0.25">
      <c r="B67" s="8" t="s">
        <v>99</v>
      </c>
      <c r="C67" s="105"/>
      <c r="D67" s="110"/>
    </row>
    <row r="68" spans="2:4" ht="31.5" customHeight="1" x14ac:dyDescent="0.25">
      <c r="B68" s="8" t="s">
        <v>100</v>
      </c>
      <c r="C68" s="105"/>
      <c r="D68" s="110"/>
    </row>
    <row r="69" spans="2:4" ht="30" x14ac:dyDescent="0.25">
      <c r="B69" s="75" t="s">
        <v>101</v>
      </c>
      <c r="C69" s="105"/>
      <c r="D69" s="110"/>
    </row>
    <row r="70" spans="2:4" ht="31.5" customHeight="1" thickBot="1" x14ac:dyDescent="0.3">
      <c r="B70" s="9" t="s">
        <v>102</v>
      </c>
      <c r="C70" s="104"/>
      <c r="D70" s="111"/>
    </row>
  </sheetData>
  <mergeCells count="46">
    <mergeCell ref="C66:D66"/>
    <mergeCell ref="C67:D67"/>
    <mergeCell ref="C68:D68"/>
    <mergeCell ref="C69:D69"/>
    <mergeCell ref="C70:D70"/>
    <mergeCell ref="C19:D19"/>
    <mergeCell ref="B44:C44"/>
    <mergeCell ref="B42:C42"/>
    <mergeCell ref="B43:C43"/>
    <mergeCell ref="A50:C50"/>
    <mergeCell ref="B38:C38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48:C48"/>
    <mergeCell ref="A49:C49"/>
    <mergeCell ref="A61:E61"/>
    <mergeCell ref="A62:E62"/>
    <mergeCell ref="B51:C51"/>
    <mergeCell ref="A53:C53"/>
    <mergeCell ref="A54:C54"/>
    <mergeCell ref="B56:C56"/>
    <mergeCell ref="A60:E60"/>
    <mergeCell ref="A55:C5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microsoft@van-ziel.nl</dc:creator>
  <cp:lastModifiedBy>Iersel, FCJM van (Frank)</cp:lastModifiedBy>
  <dcterms:created xsi:type="dcterms:W3CDTF">2016-01-02T19:58:19Z</dcterms:created>
  <dcterms:modified xsi:type="dcterms:W3CDTF">2016-04-11T08:09:22Z</dcterms:modified>
</cp:coreProperties>
</file>