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345934\09 Prijs &amp; Contractvorming\9.2 Uitvraag, aanbesteding\9.2.1 Netwerk - Europese openbare procedure\"/>
    </mc:Choice>
  </mc:AlternateContent>
  <bookViews>
    <workbookView xWindow="12105" yWindow="-15" windowWidth="11940" windowHeight="11760"/>
  </bookViews>
  <sheets>
    <sheet name="EMVI rekenblad" sheetId="5" r:id="rId1"/>
  </sheets>
  <externalReferences>
    <externalReference r:id="rId2"/>
    <externalReference r:id="rId3"/>
  </externalReferences>
  <definedNames>
    <definedName name="_xlnm.Print_Area" localSheetId="0">'EMVI rekenblad'!$A$1:$P$40</definedName>
    <definedName name="afschrijvingC">'[1]Key param'!$C$16</definedName>
    <definedName name="afschrijvingMemb">'[1]Key param'!$C$18</definedName>
    <definedName name="afschrijvingsmethode">'[1]Key param'!$D$19</definedName>
    <definedName name="afschrijvingWE">'[1]Key param'!$C$17</definedName>
    <definedName name="onderhoudC">'[1]Key param'!$C$20</definedName>
    <definedName name="onderhoudme">'[1]Key param'!$C$21</definedName>
    <definedName name="rente">[2]kapitaalslasten!$B$2</definedName>
  </definedNames>
  <calcPr calcId="152511"/>
</workbook>
</file>

<file path=xl/calcChain.xml><?xml version="1.0" encoding="utf-8"?>
<calcChain xmlns="http://schemas.openxmlformats.org/spreadsheetml/2006/main">
  <c r="G28" i="5" l="1"/>
  <c r="G29" i="5"/>
  <c r="I28" i="5"/>
  <c r="J30" i="5"/>
  <c r="J29" i="5"/>
  <c r="J28" i="5"/>
  <c r="L30" i="5" l="1"/>
  <c r="L29" i="5"/>
  <c r="L28" i="5"/>
  <c r="L23" i="5"/>
  <c r="I30" i="5" l="1"/>
  <c r="I29" i="5"/>
  <c r="F30" i="5" l="1"/>
  <c r="F29" i="5"/>
  <c r="F28" i="5"/>
  <c r="G30" i="5"/>
  <c r="H30" i="5" l="1"/>
  <c r="H29" i="5"/>
  <c r="H28" i="5"/>
  <c r="D16" i="5" l="1"/>
  <c r="D15" i="5"/>
  <c r="D14" i="5"/>
  <c r="B30" i="5"/>
  <c r="B29" i="5"/>
  <c r="B28" i="5"/>
  <c r="O30" i="5" l="1"/>
  <c r="O29" i="5"/>
  <c r="O28" i="5" l="1"/>
  <c r="M29" i="5"/>
  <c r="M30" i="5"/>
  <c r="M28" i="5"/>
  <c r="P28" i="5" l="1"/>
  <c r="P30" i="5"/>
  <c r="P29" i="5"/>
</calcChain>
</file>

<file path=xl/sharedStrings.xml><?xml version="1.0" encoding="utf-8"?>
<sst xmlns="http://schemas.openxmlformats.org/spreadsheetml/2006/main" count="56" uniqueCount="38">
  <si>
    <t>A</t>
  </si>
  <si>
    <t>B</t>
  </si>
  <si>
    <t>TOELICHTING GEKLEURDE VLAKKEN</t>
  </si>
  <si>
    <t>winnaar</t>
  </si>
  <si>
    <t>rangorde</t>
  </si>
  <si>
    <t xml:space="preserve"> </t>
  </si>
  <si>
    <r>
      <t xml:space="preserve"> Belang in € </t>
    </r>
    <r>
      <rPr>
        <b/>
        <sz val="10"/>
        <rFont val="Wingdings"/>
        <charset val="2"/>
      </rPr>
      <t>è</t>
    </r>
  </si>
  <si>
    <t>Totaal maximale  meerwaarde in €</t>
  </si>
  <si>
    <t>Totaal v/d berekende meerwaarde   in €</t>
  </si>
  <si>
    <t>é</t>
  </si>
  <si>
    <t>groene vlakken invullen (bepalen meerwaarde optie)</t>
  </si>
  <si>
    <t>grijze vlakken invullen (inschrijvingssom + cijfer)</t>
  </si>
  <si>
    <t>Rekenblad EMVI</t>
  </si>
  <si>
    <r>
      <rPr>
        <b/>
        <sz val="10"/>
        <color theme="3" tint="-0.249977111117893"/>
        <rFont val="Arial"/>
        <family val="2"/>
      </rPr>
      <t>Evaluatieprijs</t>
    </r>
    <r>
      <rPr>
        <sz val="10"/>
        <rFont val="Arial"/>
        <family val="2"/>
      </rPr>
      <t xml:space="preserve"> (Prijs minus  meerwaarde)</t>
    </r>
  </si>
  <si>
    <t>Hoogste prestatie</t>
  </si>
  <si>
    <t>Maximale meerwaarde</t>
  </si>
  <si>
    <t>Meerwaarde per inschrijver</t>
  </si>
  <si>
    <t>De laagste Evaluatieprijs wint</t>
  </si>
  <si>
    <t>gele vlakken invullen (bepalen maximale prestatie variabele)</t>
  </si>
  <si>
    <t>INSCHRIJVER</t>
  </si>
  <si>
    <t>Prijs</t>
  </si>
  <si>
    <t xml:space="preserve"> Opdrachtgever: Nederlands Openluchtmuseum</t>
  </si>
  <si>
    <r>
      <t xml:space="preserve">Inschrijvinggssom </t>
    </r>
    <r>
      <rPr>
        <sz val="10"/>
        <rFont val="Arial"/>
        <family val="2"/>
      </rPr>
      <t xml:space="preserve">in euro excl. btw
</t>
    </r>
  </si>
  <si>
    <t>Plan van Aanpak - Implementatie en migratie</t>
  </si>
  <si>
    <t>Plan van Aanpak - Support</t>
  </si>
  <si>
    <t>K1</t>
  </si>
  <si>
    <t>K2</t>
  </si>
  <si>
    <t>K3</t>
  </si>
  <si>
    <t>jaren</t>
  </si>
  <si>
    <t>K4</t>
  </si>
  <si>
    <t>K5</t>
  </si>
  <si>
    <t>Plan van Aanpak - Beschikbaarheid</t>
  </si>
  <si>
    <t>Plan van Aanpak - Performance</t>
  </si>
  <si>
    <t>etc.</t>
  </si>
  <si>
    <t xml:space="preserve"> Datum: 22-1-2016</t>
  </si>
  <si>
    <t>Aanbesteding Netwerk</t>
  </si>
  <si>
    <t>BIJLAGE 5</t>
  </si>
  <si>
    <t>Plan van Aanpak -  Termijn updates 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</si>
</sst>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€&quot;\ #,##0_-;[Red]&quot;€&quot;\ #,##0\-"/>
    <numFmt numFmtId="165" formatCode="_-&quot;€&quot;\ * #,##0_-;_-&quot;€&quot;\ * #,##0\-;_-&quot;€&quot;\ * &quot;-&quot;_-;_-@_-"/>
    <numFmt numFmtId="166" formatCode="0.0%"/>
    <numFmt numFmtId="167" formatCode="#,##0.00_ ;[Red]\-#,##0.00\ "/>
    <numFmt numFmtId="168" formatCode="#,##0_ ;[Red]\-#,##0\ "/>
    <numFmt numFmtId="169" formatCode="#,##0.0_ ;[Red]\-#,##0.0\ "/>
    <numFmt numFmtId="170" formatCode="[$-413]d/mmm/yy;@"/>
    <numFmt numFmtId="171" formatCode="0_)"/>
  </numFmts>
  <fonts count="39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b/>
      <sz val="20"/>
      <name val="Arial"/>
      <family val="2"/>
    </font>
    <font>
      <sz val="10"/>
      <color indexed="12"/>
      <name val="Arial"/>
      <family val="2"/>
    </font>
    <font>
      <b/>
      <sz val="16"/>
      <name val="Arial"/>
      <family val="2"/>
    </font>
    <font>
      <sz val="16"/>
      <name val="Arial Black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Courier"/>
      <family val="3"/>
    </font>
    <font>
      <sz val="20"/>
      <color indexed="30"/>
      <name val="02 Myriad Roepnaam"/>
      <family val="2"/>
    </font>
    <font>
      <sz val="10"/>
      <name val="07 Times Normaal"/>
      <family val="2"/>
    </font>
    <font>
      <sz val="16"/>
      <color indexed="56"/>
      <name val="Arial"/>
      <family val="2"/>
    </font>
    <font>
      <b/>
      <sz val="10"/>
      <color indexed="62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18"/>
      <name val="Arial"/>
      <family val="2"/>
    </font>
    <font>
      <b/>
      <sz val="10"/>
      <name val="Wingdings"/>
      <charset val="2"/>
    </font>
    <font>
      <sz val="10"/>
      <color indexed="18"/>
      <name val="Arial"/>
      <family val="2"/>
    </font>
    <font>
      <b/>
      <sz val="12"/>
      <name val="Arial"/>
      <family val="2"/>
    </font>
    <font>
      <b/>
      <sz val="11"/>
      <name val="Wingdings"/>
      <charset val="2"/>
    </font>
    <font>
      <sz val="10"/>
      <color indexed="9"/>
      <name val="Arial"/>
      <family val="2"/>
    </font>
    <font>
      <b/>
      <sz val="20"/>
      <color indexed="9"/>
      <name val="Arial"/>
      <family val="2"/>
    </font>
    <font>
      <sz val="20"/>
      <color theme="3" tint="-0.499984740745262"/>
      <name val="03 Myriad Normaal"/>
      <family val="2"/>
    </font>
    <font>
      <b/>
      <sz val="10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1"/>
      <name val="Arial"/>
      <family val="2"/>
    </font>
    <font>
      <b/>
      <sz val="14"/>
      <color theme="0"/>
      <name val="03 Myriad Normaal"/>
      <family val="2"/>
    </font>
    <font>
      <sz val="10"/>
      <color theme="0"/>
      <name val="Arial"/>
      <family val="2"/>
    </font>
    <font>
      <sz val="1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1">
    <xf numFmtId="0" fontId="0" fillId="0" borderId="0" xfId="0"/>
    <xf numFmtId="0" fontId="0" fillId="0" borderId="0" xfId="0" applyFill="1"/>
    <xf numFmtId="168" fontId="0" fillId="0" borderId="0" xfId="0" applyNumberFormat="1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/>
    <xf numFmtId="0" fontId="1" fillId="0" borderId="0" xfId="0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6" fontId="0" fillId="0" borderId="0" xfId="0" applyNumberFormat="1" applyFill="1"/>
    <xf numFmtId="0" fontId="10" fillId="0" borderId="0" xfId="0" applyFont="1" applyFill="1" applyBorder="1"/>
    <xf numFmtId="0" fontId="1" fillId="0" borderId="0" xfId="0" applyFont="1" applyFill="1"/>
    <xf numFmtId="168" fontId="0" fillId="0" borderId="0" xfId="0" applyNumberFormat="1" applyFill="1"/>
    <xf numFmtId="0" fontId="4" fillId="0" borderId="0" xfId="0" applyFont="1" applyFill="1"/>
    <xf numFmtId="0" fontId="13" fillId="2" borderId="0" xfId="0" applyFont="1" applyFill="1"/>
    <xf numFmtId="0" fontId="14" fillId="2" borderId="0" xfId="0" applyFont="1" applyFill="1" applyProtection="1">
      <protection locked="0"/>
    </xf>
    <xf numFmtId="0" fontId="14" fillId="2" borderId="0" xfId="0" applyFont="1" applyFill="1" applyBorder="1" applyProtection="1">
      <protection locked="0"/>
    </xf>
    <xf numFmtId="0" fontId="15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0" xfId="0" applyFont="1" applyFill="1" applyAlignment="1" applyProtection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5" fillId="2" borderId="0" xfId="0" applyFont="1" applyFill="1" applyProtection="1">
      <protection locked="0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5" fillId="2" borderId="0" xfId="0" applyFont="1" applyFill="1" applyAlignment="1" applyProtection="1">
      <alignment horizontal="left"/>
      <protection locked="0"/>
    </xf>
    <xf numFmtId="170" fontId="5" fillId="2" borderId="0" xfId="0" applyNumberFormat="1" applyFont="1" applyFill="1" applyAlignment="1" applyProtection="1">
      <alignment horizontal="left"/>
      <protection locked="0"/>
    </xf>
    <xf numFmtId="0" fontId="19" fillId="2" borderId="0" xfId="0" applyFont="1" applyFill="1"/>
    <xf numFmtId="0" fontId="18" fillId="2" borderId="0" xfId="0" applyFont="1" applyFill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  <protection locked="0"/>
    </xf>
    <xf numFmtId="171" fontId="14" fillId="2" borderId="0" xfId="0" applyNumberFormat="1" applyFont="1" applyFill="1" applyBorder="1" applyAlignment="1" applyProtection="1">
      <alignment horizontal="fill"/>
      <protection locked="0"/>
    </xf>
    <xf numFmtId="0" fontId="20" fillId="2" borderId="0" xfId="0" applyFont="1" applyFill="1"/>
    <xf numFmtId="0" fontId="14" fillId="2" borderId="0" xfId="0" applyFont="1" applyFill="1" applyBorder="1" applyAlignment="1" applyProtection="1">
      <alignment horizontal="fill"/>
      <protection locked="0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0" fillId="2" borderId="0" xfId="0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0" fillId="2" borderId="3" xfId="0" applyFill="1" applyBorder="1"/>
    <xf numFmtId="168" fontId="6" fillId="2" borderId="3" xfId="0" applyNumberFormat="1" applyFont="1" applyFill="1" applyBorder="1" applyAlignment="1">
      <alignment horizontal="left"/>
    </xf>
    <xf numFmtId="168" fontId="6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top" wrapText="1"/>
    </xf>
    <xf numFmtId="167" fontId="5" fillId="2" borderId="0" xfId="0" applyNumberFormat="1" applyFont="1" applyFill="1" applyBorder="1"/>
    <xf numFmtId="167" fontId="7" fillId="2" borderId="0" xfId="0" applyNumberFormat="1" applyFont="1" applyFill="1" applyBorder="1"/>
    <xf numFmtId="168" fontId="0" fillId="2" borderId="0" xfId="0" applyNumberFormat="1" applyFill="1" applyBorder="1" applyAlignment="1">
      <alignment horizontal="center"/>
    </xf>
    <xf numFmtId="168" fontId="23" fillId="2" borderId="0" xfId="0" quotePrefix="1" applyNumberFormat="1" applyFont="1" applyFill="1" applyBorder="1" applyAlignment="1">
      <alignment horizontal="center" vertical="center" wrapText="1"/>
    </xf>
    <xf numFmtId="165" fontId="0" fillId="2" borderId="0" xfId="0" applyNumberFormat="1" applyFill="1" applyBorder="1"/>
    <xf numFmtId="164" fontId="0" fillId="2" borderId="0" xfId="0" applyNumberFormat="1" applyFill="1" applyBorder="1"/>
    <xf numFmtId="165" fontId="10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167" fontId="1" fillId="2" borderId="0" xfId="0" applyNumberFormat="1" applyFont="1" applyFill="1" applyBorder="1"/>
    <xf numFmtId="4" fontId="3" fillId="2" borderId="0" xfId="0" applyNumberFormat="1" applyFont="1" applyFill="1" applyBorder="1" applyAlignment="1">
      <alignment horizontal="left" wrapText="1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165" fontId="9" fillId="2" borderId="0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168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169" fontId="5" fillId="2" borderId="0" xfId="0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wrapText="1"/>
    </xf>
    <xf numFmtId="165" fontId="0" fillId="2" borderId="3" xfId="0" applyNumberFormat="1" applyFill="1" applyBorder="1"/>
    <xf numFmtId="165" fontId="0" fillId="2" borderId="3" xfId="0" applyNumberFormat="1" applyFill="1" applyBorder="1" applyAlignment="1">
      <alignment horizontal="center"/>
    </xf>
    <xf numFmtId="168" fontId="0" fillId="2" borderId="0" xfId="0" applyNumberFormat="1" applyFill="1" applyBorder="1"/>
    <xf numFmtId="0" fontId="0" fillId="2" borderId="0" xfId="0" applyFill="1" applyBorder="1" applyAlignment="1">
      <alignment horizontal="right"/>
    </xf>
    <xf numFmtId="168" fontId="1" fillId="2" borderId="0" xfId="0" applyNumberFormat="1" applyFont="1" applyFill="1" applyBorder="1" applyAlignment="1">
      <alignment horizontal="right"/>
    </xf>
    <xf numFmtId="168" fontId="0" fillId="2" borderId="3" xfId="0" applyNumberFormat="1" applyFill="1" applyBorder="1"/>
    <xf numFmtId="0" fontId="0" fillId="2" borderId="3" xfId="0" applyFill="1" applyBorder="1" applyAlignment="1">
      <alignment horizontal="right"/>
    </xf>
    <xf numFmtId="168" fontId="0" fillId="2" borderId="3" xfId="0" applyNumberFormat="1" applyFill="1" applyBorder="1" applyAlignment="1">
      <alignment horizontal="center"/>
    </xf>
    <xf numFmtId="168" fontId="1" fillId="2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165" fontId="12" fillId="2" borderId="0" xfId="0" quotePrefix="1" applyNumberFormat="1" applyFont="1" applyFill="1" applyBorder="1" applyAlignment="1">
      <alignment horizontal="center"/>
    </xf>
    <xf numFmtId="167" fontId="0" fillId="2" borderId="0" xfId="0" applyNumberFormat="1" applyFill="1" applyBorder="1"/>
    <xf numFmtId="165" fontId="7" fillId="2" borderId="0" xfId="0" applyNumberFormat="1" applyFont="1" applyFill="1" applyBorder="1"/>
    <xf numFmtId="0" fontId="10" fillId="2" borderId="0" xfId="0" applyFont="1" applyFill="1" applyBorder="1"/>
    <xf numFmtId="165" fontId="0" fillId="2" borderId="0" xfId="0" applyNumberFormat="1" applyFill="1" applyBorder="1" applyAlignment="1"/>
    <xf numFmtId="167" fontId="0" fillId="2" borderId="0" xfId="0" applyNumberFormat="1" applyFill="1" applyBorder="1" applyAlignment="1">
      <alignment horizontal="center"/>
    </xf>
    <xf numFmtId="164" fontId="0" fillId="2" borderId="7" xfId="0" applyNumberFormat="1" applyFill="1" applyBorder="1"/>
    <xf numFmtId="0" fontId="28" fillId="2" borderId="0" xfId="0" applyFont="1" applyFill="1" applyBorder="1" applyAlignment="1">
      <alignment horizontal="center"/>
    </xf>
    <xf numFmtId="4" fontId="26" fillId="2" borderId="0" xfId="0" applyNumberFormat="1" applyFont="1" applyFill="1" applyBorder="1" applyAlignment="1">
      <alignment horizontal="center" wrapText="1"/>
    </xf>
    <xf numFmtId="0" fontId="7" fillId="2" borderId="0" xfId="0" applyFont="1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7" fontId="0" fillId="2" borderId="0" xfId="0" applyNumberFormat="1" applyFill="1" applyAlignment="1">
      <alignment horizontal="center"/>
    </xf>
    <xf numFmtId="0" fontId="5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2" borderId="0" xfId="0" applyFill="1"/>
    <xf numFmtId="0" fontId="0" fillId="5" borderId="0" xfId="0" applyFill="1" applyBorder="1"/>
    <xf numFmtId="0" fontId="0" fillId="5" borderId="0" xfId="0" applyFill="1"/>
    <xf numFmtId="166" fontId="11" fillId="5" borderId="0" xfId="0" applyNumberFormat="1" applyFont="1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0" fontId="0" fillId="6" borderId="0" xfId="0" applyFill="1" applyBorder="1" applyAlignment="1">
      <alignment horizontal="center"/>
    </xf>
    <xf numFmtId="0" fontId="27" fillId="6" borderId="0" xfId="0" applyFont="1" applyFill="1" applyBorder="1"/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27" fillId="6" borderId="2" xfId="0" applyFont="1" applyFill="1" applyBorder="1" applyAlignment="1">
      <alignment horizontal="left" vertical="top"/>
    </xf>
    <xf numFmtId="0" fontId="0" fillId="6" borderId="2" xfId="0" applyFill="1" applyBorder="1"/>
    <xf numFmtId="4" fontId="3" fillId="6" borderId="2" xfId="0" applyNumberFormat="1" applyFont="1" applyFill="1" applyBorder="1" applyAlignment="1">
      <alignment horizontal="center"/>
    </xf>
    <xf numFmtId="4" fontId="3" fillId="6" borderId="2" xfId="0" applyNumberFormat="1" applyFont="1" applyFill="1" applyBorder="1" applyAlignment="1">
      <alignment horizontal="left" wrapText="1"/>
    </xf>
    <xf numFmtId="0" fontId="31" fillId="6" borderId="0" xfId="0" applyFont="1" applyFill="1" applyAlignment="1">
      <alignment horizontal="left"/>
    </xf>
    <xf numFmtId="168" fontId="32" fillId="7" borderId="0" xfId="0" applyNumberFormat="1" applyFont="1" applyFill="1" applyBorder="1" applyAlignment="1">
      <alignment horizontal="left"/>
    </xf>
    <xf numFmtId="0" fontId="22" fillId="7" borderId="0" xfId="0" applyFont="1" applyFill="1" applyBorder="1" applyAlignment="1"/>
    <xf numFmtId="168" fontId="6" fillId="7" borderId="0" xfId="0" applyNumberFormat="1" applyFont="1" applyFill="1" applyBorder="1" applyAlignment="1">
      <alignment horizontal="left"/>
    </xf>
    <xf numFmtId="0" fontId="21" fillId="5" borderId="0" xfId="0" applyFont="1" applyFill="1" applyBorder="1" applyAlignment="1">
      <alignment vertical="center"/>
    </xf>
    <xf numFmtId="0" fontId="29" fillId="5" borderId="0" xfId="0" applyFont="1" applyFill="1"/>
    <xf numFmtId="0" fontId="29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167" fontId="29" fillId="5" borderId="0" xfId="0" applyNumberFormat="1" applyFont="1" applyFill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Border="1" applyAlignment="1">
      <alignment horizontal="left"/>
    </xf>
    <xf numFmtId="167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167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4" fontId="3" fillId="6" borderId="0" xfId="0" applyNumberFormat="1" applyFont="1" applyFill="1" applyBorder="1" applyAlignment="1">
      <alignment horizontal="left" wrapText="1"/>
    </xf>
    <xf numFmtId="168" fontId="33" fillId="7" borderId="0" xfId="0" applyNumberFormat="1" applyFont="1" applyFill="1" applyBorder="1" applyAlignment="1">
      <alignment horizontal="center" vertical="center" wrapText="1"/>
    </xf>
    <xf numFmtId="0" fontId="32" fillId="6" borderId="0" xfId="0" applyFont="1" applyFill="1" applyBorder="1" applyAlignment="1">
      <alignment horizontal="center" wrapText="1"/>
    </xf>
    <xf numFmtId="0" fontId="27" fillId="5" borderId="0" xfId="0" applyFont="1" applyFill="1" applyBorder="1" applyAlignment="1">
      <alignment horizontal="left" vertical="top"/>
    </xf>
    <xf numFmtId="165" fontId="0" fillId="5" borderId="0" xfId="0" applyNumberFormat="1" applyFill="1" applyBorder="1"/>
    <xf numFmtId="165" fontId="0" fillId="5" borderId="0" xfId="0" applyNumberFormat="1" applyFill="1" applyBorder="1" applyAlignment="1">
      <alignment horizontal="center"/>
    </xf>
    <xf numFmtId="0" fontId="32" fillId="6" borderId="9" xfId="0" applyFont="1" applyFill="1" applyBorder="1" applyAlignment="1">
      <alignment horizontal="center" wrapText="1"/>
    </xf>
    <xf numFmtId="4" fontId="3" fillId="6" borderId="9" xfId="0" applyNumberFormat="1" applyFont="1" applyFill="1" applyBorder="1" applyAlignment="1">
      <alignment horizontal="left" wrapText="1"/>
    </xf>
    <xf numFmtId="165" fontId="0" fillId="2" borderId="10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0" fontId="27" fillId="6" borderId="9" xfId="0" applyFont="1" applyFill="1" applyBorder="1" applyAlignment="1">
      <alignment horizontal="left" vertical="top"/>
    </xf>
    <xf numFmtId="0" fontId="0" fillId="6" borderId="9" xfId="0" applyFill="1" applyBorder="1"/>
    <xf numFmtId="4" fontId="3" fillId="6" borderId="9" xfId="0" applyNumberFormat="1" applyFont="1" applyFill="1" applyBorder="1" applyAlignment="1">
      <alignment horizontal="center"/>
    </xf>
    <xf numFmtId="168" fontId="33" fillId="7" borderId="9" xfId="0" applyNumberFormat="1" applyFont="1" applyFill="1" applyBorder="1" applyAlignment="1">
      <alignment horizontal="center" vertical="center" wrapText="1"/>
    </xf>
    <xf numFmtId="168" fontId="33" fillId="7" borderId="2" xfId="0" quotePrefix="1" applyNumberFormat="1" applyFont="1" applyFill="1" applyBorder="1" applyAlignment="1">
      <alignment horizontal="center" vertical="center"/>
    </xf>
    <xf numFmtId="168" fontId="35" fillId="7" borderId="9" xfId="0" applyNumberFormat="1" applyFont="1" applyFill="1" applyBorder="1" applyAlignment="1">
      <alignment horizontal="left" vertical="center"/>
    </xf>
    <xf numFmtId="168" fontId="35" fillId="7" borderId="2" xfId="0" quotePrefix="1" applyNumberFormat="1" applyFont="1" applyFill="1" applyBorder="1" applyAlignment="1">
      <alignment horizontal="left" vertical="center"/>
    </xf>
    <xf numFmtId="0" fontId="21" fillId="9" borderId="0" xfId="0" applyFont="1" applyFill="1" applyBorder="1"/>
    <xf numFmtId="0" fontId="29" fillId="9" borderId="0" xfId="0" applyFont="1" applyFill="1" applyBorder="1"/>
    <xf numFmtId="0" fontId="29" fillId="9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167" fontId="29" fillId="9" borderId="0" xfId="0" applyNumberFormat="1" applyFont="1" applyFill="1" applyBorder="1" applyAlignment="1">
      <alignment horizontal="center"/>
    </xf>
    <xf numFmtId="165" fontId="30" fillId="9" borderId="0" xfId="0" applyNumberFormat="1" applyFont="1" applyFill="1" applyBorder="1"/>
    <xf numFmtId="0" fontId="5" fillId="6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17" fillId="2" borderId="0" xfId="0" applyFont="1" applyFill="1" applyProtection="1">
      <protection locked="0"/>
    </xf>
    <xf numFmtId="165" fontId="9" fillId="8" borderId="0" xfId="0" applyNumberFormat="1" applyFont="1" applyFill="1" applyBorder="1" applyAlignment="1" applyProtection="1">
      <alignment horizontal="center"/>
      <protection locked="0"/>
    </xf>
    <xf numFmtId="168" fontId="4" fillId="8" borderId="7" xfId="0" applyNumberFormat="1" applyFont="1" applyFill="1" applyBorder="1" applyAlignment="1" applyProtection="1">
      <alignment horizontal="center"/>
      <protection locked="0"/>
    </xf>
    <xf numFmtId="168" fontId="5" fillId="8" borderId="6" xfId="0" applyNumberFormat="1" applyFont="1" applyFill="1" applyBorder="1" applyAlignment="1" applyProtection="1">
      <alignment horizontal="center"/>
      <protection locked="0"/>
    </xf>
    <xf numFmtId="0" fontId="0" fillId="11" borderId="8" xfId="0" applyNumberFormat="1" applyFill="1" applyBorder="1" applyAlignment="1" applyProtection="1">
      <alignment horizontal="center"/>
      <protection locked="0"/>
    </xf>
    <xf numFmtId="165" fontId="0" fillId="10" borderId="1" xfId="0" applyNumberFormat="1" applyFill="1" applyBorder="1" applyProtection="1">
      <protection locked="0"/>
    </xf>
    <xf numFmtId="0" fontId="38" fillId="7" borderId="2" xfId="0" applyFont="1" applyFill="1" applyBorder="1" applyAlignment="1" applyProtection="1">
      <alignment horizontal="center" vertical="top" wrapText="1"/>
      <protection locked="0"/>
    </xf>
    <xf numFmtId="0" fontId="32" fillId="7" borderId="0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168" fontId="32" fillId="7" borderId="6" xfId="0" applyNumberFormat="1" applyFont="1" applyFill="1" applyBorder="1" applyAlignment="1">
      <alignment horizontal="left"/>
    </xf>
    <xf numFmtId="165" fontId="0" fillId="5" borderId="12" xfId="0" applyNumberFormat="1" applyFill="1" applyBorder="1"/>
    <xf numFmtId="0" fontId="0" fillId="5" borderId="0" xfId="0" applyNumberFormat="1" applyFill="1" applyBorder="1" applyAlignment="1" applyProtection="1">
      <alignment horizontal="center"/>
      <protection locked="0"/>
    </xf>
    <xf numFmtId="169" fontId="4" fillId="8" borderId="7" xfId="0" applyNumberFormat="1" applyFont="1" applyFill="1" applyBorder="1" applyAlignment="1" applyProtection="1">
      <alignment horizontal="center"/>
      <protection locked="0"/>
    </xf>
    <xf numFmtId="169" fontId="5" fillId="8" borderId="6" xfId="0" applyNumberFormat="1" applyFont="1" applyFill="1" applyBorder="1" applyAlignment="1" applyProtection="1">
      <alignment horizontal="center"/>
      <protection locked="0"/>
    </xf>
    <xf numFmtId="168" fontId="5" fillId="7" borderId="2" xfId="0" applyNumberFormat="1" applyFont="1" applyFill="1" applyBorder="1" applyAlignment="1">
      <alignment horizontal="center" vertical="center" wrapText="1"/>
    </xf>
    <xf numFmtId="0" fontId="34" fillId="6" borderId="0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166" fontId="5" fillId="6" borderId="9" xfId="0" applyNumberFormat="1" applyFont="1" applyFill="1" applyBorder="1" applyAlignment="1">
      <alignment horizontal="center" vertical="center" textRotation="90" wrapText="1"/>
    </xf>
    <xf numFmtId="0" fontId="0" fillId="6" borderId="2" xfId="0" applyFill="1" applyBorder="1" applyAlignment="1"/>
    <xf numFmtId="0" fontId="36" fillId="9" borderId="0" xfId="0" applyFont="1" applyFill="1" applyAlignment="1">
      <alignment horizontal="center" vertical="center"/>
    </xf>
    <xf numFmtId="0" fontId="37" fillId="9" borderId="0" xfId="0" applyFont="1" applyFill="1" applyAlignment="1">
      <alignment horizontal="center" vertical="center"/>
    </xf>
    <xf numFmtId="166" fontId="5" fillId="6" borderId="0" xfId="0" applyNumberFormat="1" applyFont="1" applyFill="1" applyBorder="1" applyAlignment="1">
      <alignment horizontal="center" vertical="center" textRotation="90" wrapText="1"/>
    </xf>
    <xf numFmtId="0" fontId="0" fillId="6" borderId="0" xfId="0" applyFill="1" applyAlignment="1">
      <alignment horizontal="center"/>
    </xf>
    <xf numFmtId="0" fontId="0" fillId="6" borderId="2" xfId="0" applyFill="1" applyBorder="1" applyAlignment="1">
      <alignment horizontal="center"/>
    </xf>
    <xf numFmtId="0" fontId="32" fillId="6" borderId="9" xfId="0" applyFont="1" applyFill="1" applyBorder="1" applyAlignment="1">
      <alignment horizontal="center" wrapText="1"/>
    </xf>
    <xf numFmtId="0" fontId="32" fillId="6" borderId="2" xfId="0" applyFont="1" applyFill="1" applyBorder="1" applyAlignment="1">
      <alignment horizontal="center" wrapText="1"/>
    </xf>
    <xf numFmtId="0" fontId="22" fillId="6" borderId="9" xfId="0" applyFont="1" applyFill="1" applyBorder="1" applyAlignment="1">
      <alignment horizontal="center" wrapText="1"/>
    </xf>
    <xf numFmtId="0" fontId="22" fillId="6" borderId="2" xfId="0" applyFont="1" applyFill="1" applyBorder="1" applyAlignment="1">
      <alignment horizontal="center" wrapText="1"/>
    </xf>
  </cellXfs>
  <cellStyles count="2">
    <cellStyle name="Standaard" xfId="0" builtinId="0"/>
    <cellStyle name="Standaard 2" xfId="1"/>
  </cellStyles>
  <dxfs count="4">
    <dxf>
      <font>
        <condense val="0"/>
        <extend val="0"/>
        <color auto="1"/>
      </font>
      <fill>
        <patternFill patternType="solid">
          <bgColor indexed="9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9"/>
      </font>
      <fill>
        <patternFill>
          <bgColor indexed="57"/>
        </patternFill>
      </fill>
      <border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auto="1"/>
      </font>
      <fill>
        <patternFill patternType="solid">
          <bgColor indexed="9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9"/>
      </font>
      <fill>
        <patternFill>
          <bgColor indexed="57"/>
        </patternFill>
      </fill>
      <border>
        <left style="thin">
          <color indexed="10"/>
        </left>
        <right/>
        <top style="thin">
          <color indexed="10"/>
        </top>
        <bottom style="thin">
          <color indexed="10"/>
        </bottom>
      </border>
    </dxf>
  </dxfs>
  <tableStyles count="0" defaultTableStyle="TableStyleMedium9" defaultPivotStyle="PivotStyleLight16"/>
  <colors>
    <mruColors>
      <color rgb="FFCCFF99"/>
      <color rgb="FFFFFF99"/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te.grontmij.net/Mijn%20documenten/CURSUS%20Aanbesteden%20en%20ARW%202004/ootmarsum/kostenberekeningen%20membran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bltarch01\nl\155320\membraanleveranciers\Punten%20definitief%20gerapportee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Key param"/>
      <sheetName val="Var"/>
      <sheetName val="Overzicht"/>
      <sheetName val="Aanneemsom"/>
      <sheetName val="Prijzen"/>
      <sheetName val="Zenon"/>
      <sheetName val="X Flow"/>
      <sheetName val="X Flow Peakshaving"/>
      <sheetName val="X Flow (2)"/>
      <sheetName val="X Flow Peakshaving (2)"/>
      <sheetName val="Kubota"/>
      <sheetName val="gevoeligheid"/>
      <sheetName val="Blad1"/>
      <sheetName val="BAK 100% MBR"/>
      <sheetName val="BAK MBR Hybryde"/>
      <sheetName val="Dimensionering"/>
      <sheetName val="leidingwerken"/>
      <sheetName val="WL"/>
    </sheetNames>
    <sheetDataSet>
      <sheetData sheetId="0"/>
      <sheetData sheetId="1">
        <row r="16">
          <cell r="C16">
            <v>25</v>
          </cell>
        </row>
        <row r="17">
          <cell r="C17">
            <v>15</v>
          </cell>
        </row>
        <row r="18">
          <cell r="C18">
            <v>10</v>
          </cell>
        </row>
        <row r="19">
          <cell r="D19" t="str">
            <v>annuitair</v>
          </cell>
        </row>
        <row r="20">
          <cell r="C20">
            <v>5.0000000000000001E-3</v>
          </cell>
        </row>
        <row r="21">
          <cell r="C21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punten jaarlasten"/>
      <sheetName val="jaarlasten"/>
      <sheetName val="kapitaalslasten"/>
      <sheetName val="exploitatiekosten"/>
      <sheetName val="punten verbruik"/>
      <sheetName val="Overig"/>
      <sheetName val="Technische vgl"/>
    </sheetNames>
    <sheetDataSet>
      <sheetData sheetId="0"/>
      <sheetData sheetId="1"/>
      <sheetData sheetId="2"/>
      <sheetData sheetId="3">
        <row r="2">
          <cell r="B2">
            <v>0.06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1"/>
  <sheetViews>
    <sheetView tabSelected="1" zoomScale="85" zoomScaleNormal="85" zoomScaleSheetLayoutView="85" workbookViewId="0">
      <selection activeCell="C15" sqref="C15"/>
    </sheetView>
  </sheetViews>
  <sheetFormatPr defaultRowHeight="12.75" x14ac:dyDescent="0.2"/>
  <cols>
    <col min="1" max="1" width="3.7109375" style="5" customWidth="1"/>
    <col min="2" max="2" width="32.5703125" style="1" customWidth="1"/>
    <col min="3" max="3" width="17.7109375" style="5" customWidth="1"/>
    <col min="4" max="4" width="5.140625" style="5" customWidth="1"/>
    <col min="5" max="5" width="2.7109375" style="5" customWidth="1"/>
    <col min="6" max="6" width="13.7109375" style="7" customWidth="1"/>
    <col min="7" max="9" width="13.7109375" style="5" customWidth="1"/>
    <col min="10" max="10" width="13.7109375" style="7" customWidth="1"/>
    <col min="11" max="11" width="3.85546875" style="8" customWidth="1"/>
    <col min="12" max="12" width="13.7109375" style="5" customWidth="1"/>
    <col min="13" max="13" width="5.140625" style="5" customWidth="1"/>
    <col min="14" max="14" width="3.42578125" style="5" customWidth="1"/>
    <col min="15" max="15" width="14.140625" style="4" customWidth="1"/>
    <col min="16" max="16" width="3.5703125" style="4" customWidth="1"/>
    <col min="17" max="18" width="3.7109375" style="4" customWidth="1"/>
    <col min="19" max="19" width="14" style="3" customWidth="1"/>
    <col min="20" max="21" width="2.7109375" style="3" customWidth="1"/>
    <col min="22" max="22" width="13.7109375" style="3" customWidth="1"/>
    <col min="23" max="24" width="15.85546875" style="3" customWidth="1"/>
    <col min="25" max="25" width="2.7109375" style="1" customWidth="1"/>
    <col min="26" max="26" width="9.140625" style="1"/>
    <col min="27" max="27" width="9.7109375" style="1" bestFit="1" customWidth="1"/>
    <col min="28" max="16384" width="9.140625" style="1"/>
  </cols>
  <sheetData>
    <row r="1" spans="1:34" ht="5.25" customHeight="1" x14ac:dyDescent="0.2">
      <c r="A1" s="94"/>
      <c r="B1" s="99"/>
      <c r="C1" s="94"/>
      <c r="D1" s="94"/>
      <c r="E1" s="94"/>
      <c r="F1" s="95"/>
      <c r="G1" s="94"/>
      <c r="H1" s="94"/>
      <c r="I1" s="94"/>
      <c r="J1" s="95"/>
      <c r="K1" s="96"/>
      <c r="L1" s="94"/>
      <c r="M1" s="94"/>
      <c r="N1" s="94"/>
      <c r="O1" s="38"/>
      <c r="P1" s="38"/>
      <c r="Q1" s="38"/>
      <c r="R1" s="38"/>
      <c r="S1" s="100"/>
      <c r="T1" s="100"/>
      <c r="U1" s="100"/>
      <c r="V1" s="100"/>
      <c r="W1" s="100"/>
      <c r="X1" s="100"/>
      <c r="Y1" s="101"/>
      <c r="Z1" s="101"/>
      <c r="AA1" s="101"/>
      <c r="AB1" s="101"/>
      <c r="AC1" s="101"/>
      <c r="AD1" s="101"/>
    </row>
    <row r="2" spans="1:34" ht="26.25" x14ac:dyDescent="0.4">
      <c r="A2" s="182" t="s">
        <v>36</v>
      </c>
      <c r="B2" s="183"/>
      <c r="C2" s="119" t="s">
        <v>12</v>
      </c>
      <c r="D2" s="104"/>
      <c r="E2" s="104"/>
      <c r="F2" s="105"/>
      <c r="G2" s="104"/>
      <c r="H2" s="171"/>
      <c r="I2" s="179"/>
      <c r="J2" s="105"/>
      <c r="K2" s="106"/>
      <c r="L2" s="104"/>
      <c r="M2" s="104"/>
      <c r="N2" s="104"/>
      <c r="O2" s="107"/>
      <c r="P2" s="107"/>
      <c r="Q2" s="103"/>
      <c r="R2" s="103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 spans="1:34" ht="18.75" customHeight="1" x14ac:dyDescent="0.5">
      <c r="A3" s="14"/>
      <c r="B3" s="16"/>
      <c r="C3" s="16"/>
      <c r="D3" s="17"/>
      <c r="E3" s="17"/>
      <c r="F3" s="18"/>
      <c r="G3" s="14"/>
      <c r="H3" s="14"/>
      <c r="I3" s="14"/>
      <c r="J3" s="18"/>
      <c r="K3" s="15"/>
      <c r="L3" s="16"/>
      <c r="M3" s="16"/>
      <c r="N3" s="16"/>
      <c r="O3" s="17"/>
      <c r="P3" s="17"/>
      <c r="Q3" s="18"/>
      <c r="R3" s="19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20"/>
      <c r="AF3" s="20"/>
      <c r="AG3" s="21"/>
      <c r="AH3" s="21"/>
    </row>
    <row r="4" spans="1:34" ht="26.25" x14ac:dyDescent="0.4">
      <c r="A4" s="163" t="s">
        <v>35</v>
      </c>
      <c r="B4" s="24"/>
      <c r="C4" s="24"/>
      <c r="D4" s="25"/>
      <c r="E4" s="25"/>
      <c r="F4" s="26"/>
      <c r="G4" s="22"/>
      <c r="H4" s="22"/>
      <c r="I4" s="22"/>
      <c r="J4" s="26"/>
      <c r="K4" s="23"/>
      <c r="L4" s="24"/>
      <c r="M4" s="24"/>
      <c r="N4" s="24"/>
      <c r="O4" s="25"/>
      <c r="P4" s="25"/>
      <c r="Q4" s="26"/>
      <c r="R4" s="27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28"/>
      <c r="AF4" s="28"/>
      <c r="AG4" s="29"/>
      <c r="AH4" s="29"/>
    </row>
    <row r="5" spans="1:34" ht="18" customHeight="1" x14ac:dyDescent="0.3">
      <c r="A5" s="30" t="s">
        <v>21</v>
      </c>
      <c r="B5" s="16"/>
      <c r="C5" s="32"/>
      <c r="D5" s="17"/>
      <c r="E5" s="17"/>
      <c r="F5" s="18"/>
      <c r="G5" s="30"/>
      <c r="H5" s="30"/>
      <c r="I5" s="30"/>
      <c r="J5" s="18"/>
      <c r="K5" s="31"/>
      <c r="L5" s="16"/>
      <c r="M5" s="32"/>
      <c r="N5" s="32"/>
      <c r="O5" s="17"/>
      <c r="P5" s="17"/>
      <c r="Q5" s="18"/>
      <c r="R5" s="19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28"/>
      <c r="AF5" s="28"/>
      <c r="AG5" s="33"/>
      <c r="AH5" s="29"/>
    </row>
    <row r="6" spans="1:34" ht="13.5" customHeight="1" x14ac:dyDescent="0.3">
      <c r="A6" s="30" t="s">
        <v>34</v>
      </c>
      <c r="B6" s="16"/>
      <c r="C6" s="32"/>
      <c r="D6" s="17"/>
      <c r="E6" s="17"/>
      <c r="F6" s="18"/>
      <c r="G6" s="30"/>
      <c r="H6" s="30"/>
      <c r="I6" s="30"/>
      <c r="J6" s="18"/>
      <c r="K6" s="31"/>
      <c r="L6" s="16"/>
      <c r="M6" s="32"/>
      <c r="N6" s="32"/>
      <c r="O6" s="17"/>
      <c r="P6" s="17"/>
      <c r="Q6" s="18"/>
      <c r="R6" s="19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28"/>
      <c r="AF6" s="28"/>
      <c r="AG6" s="33" t="s">
        <v>5</v>
      </c>
      <c r="AH6" s="29"/>
    </row>
    <row r="7" spans="1:34" ht="15" x14ac:dyDescent="0.2">
      <c r="A7" s="37" t="s">
        <v>5</v>
      </c>
      <c r="B7" s="34" t="s">
        <v>5</v>
      </c>
      <c r="C7" s="35" t="s">
        <v>5</v>
      </c>
      <c r="D7" s="17"/>
      <c r="E7" s="17"/>
      <c r="F7" s="18"/>
      <c r="G7" s="37" t="s">
        <v>5</v>
      </c>
      <c r="H7" s="37" t="s">
        <v>5</v>
      </c>
      <c r="I7" s="37" t="s">
        <v>5</v>
      </c>
      <c r="J7" s="18"/>
      <c r="K7" s="16"/>
      <c r="L7" s="34" t="s">
        <v>5</v>
      </c>
      <c r="M7" s="35" t="s">
        <v>5</v>
      </c>
      <c r="N7" s="35"/>
      <c r="O7" s="17"/>
      <c r="P7" s="17"/>
      <c r="Q7" s="18" t="s">
        <v>5</v>
      </c>
      <c r="R7" s="18" t="s">
        <v>5</v>
      </c>
      <c r="S7" s="102" t="s">
        <v>5</v>
      </c>
      <c r="T7" s="102" t="s">
        <v>5</v>
      </c>
      <c r="U7" s="102" t="s">
        <v>5</v>
      </c>
      <c r="V7" s="102"/>
      <c r="W7" s="102"/>
      <c r="X7" s="102"/>
      <c r="Y7" s="102"/>
      <c r="Z7" s="102"/>
      <c r="AA7" s="102"/>
      <c r="AB7" s="102"/>
      <c r="AC7" s="102"/>
      <c r="AD7" s="102"/>
      <c r="AE7" s="36"/>
      <c r="AF7" s="36"/>
      <c r="AG7" s="33" t="s">
        <v>5</v>
      </c>
      <c r="AH7" s="29"/>
    </row>
    <row r="8" spans="1:34" ht="18" customHeight="1" x14ac:dyDescent="0.25">
      <c r="A8" s="38"/>
      <c r="B8" s="39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 spans="1:34" ht="13.5" customHeight="1" x14ac:dyDescent="0.25">
      <c r="A9" s="42"/>
      <c r="B9" s="43"/>
      <c r="C9" s="44"/>
      <c r="D9" s="45"/>
      <c r="E9" s="45"/>
      <c r="F9" s="46"/>
      <c r="G9" s="45"/>
      <c r="H9" s="45"/>
      <c r="I9" s="45"/>
      <c r="J9" s="46"/>
      <c r="K9" s="41"/>
      <c r="L9" s="41"/>
      <c r="M9" s="41"/>
      <c r="N9" s="41"/>
      <c r="O9" s="41"/>
      <c r="P9" s="41"/>
      <c r="Q9" s="41"/>
      <c r="R9" s="41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</row>
    <row r="10" spans="1:34" s="11" customFormat="1" ht="15.75" x14ac:dyDescent="0.25">
      <c r="A10" s="108"/>
      <c r="B10" s="109"/>
      <c r="C10" s="178" t="s">
        <v>20</v>
      </c>
      <c r="D10" s="180" t="s">
        <v>4</v>
      </c>
      <c r="E10" s="111"/>
      <c r="F10" s="172"/>
      <c r="G10" s="172"/>
      <c r="H10" s="172"/>
      <c r="I10" s="172"/>
      <c r="J10" s="172"/>
      <c r="K10" s="47"/>
      <c r="L10" s="71"/>
      <c r="M10" s="39"/>
      <c r="N10" s="39"/>
      <c r="O10" s="39"/>
      <c r="P10" s="39"/>
      <c r="Q10" s="39"/>
      <c r="R10" s="39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 spans="1:34" s="11" customFormat="1" ht="15.75" x14ac:dyDescent="0.25">
      <c r="A11" s="108"/>
      <c r="B11" s="109"/>
      <c r="C11" s="110"/>
      <c r="D11" s="184"/>
      <c r="E11" s="111"/>
      <c r="F11" s="120"/>
      <c r="G11" s="120"/>
      <c r="H11" s="120"/>
      <c r="I11" s="120"/>
      <c r="J11" s="120"/>
      <c r="K11" s="47"/>
      <c r="L11" s="71"/>
      <c r="M11" s="39"/>
      <c r="N11" s="39"/>
      <c r="O11" s="39"/>
      <c r="P11" s="39"/>
      <c r="Q11" s="39"/>
      <c r="R11" s="39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 spans="1:34" s="11" customFormat="1" x14ac:dyDescent="0.2">
      <c r="A12" s="109"/>
      <c r="B12" s="109"/>
      <c r="C12" s="110"/>
      <c r="D12" s="185"/>
      <c r="E12" s="111"/>
      <c r="F12" s="170" t="s">
        <v>25</v>
      </c>
      <c r="G12" s="170" t="s">
        <v>26</v>
      </c>
      <c r="H12" s="170" t="s">
        <v>27</v>
      </c>
      <c r="I12" s="170" t="s">
        <v>29</v>
      </c>
      <c r="J12" s="170" t="s">
        <v>30</v>
      </c>
      <c r="K12" s="47"/>
      <c r="L12" s="71"/>
      <c r="M12" s="39"/>
      <c r="N12" s="39"/>
      <c r="O12" s="39"/>
      <c r="P12" s="39"/>
      <c r="Q12" s="39"/>
      <c r="R12" s="39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 spans="1:34" ht="58.5" customHeight="1" thickBot="1" x14ac:dyDescent="0.4">
      <c r="A13" s="112"/>
      <c r="B13" s="160" t="s">
        <v>19</v>
      </c>
      <c r="C13" s="113" t="s">
        <v>22</v>
      </c>
      <c r="D13" s="186"/>
      <c r="E13" s="114"/>
      <c r="F13" s="169" t="s">
        <v>37</v>
      </c>
      <c r="G13" s="169" t="s">
        <v>23</v>
      </c>
      <c r="H13" s="169" t="s">
        <v>24</v>
      </c>
      <c r="I13" s="169" t="s">
        <v>32</v>
      </c>
      <c r="J13" s="169" t="s">
        <v>31</v>
      </c>
      <c r="K13" s="48"/>
      <c r="L13" s="69"/>
      <c r="M13" s="69"/>
      <c r="N13" s="69"/>
      <c r="O13" s="73"/>
      <c r="P13" s="69"/>
      <c r="Q13" s="69"/>
      <c r="R13" s="69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 spans="1:34" x14ac:dyDescent="0.2">
      <c r="A14" s="38"/>
      <c r="B14" s="38" t="s">
        <v>0</v>
      </c>
      <c r="C14" s="164"/>
      <c r="D14" s="67" t="str">
        <f>IF(C14=0,"",RANK(C14,C$14:C$16,1))</f>
        <v/>
      </c>
      <c r="E14" s="67"/>
      <c r="F14" s="165">
        <v>0</v>
      </c>
      <c r="G14" s="175">
        <v>6</v>
      </c>
      <c r="H14" s="175">
        <v>6</v>
      </c>
      <c r="I14" s="175">
        <v>6</v>
      </c>
      <c r="J14" s="165">
        <v>0</v>
      </c>
      <c r="K14" s="49"/>
      <c r="L14" s="72"/>
      <c r="M14" s="39"/>
      <c r="N14" s="39"/>
      <c r="O14" s="39"/>
      <c r="P14" s="39"/>
      <c r="Q14" s="39"/>
      <c r="R14" s="39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4" x14ac:dyDescent="0.2">
      <c r="A15" s="38"/>
      <c r="B15" s="38" t="s">
        <v>1</v>
      </c>
      <c r="C15" s="164"/>
      <c r="D15" s="67" t="str">
        <f>IF(C15=0,"",RANK(C15,C$14:C$16,1))</f>
        <v/>
      </c>
      <c r="E15" s="67"/>
      <c r="F15" s="166">
        <v>0</v>
      </c>
      <c r="G15" s="176">
        <v>6</v>
      </c>
      <c r="H15" s="176">
        <v>6</v>
      </c>
      <c r="I15" s="176">
        <v>6</v>
      </c>
      <c r="J15" s="166">
        <v>0</v>
      </c>
      <c r="K15" s="49"/>
      <c r="L15" s="72"/>
      <c r="M15" s="39"/>
      <c r="N15" s="39"/>
      <c r="O15" s="39"/>
      <c r="P15" s="39"/>
      <c r="Q15" s="39"/>
      <c r="R15" s="39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 spans="1:34" s="6" customFormat="1" x14ac:dyDescent="0.2">
      <c r="A16" s="83"/>
      <c r="B16" s="38" t="s">
        <v>33</v>
      </c>
      <c r="C16" s="164"/>
      <c r="D16" s="67" t="str">
        <f>IF(C16=0,"",RANK(C16,C$14:C$16,1))</f>
        <v/>
      </c>
      <c r="E16" s="83"/>
      <c r="F16" s="166">
        <v>0</v>
      </c>
      <c r="G16" s="176">
        <v>6</v>
      </c>
      <c r="H16" s="176">
        <v>6</v>
      </c>
      <c r="I16" s="176">
        <v>6</v>
      </c>
      <c r="J16" s="166">
        <v>0</v>
      </c>
      <c r="K16" s="50"/>
      <c r="L16" s="72"/>
      <c r="M16" s="39"/>
      <c r="N16" s="39"/>
      <c r="O16" s="39"/>
      <c r="P16" s="39"/>
      <c r="Q16" s="39"/>
      <c r="R16" s="39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 spans="1:30" s="2" customFormat="1" ht="24" customHeight="1" x14ac:dyDescent="0.3">
      <c r="A17" s="70"/>
      <c r="B17" s="70"/>
      <c r="C17" s="84"/>
      <c r="D17" s="51"/>
      <c r="E17" s="51"/>
      <c r="F17" s="51"/>
      <c r="G17" s="51"/>
      <c r="H17" s="51"/>
      <c r="I17" s="51"/>
      <c r="J17" s="51"/>
      <c r="K17" s="51"/>
      <c r="L17" s="49"/>
      <c r="M17" s="70"/>
      <c r="N17" s="70"/>
      <c r="O17" s="70"/>
      <c r="P17" s="70"/>
      <c r="Q17" s="70"/>
      <c r="R17" s="70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 spans="1:30" x14ac:dyDescent="0.2">
      <c r="A18" s="38"/>
      <c r="B18" s="41"/>
      <c r="C18" s="41"/>
      <c r="D18" s="85"/>
      <c r="E18" s="38"/>
      <c r="F18" s="51"/>
      <c r="G18" s="38"/>
      <c r="H18" s="38"/>
      <c r="I18" s="38"/>
      <c r="J18" s="51"/>
      <c r="K18" s="38"/>
      <c r="L18" s="49"/>
      <c r="M18" s="57"/>
      <c r="N18" s="57"/>
      <c r="O18" s="57"/>
      <c r="P18" s="57"/>
      <c r="Q18" s="57"/>
      <c r="R18" s="57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 spans="1:30" ht="53.25" customHeight="1" x14ac:dyDescent="0.2">
      <c r="A19" s="147" t="s">
        <v>15</v>
      </c>
      <c r="B19" s="148"/>
      <c r="C19" s="148"/>
      <c r="D19" s="149"/>
      <c r="E19" s="144"/>
      <c r="F19" s="152"/>
      <c r="G19" s="150"/>
      <c r="H19" s="150"/>
      <c r="I19" s="150"/>
      <c r="J19" s="152"/>
      <c r="K19" s="52"/>
      <c r="L19" s="143" t="s">
        <v>7</v>
      </c>
      <c r="M19" s="144"/>
      <c r="N19" s="58"/>
      <c r="O19" s="92"/>
      <c r="P19" s="58"/>
      <c r="Q19" s="58"/>
      <c r="R19" s="58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 spans="1:30" ht="12.75" customHeight="1" thickBot="1" x14ac:dyDescent="0.25">
      <c r="A20" s="115"/>
      <c r="B20" s="116"/>
      <c r="C20" s="116"/>
      <c r="D20" s="117"/>
      <c r="E20" s="118"/>
      <c r="F20" s="177" t="s">
        <v>28</v>
      </c>
      <c r="G20" s="138"/>
      <c r="H20" s="138"/>
      <c r="I20" s="138"/>
      <c r="J20" s="177" t="s">
        <v>28</v>
      </c>
      <c r="K20" s="52"/>
      <c r="L20" s="139"/>
      <c r="M20" s="137"/>
      <c r="N20" s="58"/>
      <c r="O20" s="92"/>
      <c r="P20" s="58"/>
      <c r="Q20" s="58"/>
      <c r="R20" s="58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 spans="1:30" ht="12.75" customHeight="1" x14ac:dyDescent="0.2">
      <c r="A21" s="140"/>
      <c r="B21" s="76"/>
      <c r="C21" s="77"/>
      <c r="D21" s="76"/>
      <c r="E21" s="78" t="s">
        <v>14</v>
      </c>
      <c r="F21" s="167">
        <v>10</v>
      </c>
      <c r="G21" s="173"/>
      <c r="H21" s="173"/>
      <c r="I21" s="173"/>
      <c r="J21" s="167">
        <v>10</v>
      </c>
      <c r="K21" s="141"/>
      <c r="L21" s="141"/>
      <c r="M21" s="142"/>
      <c r="N21" s="142"/>
      <c r="O21" s="142"/>
      <c r="P21" s="59"/>
      <c r="Q21" s="58"/>
      <c r="R21" s="58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 spans="1:30" ht="12.75" customHeight="1" x14ac:dyDescent="0.2">
      <c r="A22" s="140"/>
      <c r="B22" s="76"/>
      <c r="C22" s="77"/>
      <c r="D22" s="76"/>
      <c r="E22" s="78"/>
      <c r="F22" s="174"/>
      <c r="G22" s="141"/>
      <c r="H22" s="141"/>
      <c r="I22" s="141"/>
      <c r="J22" s="174"/>
      <c r="K22" s="141"/>
      <c r="L22" s="141"/>
      <c r="M22" s="142"/>
      <c r="N22" s="142"/>
      <c r="O22" s="142"/>
      <c r="P22" s="59"/>
      <c r="Q22" s="58"/>
      <c r="R22" s="58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 spans="1:30" s="12" customFormat="1" x14ac:dyDescent="0.2">
      <c r="A23" s="76"/>
      <c r="B23" s="77"/>
      <c r="C23" s="76"/>
      <c r="D23" s="51"/>
      <c r="E23" s="78" t="s">
        <v>6</v>
      </c>
      <c r="F23" s="168">
        <v>7500</v>
      </c>
      <c r="G23" s="168">
        <v>10000</v>
      </c>
      <c r="H23" s="168">
        <v>7500</v>
      </c>
      <c r="I23" s="168">
        <v>10000</v>
      </c>
      <c r="J23" s="168">
        <v>15000</v>
      </c>
      <c r="K23" s="53"/>
      <c r="L23" s="145">
        <f>SUM(F23:J23)</f>
        <v>50000</v>
      </c>
      <c r="M23" s="146"/>
      <c r="N23" s="59"/>
      <c r="O23" s="59"/>
      <c r="P23" s="59"/>
      <c r="Q23" s="59"/>
      <c r="R23" s="59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 spans="1:30" s="12" customFormat="1" ht="24" customHeight="1" x14ac:dyDescent="0.2">
      <c r="A24" s="76"/>
      <c r="B24" s="77"/>
      <c r="C24" s="76"/>
      <c r="D24" s="51"/>
      <c r="E24" s="78"/>
      <c r="F24" s="53"/>
      <c r="G24" s="53"/>
      <c r="H24" s="53"/>
      <c r="I24" s="53"/>
      <c r="J24" s="53"/>
      <c r="K24" s="53"/>
      <c r="L24" s="59"/>
      <c r="M24" s="59"/>
      <c r="N24" s="59"/>
      <c r="O24" s="59"/>
      <c r="P24" s="59"/>
      <c r="Q24" s="59"/>
      <c r="R24" s="59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 spans="1:30" s="12" customFormat="1" x14ac:dyDescent="0.2">
      <c r="A25" s="79"/>
      <c r="B25" s="80"/>
      <c r="C25" s="79"/>
      <c r="D25" s="81"/>
      <c r="E25" s="82"/>
      <c r="F25" s="74"/>
      <c r="G25" s="74"/>
      <c r="H25" s="74"/>
      <c r="I25" s="74"/>
      <c r="J25" s="74"/>
      <c r="K25" s="53"/>
      <c r="L25" s="75"/>
      <c r="M25" s="75"/>
      <c r="N25" s="59"/>
      <c r="O25" s="75"/>
      <c r="P25" s="75"/>
      <c r="Q25" s="59"/>
      <c r="R25" s="59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 spans="1:30" s="12" customFormat="1" ht="15.75" customHeight="1" x14ac:dyDescent="0.25">
      <c r="A26" s="108" t="s">
        <v>16</v>
      </c>
      <c r="B26" s="109"/>
      <c r="C26" s="110"/>
      <c r="D26" s="110"/>
      <c r="E26" s="111"/>
      <c r="F26" s="121"/>
      <c r="G26" s="122"/>
      <c r="H26" s="122"/>
      <c r="I26" s="122"/>
      <c r="J26" s="121"/>
      <c r="K26" s="53"/>
      <c r="L26" s="187" t="s">
        <v>8</v>
      </c>
      <c r="M26" s="180" t="s">
        <v>4</v>
      </c>
      <c r="N26" s="59"/>
      <c r="O26" s="189" t="s">
        <v>13</v>
      </c>
      <c r="P26" s="180" t="s">
        <v>4</v>
      </c>
      <c r="Q26" s="59"/>
      <c r="R26" s="59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 spans="1:30" s="9" customFormat="1" ht="37.5" customHeight="1" thickBot="1" x14ac:dyDescent="0.25">
      <c r="A27" s="115"/>
      <c r="B27" s="160" t="s">
        <v>19</v>
      </c>
      <c r="C27" s="116"/>
      <c r="D27" s="117"/>
      <c r="E27" s="118"/>
      <c r="F27" s="153"/>
      <c r="G27" s="151"/>
      <c r="H27" s="151"/>
      <c r="I27" s="151"/>
      <c r="J27" s="153"/>
      <c r="K27" s="52"/>
      <c r="L27" s="188"/>
      <c r="M27" s="181"/>
      <c r="N27" s="58"/>
      <c r="O27" s="190"/>
      <c r="P27" s="181"/>
      <c r="Q27" s="60"/>
      <c r="R27" s="60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 spans="1:30" ht="13.5" thickBot="1" x14ac:dyDescent="0.25">
      <c r="A28" s="38"/>
      <c r="B28" s="38" t="str">
        <f>+B14</f>
        <v>A</v>
      </c>
      <c r="C28" s="53"/>
      <c r="D28" s="39"/>
      <c r="E28" s="39"/>
      <c r="F28" s="90">
        <f>($F$23/$F$21)*$F$14</f>
        <v>0</v>
      </c>
      <c r="G28" s="90">
        <f t="shared" ref="G28:I30" si="0">(G14-6)*G$23/4</f>
        <v>0</v>
      </c>
      <c r="H28" s="90">
        <f t="shared" si="0"/>
        <v>0</v>
      </c>
      <c r="I28" s="90">
        <f t="shared" si="0"/>
        <v>0</v>
      </c>
      <c r="J28" s="90">
        <f>($J$23/$J$21)*$J$14</f>
        <v>0</v>
      </c>
      <c r="K28" s="54"/>
      <c r="L28" s="64" t="str">
        <f>IF(C14=0,"",SUM(F28:J28))</f>
        <v/>
      </c>
      <c r="M28" s="67" t="str">
        <f>IF(C14=0,"",RANK(L28,L$28:L$30,0))</f>
        <v/>
      </c>
      <c r="N28" s="39"/>
      <c r="O28" s="66" t="str">
        <f>IF(C14=0,"",C14-L28)</f>
        <v/>
      </c>
      <c r="P28" s="67" t="str">
        <f>IF(C14=0,"",RANK(O28,O$28:O$30,1))</f>
        <v/>
      </c>
      <c r="Q28" s="39"/>
      <c r="R28" s="39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 spans="1:30" ht="13.5" thickBot="1" x14ac:dyDescent="0.25">
      <c r="A29" s="38"/>
      <c r="B29" s="38" t="str">
        <f>+B15</f>
        <v>B</v>
      </c>
      <c r="C29" s="53"/>
      <c r="D29" s="39"/>
      <c r="E29" s="39"/>
      <c r="F29" s="90">
        <f>($F$23/$F$21)*$F$15</f>
        <v>0</v>
      </c>
      <c r="G29" s="90">
        <f t="shared" si="0"/>
        <v>0</v>
      </c>
      <c r="H29" s="90">
        <f t="shared" si="0"/>
        <v>0</v>
      </c>
      <c r="I29" s="90">
        <f t="shared" si="0"/>
        <v>0</v>
      </c>
      <c r="J29" s="90">
        <f>($J$23/$J$21)*$J$15</f>
        <v>0</v>
      </c>
      <c r="K29" s="54"/>
      <c r="L29" s="64" t="str">
        <f>IF(C15=0,"",SUM(F29:J29))</f>
        <v/>
      </c>
      <c r="M29" s="67" t="str">
        <f>IF(C15=0,"",RANK(L29,L$28:L$30,0))</f>
        <v/>
      </c>
      <c r="N29" s="39"/>
      <c r="O29" s="66" t="str">
        <f>IF(C15=0,"",C15-L29)</f>
        <v/>
      </c>
      <c r="P29" s="67" t="str">
        <f>IF(C15=0,"",RANK(O29,O$28:O$30,1))</f>
        <v/>
      </c>
      <c r="Q29" s="39"/>
      <c r="R29" s="39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 spans="1:30" s="6" customFormat="1" x14ac:dyDescent="0.2">
      <c r="A30" s="83"/>
      <c r="B30" s="38" t="str">
        <f>+B16</f>
        <v>etc.</v>
      </c>
      <c r="C30" s="86"/>
      <c r="D30" s="56"/>
      <c r="E30" s="56"/>
      <c r="F30" s="90">
        <f>($F$23/$F$21)*$F$16</f>
        <v>0</v>
      </c>
      <c r="G30" s="90">
        <f t="shared" si="0"/>
        <v>0</v>
      </c>
      <c r="H30" s="90">
        <f t="shared" si="0"/>
        <v>0</v>
      </c>
      <c r="I30" s="90">
        <f t="shared" si="0"/>
        <v>0</v>
      </c>
      <c r="J30" s="90">
        <f>($J$23/$J$21)*$J$16</f>
        <v>0</v>
      </c>
      <c r="K30" s="54"/>
      <c r="L30" s="64" t="str">
        <f>IF(C16=0,"",SUM(F30:J30))</f>
        <v/>
      </c>
      <c r="M30" s="67" t="str">
        <f>IF(C16=0,"",RANK(L30,L$28:L$30,0))</f>
        <v/>
      </c>
      <c r="N30" s="56"/>
      <c r="O30" s="66" t="str">
        <f>IF(C16=0,"",C16-L30)</f>
        <v/>
      </c>
      <c r="P30" s="67" t="str">
        <f>IF(C16=0,"",RANK(O30,O$28:O$30,1))</f>
        <v/>
      </c>
      <c r="Q30" s="56"/>
      <c r="R30" s="39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 spans="1:30" s="10" customFormat="1" ht="21" customHeight="1" x14ac:dyDescent="0.4">
      <c r="A31" s="67"/>
      <c r="B31" s="70"/>
      <c r="C31" s="62"/>
      <c r="D31" s="61"/>
      <c r="E31" s="61"/>
      <c r="F31" s="55"/>
      <c r="G31" s="55"/>
      <c r="H31" s="55"/>
      <c r="I31" s="55"/>
      <c r="J31" s="55"/>
      <c r="K31" s="55"/>
      <c r="L31" s="62"/>
      <c r="M31" s="61"/>
      <c r="N31" s="61"/>
      <c r="O31" s="62"/>
      <c r="P31" s="91" t="s">
        <v>9</v>
      </c>
      <c r="Q31" s="61"/>
      <c r="R31" s="61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 spans="1:30" s="10" customFormat="1" ht="21" customHeight="1" x14ac:dyDescent="0.4">
      <c r="A32" s="87"/>
      <c r="B32" s="77"/>
      <c r="C32" s="59"/>
      <c r="D32" s="61"/>
      <c r="E32" s="61"/>
      <c r="F32" s="55"/>
      <c r="G32" s="55"/>
      <c r="H32" s="55"/>
      <c r="I32" s="55"/>
      <c r="J32" s="55"/>
      <c r="K32" s="55"/>
      <c r="L32" s="62"/>
      <c r="M32" s="61"/>
      <c r="N32" s="61"/>
      <c r="O32" s="62"/>
      <c r="P32" s="63" t="s">
        <v>17</v>
      </c>
      <c r="Q32" s="61"/>
      <c r="R32" s="61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 spans="1:30" x14ac:dyDescent="0.2">
      <c r="A33" s="38"/>
      <c r="B33" s="77"/>
      <c r="C33" s="88"/>
      <c r="D33" s="38"/>
      <c r="E33" s="38"/>
      <c r="F33" s="41"/>
      <c r="G33" s="38"/>
      <c r="H33" s="38"/>
      <c r="I33" s="38"/>
      <c r="J33" s="41"/>
      <c r="K33" s="41"/>
      <c r="L33" s="38"/>
      <c r="M33" s="38"/>
      <c r="N33" s="38"/>
      <c r="O33" s="38"/>
      <c r="P33" s="63"/>
      <c r="Q33" s="38"/>
      <c r="R33" s="38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 spans="1:30" ht="12" customHeight="1" x14ac:dyDescent="0.2">
      <c r="A34" s="38"/>
      <c r="B34" s="41"/>
      <c r="C34" s="89"/>
      <c r="D34" s="38"/>
      <c r="E34" s="38"/>
      <c r="F34" s="41"/>
      <c r="G34" s="38"/>
      <c r="H34" s="38"/>
      <c r="I34" s="38"/>
      <c r="J34" s="41"/>
      <c r="K34" s="41"/>
      <c r="L34" s="38"/>
      <c r="M34" s="38"/>
      <c r="N34" s="38"/>
      <c r="O34" s="39"/>
      <c r="P34" s="38"/>
      <c r="Q34" s="38"/>
      <c r="R34" s="38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 spans="1:30" s="3" customFormat="1" ht="11.25" customHeight="1" x14ac:dyDescent="0.2">
      <c r="A35" s="38"/>
      <c r="B35" s="41"/>
      <c r="C35" s="38"/>
      <c r="D35" s="38"/>
      <c r="E35" s="38"/>
      <c r="F35" s="41"/>
      <c r="G35" s="38"/>
      <c r="H35" s="38"/>
      <c r="I35" s="38"/>
      <c r="J35" s="41"/>
      <c r="K35" s="41"/>
      <c r="L35" s="38"/>
      <c r="M35" s="38"/>
      <c r="N35" s="38"/>
      <c r="O35" s="39"/>
      <c r="P35" s="38"/>
      <c r="Q35" s="38"/>
      <c r="R35" s="38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 spans="1:30" s="3" customFormat="1" ht="15.75" customHeight="1" x14ac:dyDescent="0.4">
      <c r="A36" s="154" t="s">
        <v>2</v>
      </c>
      <c r="B36" s="155"/>
      <c r="C36" s="156"/>
      <c r="D36" s="156"/>
      <c r="E36" s="156"/>
      <c r="F36" s="157"/>
      <c r="G36" s="158"/>
      <c r="H36" s="158"/>
      <c r="I36" s="158"/>
      <c r="J36" s="157"/>
      <c r="K36" s="159"/>
      <c r="L36" s="156"/>
      <c r="M36" s="156"/>
      <c r="N36" s="156"/>
      <c r="O36" s="156"/>
      <c r="P36" s="156"/>
      <c r="Q36" s="38"/>
      <c r="R36" s="38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 spans="1:30" s="3" customFormat="1" ht="12.75" customHeight="1" x14ac:dyDescent="0.2">
      <c r="A37" s="161"/>
      <c r="B37" s="97" t="s">
        <v>18</v>
      </c>
      <c r="C37" s="94"/>
      <c r="D37" s="94"/>
      <c r="E37" s="94"/>
      <c r="F37" s="95"/>
      <c r="G37" s="96"/>
      <c r="H37" s="96"/>
      <c r="I37" s="96"/>
      <c r="J37" s="95"/>
      <c r="K37" s="96"/>
      <c r="L37" s="94"/>
      <c r="M37" s="94"/>
      <c r="N37" s="94"/>
      <c r="O37" s="38"/>
      <c r="P37" s="38"/>
      <c r="Q37" s="38"/>
      <c r="R37" s="38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 spans="1:30" ht="12.75" customHeight="1" x14ac:dyDescent="0.2">
      <c r="A38" s="162"/>
      <c r="B38" s="97" t="s">
        <v>10</v>
      </c>
      <c r="C38" s="94"/>
      <c r="D38" s="94"/>
      <c r="E38" s="94"/>
      <c r="F38" s="95"/>
      <c r="G38" s="96"/>
      <c r="H38" s="96"/>
      <c r="I38" s="96"/>
      <c r="J38" s="95"/>
      <c r="K38" s="96"/>
      <c r="L38" s="94"/>
      <c r="M38" s="94"/>
      <c r="N38" s="94"/>
      <c r="O38" s="38"/>
      <c r="P38" s="38"/>
      <c r="Q38" s="38"/>
      <c r="R38" s="38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 spans="1:30" x14ac:dyDescent="0.2">
      <c r="A39" s="65"/>
      <c r="B39" s="97" t="s">
        <v>11</v>
      </c>
      <c r="C39" s="94"/>
      <c r="D39" s="94"/>
      <c r="E39" s="94"/>
      <c r="F39" s="95"/>
      <c r="G39" s="96"/>
      <c r="H39" s="96"/>
      <c r="I39" s="96"/>
      <c r="J39" s="95"/>
      <c r="K39" s="96"/>
      <c r="L39" s="94"/>
      <c r="M39" s="94"/>
      <c r="N39" s="94"/>
      <c r="O39" s="38"/>
      <c r="P39" s="38"/>
      <c r="Q39" s="38"/>
      <c r="R39" s="38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 spans="1:30" x14ac:dyDescent="0.2">
      <c r="A40" s="68">
        <v>1</v>
      </c>
      <c r="B40" s="93" t="s">
        <v>3</v>
      </c>
      <c r="C40" s="94"/>
      <c r="D40" s="94"/>
      <c r="E40" s="94"/>
      <c r="F40" s="95"/>
      <c r="G40" s="96"/>
      <c r="H40" s="96"/>
      <c r="I40" s="96"/>
      <c r="J40" s="95"/>
      <c r="K40" s="96"/>
      <c r="L40" s="94"/>
      <c r="M40" s="94"/>
      <c r="N40" s="94"/>
      <c r="O40" s="38"/>
      <c r="P40" s="38"/>
      <c r="Q40" s="38"/>
      <c r="R40" s="38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 spans="1:30" x14ac:dyDescent="0.2">
      <c r="A41" s="98"/>
      <c r="B41" s="99"/>
      <c r="C41" s="94"/>
      <c r="D41" s="94"/>
      <c r="E41" s="94"/>
      <c r="F41" s="95"/>
      <c r="G41" s="96"/>
      <c r="H41" s="96"/>
      <c r="I41" s="96"/>
      <c r="J41" s="95"/>
      <c r="K41" s="96"/>
      <c r="L41" s="94"/>
      <c r="M41" s="94"/>
      <c r="N41" s="94"/>
      <c r="O41" s="38"/>
      <c r="P41" s="38"/>
      <c r="Q41" s="38"/>
      <c r="R41" s="38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 spans="1:30" s="13" customFormat="1" ht="12.75" customHeight="1" x14ac:dyDescent="0.2">
      <c r="A42" s="123"/>
      <c r="B42" s="124"/>
      <c r="C42" s="125"/>
      <c r="D42" s="125"/>
      <c r="E42" s="125"/>
      <c r="F42" s="126"/>
      <c r="G42" s="127"/>
      <c r="H42" s="127"/>
      <c r="I42" s="127"/>
      <c r="J42" s="126"/>
      <c r="K42" s="127"/>
      <c r="L42" s="125"/>
      <c r="M42" s="125"/>
      <c r="N42" s="125"/>
      <c r="O42" s="128"/>
      <c r="P42" s="128"/>
      <c r="Q42" s="103"/>
      <c r="R42" s="103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 spans="1:30" s="13" customFormat="1" ht="12.75" customHeight="1" x14ac:dyDescent="0.2">
      <c r="A43" s="129"/>
      <c r="B43" s="103"/>
      <c r="C43" s="130"/>
      <c r="D43" s="100"/>
      <c r="E43" s="100"/>
      <c r="F43" s="100"/>
      <c r="G43" s="131"/>
      <c r="H43" s="131"/>
      <c r="I43" s="131"/>
      <c r="J43" s="100"/>
      <c r="K43" s="131"/>
      <c r="L43" s="132"/>
      <c r="M43" s="132"/>
      <c r="N43" s="132"/>
      <c r="O43" s="103"/>
      <c r="P43" s="103"/>
      <c r="Q43" s="103"/>
      <c r="R43" s="103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 spans="1:30" s="13" customFormat="1" ht="12.75" customHeight="1" x14ac:dyDescent="0.2">
      <c r="A44" s="129"/>
      <c r="B44" s="103"/>
      <c r="C44" s="130"/>
      <c r="D44" s="100"/>
      <c r="E44" s="100"/>
      <c r="F44" s="100"/>
      <c r="G44" s="131"/>
      <c r="H44" s="131"/>
      <c r="I44" s="131"/>
      <c r="J44" s="100"/>
      <c r="K44" s="131"/>
      <c r="L44" s="132"/>
      <c r="M44" s="132"/>
      <c r="N44" s="132"/>
      <c r="O44" s="103"/>
      <c r="P44" s="103"/>
      <c r="Q44" s="103"/>
      <c r="R44" s="103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 spans="1:30" s="13" customFormat="1" ht="12.75" customHeight="1" x14ac:dyDescent="0.2">
      <c r="A45" s="129"/>
      <c r="B45" s="103"/>
      <c r="C45" s="130"/>
      <c r="D45" s="100"/>
      <c r="E45" s="100"/>
      <c r="F45" s="100"/>
      <c r="G45" s="131"/>
      <c r="H45" s="131"/>
      <c r="I45" s="131"/>
      <c r="J45" s="100"/>
      <c r="K45" s="131"/>
      <c r="L45" s="132"/>
      <c r="M45" s="132"/>
      <c r="N45" s="132"/>
      <c r="O45" s="103"/>
      <c r="P45" s="103"/>
      <c r="Q45" s="103"/>
      <c r="R45" s="103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 spans="1:30" s="13" customFormat="1" ht="12.75" customHeight="1" x14ac:dyDescent="0.2">
      <c r="A46" s="129"/>
      <c r="B46" s="103"/>
      <c r="C46" s="130"/>
      <c r="D46" s="100"/>
      <c r="E46" s="100"/>
      <c r="F46" s="100"/>
      <c r="G46" s="131"/>
      <c r="H46" s="131"/>
      <c r="I46" s="131"/>
      <c r="J46" s="100"/>
      <c r="K46" s="131"/>
      <c r="L46" s="132"/>
      <c r="M46" s="132"/>
      <c r="N46" s="132"/>
      <c r="O46" s="103"/>
      <c r="P46" s="103"/>
      <c r="Q46" s="103"/>
      <c r="R46" s="103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 spans="1:30" x14ac:dyDescent="0.2">
      <c r="A47" s="129"/>
      <c r="B47" s="103"/>
      <c r="C47" s="130"/>
      <c r="D47" s="100"/>
      <c r="E47" s="100"/>
      <c r="F47" s="100"/>
      <c r="G47" s="131"/>
      <c r="H47" s="131"/>
      <c r="I47" s="131"/>
      <c r="J47" s="100"/>
      <c r="K47" s="131"/>
      <c r="L47" s="132"/>
      <c r="M47" s="132"/>
      <c r="N47" s="132"/>
      <c r="O47" s="103"/>
      <c r="P47" s="103"/>
      <c r="Q47" s="103"/>
      <c r="R47" s="103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 spans="1:30" x14ac:dyDescent="0.2">
      <c r="A48" s="129"/>
      <c r="B48" s="103"/>
      <c r="C48" s="130"/>
      <c r="D48" s="100"/>
      <c r="E48" s="100"/>
      <c r="F48" s="100"/>
      <c r="G48" s="131"/>
      <c r="H48" s="131"/>
      <c r="I48" s="131"/>
      <c r="J48" s="100"/>
      <c r="K48" s="131"/>
      <c r="L48" s="132"/>
      <c r="M48" s="132"/>
      <c r="N48" s="132"/>
      <c r="O48" s="103"/>
      <c r="P48" s="103"/>
      <c r="Q48" s="103"/>
      <c r="R48" s="103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 spans="1:30" x14ac:dyDescent="0.2">
      <c r="A49" s="129"/>
      <c r="B49" s="103"/>
      <c r="C49" s="130"/>
      <c r="D49" s="100"/>
      <c r="E49" s="100"/>
      <c r="F49" s="100"/>
      <c r="G49" s="131"/>
      <c r="H49" s="131"/>
      <c r="I49" s="131"/>
      <c r="J49" s="100"/>
      <c r="K49" s="131"/>
      <c r="L49" s="132"/>
      <c r="M49" s="132"/>
      <c r="N49" s="132"/>
      <c r="O49" s="103"/>
      <c r="P49" s="103"/>
      <c r="Q49" s="103"/>
      <c r="R49" s="103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</row>
    <row r="50" spans="1:30" x14ac:dyDescent="0.2">
      <c r="A50" s="133"/>
      <c r="B50" s="134"/>
      <c r="C50" s="134"/>
      <c r="D50" s="134"/>
      <c r="E50" s="134"/>
      <c r="F50" s="134"/>
      <c r="G50" s="135"/>
      <c r="H50" s="135"/>
      <c r="I50" s="135"/>
      <c r="J50" s="134"/>
      <c r="K50" s="135"/>
      <c r="L50" s="136"/>
      <c r="M50" s="136"/>
      <c r="N50" s="136"/>
      <c r="O50" s="103"/>
      <c r="P50" s="103"/>
      <c r="Q50" s="103"/>
      <c r="R50" s="103"/>
    </row>
    <row r="51" spans="1:30" x14ac:dyDescent="0.2">
      <c r="A51" s="136"/>
      <c r="B51" s="134"/>
      <c r="C51" s="134"/>
      <c r="D51" s="134"/>
      <c r="E51" s="134"/>
      <c r="F51" s="134"/>
      <c r="G51" s="135"/>
      <c r="H51" s="135"/>
      <c r="I51" s="135"/>
      <c r="J51" s="134"/>
      <c r="K51" s="135"/>
      <c r="L51" s="136"/>
      <c r="M51" s="136"/>
      <c r="N51" s="136"/>
      <c r="O51" s="103"/>
      <c r="P51" s="103"/>
      <c r="Q51" s="103"/>
      <c r="R51" s="103"/>
    </row>
  </sheetData>
  <sheetProtection formatCells="0"/>
  <mergeCells count="6">
    <mergeCell ref="P26:P27"/>
    <mergeCell ref="M26:M27"/>
    <mergeCell ref="A2:B2"/>
    <mergeCell ref="D10:D13"/>
    <mergeCell ref="L26:L27"/>
    <mergeCell ref="O26:O27"/>
  </mergeCells>
  <phoneticPr fontId="3" type="noConversion"/>
  <conditionalFormatting sqref="O28:O30">
    <cfRule type="expression" dxfId="3" priority="11" stopIfTrue="1">
      <formula>$P28=1</formula>
    </cfRule>
    <cfRule type="expression" dxfId="2" priority="12" stopIfTrue="1">
      <formula>$P28&gt;1</formula>
    </cfRule>
  </conditionalFormatting>
  <conditionalFormatting sqref="P28:P30">
    <cfRule type="cellIs" dxfId="1" priority="13" stopIfTrue="1" operator="equal">
      <formula>1</formula>
    </cfRule>
    <cfRule type="cellIs" dxfId="0" priority="14" stopIfTrue="1" operator="notEqual">
      <formula>1</formula>
    </cfRule>
  </conditionalFormatting>
  <pageMargins left="0.39370078740157483" right="0.27559055118110237" top="0.5" bottom="0.35433070866141736" header="0.15748031496062992" footer="0.19685039370078741"/>
  <pageSetup paperSize="9" scale="61" orientation="portrait" r:id="rId1"/>
  <headerFooter alignWithMargins="0">
    <oddFooter>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rontmij Document" ma:contentTypeID="0x010100F93BE237204F4B08BBC1835358B51B64003DFE5C270919CD4A8673152AA0DA04BB" ma:contentTypeVersion="2" ma:contentTypeDescription="Standaard Grontmij Document inhoudstype" ma:contentTypeScope="" ma:versionID="1062b77c62194e7c3e86a215124b92c5">
  <xsd:schema xmlns:xsd="http://www.w3.org/2001/XMLSchema" xmlns:xs="http://www.w3.org/2001/XMLSchema" xmlns:p="http://schemas.microsoft.com/office/2006/metadata/properties" xmlns:ns2="a9881031-b97d-4adf-a1d5-e7c21117083a" xmlns:ns3="7bd46787-9b10-4b13-81a2-77f1a0951405" targetNamespace="http://schemas.microsoft.com/office/2006/metadata/properties" ma:root="true" ma:fieldsID="76a78d25947b1f585f18a10394e0d836" ns2:_="" ns3:_="">
    <xsd:import namespace="a9881031-b97d-4adf-a1d5-e7c21117083a"/>
    <xsd:import namespace="7bd46787-9b10-4b13-81a2-77f1a0951405"/>
    <xsd:element name="properties">
      <xsd:complexType>
        <xsd:sequence>
          <xsd:element name="documentManagement">
            <xsd:complexType>
              <xsd:all>
                <xsd:element ref="ns2:GrontmijSubjectTaxHTField0" minOccurs="0"/>
                <xsd:element ref="ns2:GrontmijTypeTaxHTField0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81031-b97d-4adf-a1d5-e7c21117083a" elementFormDefault="qualified">
    <xsd:import namespace="http://schemas.microsoft.com/office/2006/documentManagement/types"/>
    <xsd:import namespace="http://schemas.microsoft.com/office/infopath/2007/PartnerControls"/>
    <xsd:element name="GrontmijSubjectTaxHTField0" ma:index="9" nillable="true" ma:taxonomy="true" ma:internalName="GrontmijSubjectTaxHTField0" ma:taxonomyFieldName="GrontmijSubject" ma:displayName="Grontmij Subject" ma:default="" ma:fieldId="{8be1d037-831e-48df-9935-726642829feb}" ma:sspId="a57f4a5d-1a80-43d1-a489-779d48868309" ma:termSetId="29e32cd2-4c94-4b53-9c1f-4917c782f6d0" ma:anchorId="817beeff-ce00-40ca-8038-4413712cf61b" ma:open="false" ma:isKeyword="false">
      <xsd:complexType>
        <xsd:sequence>
          <xsd:element ref="pc:Terms" minOccurs="0" maxOccurs="1"/>
        </xsd:sequence>
      </xsd:complexType>
    </xsd:element>
    <xsd:element name="GrontmijTypeTaxHTField0" ma:index="11" nillable="true" ma:taxonomy="true" ma:internalName="GrontmijTypeTaxHTField0" ma:taxonomyFieldName="GrontmijType" ma:displayName="Grontmij Type" ma:default="" ma:fieldId="{5049f2da-119c-4e50-8980-0705544bee29}" ma:sspId="a57f4a5d-1a80-43d1-a489-779d48868309" ma:termSetId="29e32cd2-4c94-4b53-9c1f-4917c782f6d0" ma:anchorId="4eb00142-05b5-40d3-a001-916ae8a336e8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6787-9b10-4b13-81a2-77f1a09514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72d9f272-c859-41ea-a3ac-3d1422f9f169}" ma:internalName="TaxCatchAll" ma:showField="CatchAllData" ma:web="7bd46787-9b10-4b13-81a2-77f1a09514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ontmijTypeTaxHTField0 xmlns="a9881031-b97d-4adf-a1d5-e7c2111708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EMVI Standaarden</TermName>
          <TermId xmlns="http://schemas.microsoft.com/office/infopath/2007/PartnerControls">3765f8ff-c43a-4e5b-b6b4-35166b7d8031</TermId>
        </TermInfo>
      </Terms>
    </GrontmijTypeTaxHTField0>
    <TaxCatchAll xmlns="7bd46787-9b10-4b13-81a2-77f1a0951405">
      <Value>440</Value>
      <Value>464</Value>
    </TaxCatchAll>
    <GrontmijSubjectTaxHTField0 xmlns="a9881031-b97d-4adf-a1d5-e7c2111708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Aanbesteden</TermName>
          <TermId xmlns="http://schemas.microsoft.com/office/infopath/2007/PartnerControls">1348c903-8407-4295-a001-c07fa5a536df</TermId>
        </TermInfo>
      </Terms>
    </GrontmijSubjectTaxHTField0>
    <_dlc_DocId xmlns="7bd46787-9b10-4b13-81a2-77f1a0951405">PS5KTJQPZ3AN-19-472</_dlc_DocId>
    <_dlc_DocIdUrl xmlns="7bd46787-9b10-4b13-81a2-77f1a0951405">
      <Url>http://nlinsite.grontmij.net/Kennis/Standaardisering/_layouts/DocIdRedir.aspx?ID=PS5KTJQPZ3AN-19-472</Url>
      <Description>PS5KTJQPZ3AN-19-472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1781A6-BE6C-4F6E-829D-3A7E2A67169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84BD0CE-C292-4A34-A9A2-36004B7C9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81031-b97d-4adf-a1d5-e7c21117083a"/>
    <ds:schemaRef ds:uri="7bd46787-9b10-4b13-81a2-77f1a0951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278D7C-9046-4F53-A279-42693D09E3B8}">
  <ds:schemaRefs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a9881031-b97d-4adf-a1d5-e7c21117083a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bd46787-9b10-4b13-81a2-77f1a0951405"/>
  </ds:schemaRefs>
</ds:datastoreItem>
</file>

<file path=customXml/itemProps4.xml><?xml version="1.0" encoding="utf-8"?>
<ds:datastoreItem xmlns:ds="http://schemas.openxmlformats.org/officeDocument/2006/customXml" ds:itemID="{0C7B3941-2F21-4B9E-87B0-02B028B39A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EMVI rekenblad</vt:lpstr>
      <vt:lpstr>'EMVI rekenblad'!Afdrukbereik</vt:lpstr>
    </vt:vector>
  </TitlesOfParts>
  <Company>Grontmij N.V.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Grontmij</dc:creator>
  <cp:lastModifiedBy>René van Ling</cp:lastModifiedBy>
  <cp:lastPrinted>2015-11-25T14:44:50Z</cp:lastPrinted>
  <dcterms:created xsi:type="dcterms:W3CDTF">2002-11-07T15:28:00Z</dcterms:created>
  <dcterms:modified xsi:type="dcterms:W3CDTF">2016-01-21T12:50:55Z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Type">
    <vt:lpwstr>16</vt:lpwstr>
  </property>
  <property fmtid="{D5CDD505-2E9C-101B-9397-08002B2CF9AE}" pid="3" name="Status">
    <vt:lpwstr>Rough</vt:lpwstr>
  </property>
  <property fmtid="{D5CDD505-2E9C-101B-9397-08002B2CF9AE}" pid="4" name="Subject0">
    <vt:lpwstr>49</vt:lpwstr>
  </property>
  <property fmtid="{D5CDD505-2E9C-101B-9397-08002B2CF9AE}" pid="5" name="Order">
    <vt:lpwstr>13700.0000000000</vt:lpwstr>
  </property>
  <property fmtid="{D5CDD505-2E9C-101B-9397-08002B2CF9AE}" pid="6" name="SPSDescription">
    <vt:lpwstr/>
  </property>
  <property fmtid="{D5CDD505-2E9C-101B-9397-08002B2CF9AE}" pid="7" name="Owner">
    <vt:lpwstr/>
  </property>
  <property fmtid="{D5CDD505-2E9C-101B-9397-08002B2CF9AE}" pid="8" name="ContentTypeId">
    <vt:lpwstr>0x010100F93BE237204F4B08BBC1835358B51B64003DFE5C270919CD4A8673152AA0DA04BB</vt:lpwstr>
  </property>
  <property fmtid="{D5CDD505-2E9C-101B-9397-08002B2CF9AE}" pid="9" name="GrontmijType">
    <vt:lpwstr>464;#EMVI Standaarden|3765f8ff-c43a-4e5b-b6b4-35166b7d8031</vt:lpwstr>
  </property>
  <property fmtid="{D5CDD505-2E9C-101B-9397-08002B2CF9AE}" pid="10" name="GrontmijSubject">
    <vt:lpwstr>440;#Aanbesteden|1348c903-8407-4295-a001-c07fa5a536df</vt:lpwstr>
  </property>
  <property fmtid="{D5CDD505-2E9C-101B-9397-08002B2CF9AE}" pid="11" name="_dlc_DocIdItemGuid">
    <vt:lpwstr>3c863a42-6a46-49ad-adf4-0d0be196a0e2</vt:lpwstr>
  </property>
</Properties>
</file>