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autoCompressPictures="0" defaultThemeVersion="124226"/>
  <bookViews>
    <workbookView xWindow="-15" yWindow="-15" windowWidth="12345" windowHeight="15990"/>
  </bookViews>
  <sheets>
    <sheet name="inschrijfstaat haak-kraan" sheetId="3" r:id="rId1"/>
  </sheets>
  <externalReferences>
    <externalReference r:id="rId2"/>
  </externalReferences>
  <definedNames>
    <definedName name="_xlnm.Print_Area" localSheetId="0">'inschrijfstaat haak-kraan'!$A$1:$H$67</definedName>
  </definedNames>
  <calcPr calcId="12572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7" i="3"/>
  <c r="H28"/>
  <c r="H25"/>
  <c r="H26"/>
  <c r="H24"/>
  <c r="H23"/>
  <c r="H22"/>
  <c r="H21"/>
  <c r="C67"/>
  <c r="H61"/>
  <c r="H62"/>
  <c r="H63"/>
  <c r="C35"/>
  <c r="C58"/>
  <c r="H11"/>
  <c r="H12"/>
  <c r="H13"/>
  <c r="H14"/>
  <c r="H15"/>
  <c r="C49"/>
  <c r="C52"/>
  <c r="C53"/>
  <c r="E52"/>
  <c r="A31"/>
  <c r="A48"/>
  <c r="A43"/>
  <c r="A50"/>
  <c r="A49"/>
  <c r="A47"/>
  <c r="A46"/>
  <c r="A45"/>
  <c r="A44"/>
  <c r="A42"/>
  <c r="A41"/>
  <c r="A40"/>
  <c r="H20"/>
  <c r="E32"/>
  <c r="E28"/>
  <c r="E18"/>
  <c r="E54"/>
  <c r="H17"/>
</calcChain>
</file>

<file path=xl/sharedStrings.xml><?xml version="1.0" encoding="utf-8"?>
<sst xmlns="http://schemas.openxmlformats.org/spreadsheetml/2006/main" count="63" uniqueCount="56">
  <si>
    <t>TCO Onderdeel 2, Optionele wensen:</t>
  </si>
  <si>
    <t xml:space="preserve">ref.nr. </t>
  </si>
  <si>
    <t>CINK232 haak-kraan containervoertuigen</t>
  </si>
  <si>
    <t>totale inruil twee haak-kraan containervoertuigen</t>
  </si>
  <si>
    <t>wordt door OG  berekend</t>
  </si>
  <si>
    <t>Bonus</t>
    <phoneticPr fontId="3" type="noConversion"/>
  </si>
  <si>
    <t>(hoogste inryuilsom: 1 punt, de daaropvolgenden 0,75, 0,5, 0,25 en 0)</t>
    <phoneticPr fontId="3" type="noConversion"/>
  </si>
  <si>
    <t>Totaalscore, zonder bonus</t>
    <phoneticPr fontId="3" type="noConversion"/>
  </si>
  <si>
    <t>Totaalscore, inclusief bonus</t>
    <phoneticPr fontId="3" type="noConversion"/>
  </si>
  <si>
    <t>aanschaf haak-kraanvoertuig chassis+cabine, type ……..</t>
    <phoneticPr fontId="3" type="noConversion"/>
  </si>
  <si>
    <t>aanschaf haak-kraanvoertuig opbouw kraan, type ……..</t>
    <phoneticPr fontId="3" type="noConversion"/>
  </si>
  <si>
    <t>aanschaf haak-kraanvoertuig opbouw haaksysteem op- en afzetten, type ……..</t>
    <phoneticPr fontId="3" type="noConversion"/>
  </si>
  <si>
    <t>Naam inschrijver ………………………………..</t>
  </si>
  <si>
    <t>per stuk</t>
  </si>
  <si>
    <t>aantal</t>
  </si>
  <si>
    <t>totaal</t>
  </si>
  <si>
    <t>Datum:</t>
  </si>
  <si>
    <t>TCO Onderdeel 1 'aanschaf' (eenmalig)</t>
  </si>
  <si>
    <t>TCO totaal</t>
  </si>
  <si>
    <t>max. score</t>
  </si>
  <si>
    <t>score</t>
  </si>
  <si>
    <t>JAARLIJKS</t>
  </si>
  <si>
    <t>Onderdeel Technisch-operationele wensen</t>
  </si>
  <si>
    <t>puntentotaal op wensen</t>
  </si>
  <si>
    <t>omrekenen naar EMVI-waardering wensen</t>
  </si>
  <si>
    <t>rev.</t>
  </si>
  <si>
    <t>totaal eenmalig</t>
  </si>
  <si>
    <r>
      <t xml:space="preserve">Vervangend materieel (bedrag dat Inschrijver in voorkomende gevallen in rekening berengt per dag). Dat bedrag is </t>
    </r>
    <r>
      <rPr>
        <b/>
        <u/>
        <sz val="10"/>
        <color indexed="8"/>
        <rFont val="Verdana"/>
        <family val="2"/>
      </rPr>
      <t>geen</t>
    </r>
    <r>
      <rPr>
        <sz val="10"/>
        <color indexed="8"/>
        <rFont val="Verdana"/>
        <family val="2"/>
      </rPr>
      <t xml:space="preserve"> onderdeel van de TCO!
Laagste bedrag krijgt 3 punten, de daaropvolgenden 2,1 en 0. Of RWM er gebruik van maakt, blijft een -later vast te leggen- optie</t>
    </r>
  </si>
  <si>
    <t>Wensen totaal</t>
  </si>
  <si>
    <r>
      <t>afschrijving i</t>
    </r>
    <r>
      <rPr>
        <sz val="10"/>
        <rFont val="Verdana"/>
      </rPr>
      <t xml:space="preserve">n 10 </t>
    </r>
    <r>
      <rPr>
        <sz val="10"/>
        <color indexed="8"/>
        <rFont val="Verdana"/>
        <family val="2"/>
      </rPr>
      <t>jaar,</t>
    </r>
    <r>
      <rPr>
        <sz val="10"/>
        <rFont val="Verdana"/>
      </rPr>
      <t xml:space="preserve"> rente </t>
    </r>
    <r>
      <rPr>
        <b/>
        <sz val="10"/>
        <color rgb="FF00B0F0"/>
        <rFont val="Verdana"/>
        <family val="2"/>
      </rPr>
      <t>3,75</t>
    </r>
    <r>
      <rPr>
        <b/>
        <sz val="10"/>
        <rFont val="Verdana"/>
      </rPr>
      <t>%</t>
    </r>
    <r>
      <rPr>
        <sz val="10"/>
        <rFont val="Verdana"/>
      </rPr>
      <t xml:space="preserve"> --&gt;</t>
    </r>
    <r>
      <rPr>
        <sz val="10"/>
        <color indexed="8"/>
        <rFont val="Verdana"/>
        <family val="2"/>
      </rPr>
      <t xml:space="preserve"> jaarlijkse kapitaallasten (rente+afschrijving)</t>
    </r>
  </si>
  <si>
    <t xml:space="preserve">SO.7 </t>
  </si>
  <si>
    <t>SO.8</t>
  </si>
  <si>
    <t>Eerdere aflevering</t>
  </si>
  <si>
    <t>Langere garantietermijn cabine chassis</t>
  </si>
  <si>
    <t>Langere garantietermijn opbouw</t>
  </si>
  <si>
    <t>Groter laadvermogen</t>
  </si>
  <si>
    <t xml:space="preserve">Grotere toegestane voorbelasting </t>
  </si>
  <si>
    <t>Wielbasis</t>
  </si>
  <si>
    <t>Draaicirkel</t>
  </si>
  <si>
    <t>Optimale bekrachtiging stuurintichting</t>
  </si>
  <si>
    <t>Tarieven buiten standaard</t>
  </si>
  <si>
    <t>Full service onderhoudscontract, onderdeel chassis + cabine</t>
  </si>
  <si>
    <t>Full service onderhoudscontract, onderdeel opbouw</t>
  </si>
  <si>
    <t>RoFlex (als alternatief voor SO7), onderdeel opbouw</t>
  </si>
  <si>
    <t>Zwenk-slingereffecten</t>
  </si>
  <si>
    <t>Afstandbediening bluetooth</t>
  </si>
  <si>
    <t>wordt door OG berekend</t>
  </si>
  <si>
    <t>RW1: gegarandeerde restwaarde geleverde haak-kraan containervoertuigen</t>
  </si>
  <si>
    <t>Bijlage 7A: Inschrijfstaat</t>
  </si>
  <si>
    <t>RW2: inruilwaarde huidige haak-kraan containervoertuig 1</t>
  </si>
  <si>
    <t>RW2: inruilwaarde huidige haak-kraan containervoertuig 2</t>
  </si>
  <si>
    <t>Full service onderhoudscontract, onderdeel haaksysteem</t>
  </si>
  <si>
    <t>Totaal Full service</t>
  </si>
  <si>
    <t>RoFlex (als alternatief voor SO7), onderdeel haaksysteem</t>
  </si>
  <si>
    <t>OF: RoFlex (als alternatief voor SO7), onderdeel chassi+cabine</t>
  </si>
  <si>
    <t xml:space="preserve"> OF:Totaal RoFlex</t>
  </si>
</sst>
</file>

<file path=xl/styles.xml><?xml version="1.0" encoding="utf-8"?>
<styleSheet xmlns="http://schemas.openxmlformats.org/spreadsheetml/2006/main">
  <numFmts count="3">
    <numFmt numFmtId="164" formatCode="&quot;€&quot;\ #,##0.00_-"/>
    <numFmt numFmtId="165" formatCode="[$-413]d\ mmmm\ yyyy;@"/>
    <numFmt numFmtId="166" formatCode="&quot;€&quot;\ #,##0.00"/>
  </numFmts>
  <fonts count="23">
    <font>
      <sz val="11"/>
      <color theme="1"/>
      <name val="Calibri"/>
      <family val="2"/>
      <scheme val="minor"/>
    </font>
    <font>
      <b/>
      <sz val="10"/>
      <name val="Verdana"/>
    </font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sz val="10"/>
      <name val="Verdana"/>
    </font>
    <font>
      <sz val="11"/>
      <color indexed="8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4"/>
      <color indexed="8"/>
      <name val="Verdana"/>
      <family val="2"/>
    </font>
    <font>
      <b/>
      <sz val="14"/>
      <color indexed="8"/>
      <name val="Verdana"/>
      <family val="2"/>
    </font>
    <font>
      <sz val="11"/>
      <name val="Verdana"/>
      <family val="2"/>
    </font>
    <font>
      <sz val="10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indexed="8"/>
      <name val="Verdana"/>
      <family val="2"/>
    </font>
    <font>
      <b/>
      <u/>
      <sz val="10"/>
      <color indexed="8"/>
      <name val="Verdana"/>
      <family val="2"/>
    </font>
    <font>
      <b/>
      <sz val="10"/>
      <color rgb="FF00B0F0"/>
      <name val="Verdana"/>
      <family val="2"/>
    </font>
    <font>
      <sz val="10"/>
      <name val="Verdana"/>
    </font>
    <font>
      <sz val="10"/>
      <color theme="5" tint="-0.249977111117893"/>
      <name val="Verdana"/>
      <family val="2"/>
    </font>
    <font>
      <sz val="11"/>
      <color theme="5" tint="-0.249977111117893"/>
      <name val="Verdana"/>
      <family val="2"/>
    </font>
    <font>
      <b/>
      <sz val="10"/>
      <color theme="5" tint="-0.24997711111789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Font="1" applyFill="1"/>
    <xf numFmtId="0" fontId="11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22" fontId="6" fillId="0" borderId="0" xfId="0" applyNumberFormat="1" applyFont="1"/>
    <xf numFmtId="164" fontId="12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2" fontId="13" fillId="0" borderId="0" xfId="0" applyNumberFormat="1" applyFont="1" applyBorder="1" applyAlignment="1">
      <alignment horizontal="center"/>
    </xf>
    <xf numFmtId="0" fontId="13" fillId="0" borderId="0" xfId="0" applyFont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0" fontId="12" fillId="0" borderId="0" xfId="0" applyFont="1"/>
    <xf numFmtId="0" fontId="5" fillId="0" borderId="0" xfId="0" applyFont="1"/>
    <xf numFmtId="0" fontId="12" fillId="0" borderId="0" xfId="0" applyFont="1" applyFill="1"/>
    <xf numFmtId="0" fontId="12" fillId="0" borderId="0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5" fillId="0" borderId="0" xfId="0" applyFont="1"/>
    <xf numFmtId="166" fontId="12" fillId="0" borderId="1" xfId="0" applyNumberFormat="1" applyFont="1" applyBorder="1" applyAlignment="1">
      <alignment horizontal="center"/>
    </xf>
    <xf numFmtId="166" fontId="15" fillId="0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166" fontId="12" fillId="0" borderId="0" xfId="0" applyNumberFormat="1" applyFont="1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6" fontId="15" fillId="2" borderId="1" xfId="0" applyNumberFormat="1" applyFont="1" applyFill="1" applyBorder="1" applyAlignment="1">
      <alignment horizontal="center" vertical="center"/>
    </xf>
    <xf numFmtId="166" fontId="15" fillId="0" borderId="0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center"/>
    </xf>
    <xf numFmtId="166" fontId="12" fillId="0" borderId="2" xfId="0" applyNumberFormat="1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166" fontId="12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/>
    </xf>
    <xf numFmtId="0" fontId="6" fillId="0" borderId="0" xfId="0" applyFont="1" applyBorder="1"/>
    <xf numFmtId="164" fontId="12" fillId="0" borderId="0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wrapText="1"/>
    </xf>
    <xf numFmtId="0" fontId="15" fillId="0" borderId="0" xfId="0" applyFont="1" applyFill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165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1" fontId="6" fillId="0" borderId="0" xfId="0" applyNumberFormat="1" applyFont="1"/>
    <xf numFmtId="1" fontId="12" fillId="0" borderId="0" xfId="0" applyNumberFormat="1" applyFont="1" applyAlignment="1">
      <alignment horizontal="right"/>
    </xf>
    <xf numFmtId="0" fontId="13" fillId="0" borderId="0" xfId="0" applyFont="1" applyAlignment="1">
      <alignment wrapText="1"/>
    </xf>
    <xf numFmtId="164" fontId="12" fillId="0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66" fontId="12" fillId="0" borderId="1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vertical="center" wrapText="1"/>
    </xf>
    <xf numFmtId="0" fontId="13" fillId="0" borderId="3" xfId="0" applyFont="1" applyBorder="1"/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4" fontId="12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0" fillId="0" borderId="0" xfId="0" applyAlignment="1"/>
    <xf numFmtId="166" fontId="1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right" vertical="center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right" wrapText="1"/>
    </xf>
    <xf numFmtId="164" fontId="12" fillId="0" borderId="2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2" borderId="1" xfId="0" applyFont="1" applyFill="1" applyBorder="1" applyAlignment="1">
      <alignment vertical="center"/>
    </xf>
    <xf numFmtId="164" fontId="12" fillId="0" borderId="1" xfId="0" applyNumberFormat="1" applyFont="1" applyBorder="1" applyAlignment="1">
      <alignment horizontal="left" vertical="center"/>
    </xf>
    <xf numFmtId="164" fontId="12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vertical="center"/>
    </xf>
    <xf numFmtId="0" fontId="21" fillId="0" borderId="1" xfId="0" applyFont="1" applyBorder="1"/>
    <xf numFmtId="164" fontId="20" fillId="0" borderId="1" xfId="0" applyNumberFormat="1" applyFont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166" fontId="22" fillId="0" borderId="1" xfId="0" applyNumberFormat="1" applyFont="1" applyBorder="1" applyAlignment="1">
      <alignment horizontal="right" vertical="center"/>
    </xf>
  </cellXfs>
  <cellStyles count="2">
    <cellStyle name="Standaard" xfId="0" builtinId="0"/>
    <cellStyle name="Standaard 2" xfId="1"/>
  </cellStyles>
  <dxfs count="0"/>
  <tableStyles count="0" defaultTableStyle="TableStyleMedium9"/>
  <colors>
    <mruColors>
      <color rgb="FFCCFF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3543300</xdr:colOff>
      <xdr:row>0</xdr:row>
      <xdr:rowOff>73025</xdr:rowOff>
    </xdr:from>
    <xdr:to>
      <xdr:col>4</xdr:col>
      <xdr:colOff>83794</xdr:colOff>
      <xdr:row>5</xdr:row>
      <xdr:rowOff>139700</xdr:rowOff>
    </xdr:to>
    <xdr:pic>
      <xdr:nvPicPr>
        <xdr:cNvPr id="3" name="Afbeelding 2" descr="https://www.vrijwilligerswerkgelderland.nl/system/content_files/files/84/original/logo-gemeente-overbetuwe.jpg?139220195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0" y="73025"/>
          <a:ext cx="2369794" cy="100647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0</xdr:row>
      <xdr:rowOff>38100</xdr:rowOff>
    </xdr:from>
    <xdr:to>
      <xdr:col>7</xdr:col>
      <xdr:colOff>1009650</xdr:colOff>
      <xdr:row>4</xdr:row>
      <xdr:rowOff>70485</xdr:rowOff>
    </xdr:to>
    <xdr:pic>
      <xdr:nvPicPr>
        <xdr:cNvPr id="4" name="Afbeelding 3" descr="Z:\Akwadraat\a2\logo a2\Logo A2 compleet in fc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5" y="38100"/>
          <a:ext cx="1885950" cy="803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vEW%20haak-kraan%20transportvoertuigen%2020150828%20rev%2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oorblad"/>
      <sheetName val="1. Algemene Techn. Eisen"/>
      <sheetName val="2. Service en Onderhoud"/>
      <sheetName val="3. Garantie"/>
      <sheetName val="4. Chassis"/>
      <sheetName val="5. Cabine"/>
      <sheetName val="6. Autolaadkraan"/>
      <sheetName val="7. Container op- afzetsysteem"/>
      <sheetName val="8. Overzicht wensen"/>
      <sheetName val="9. Overzicht opties"/>
      <sheetName val="10. RWI"/>
    </sheetNames>
    <sheetDataSet>
      <sheetData sheetId="0"/>
      <sheetData sheetId="1"/>
      <sheetData sheetId="2">
        <row r="21">
          <cell r="A21" t="str">
            <v>SO 15</v>
          </cell>
        </row>
      </sheetData>
      <sheetData sheetId="3"/>
      <sheetData sheetId="4"/>
      <sheetData sheetId="5">
        <row r="9">
          <cell r="A9" t="str">
            <v>CAB 3B</v>
          </cell>
        </row>
      </sheetData>
      <sheetData sheetId="6"/>
      <sheetData sheetId="7"/>
      <sheetData sheetId="8">
        <row r="6">
          <cell r="A6" t="str">
            <v>ATE 1</v>
          </cell>
        </row>
        <row r="7">
          <cell r="A7" t="str">
            <v>ATE 4A</v>
          </cell>
        </row>
        <row r="8">
          <cell r="A8" t="str">
            <v>SO 12</v>
          </cell>
        </row>
        <row r="9">
          <cell r="A9" t="str">
            <v>G 3</v>
          </cell>
        </row>
        <row r="11">
          <cell r="A11" t="str">
            <v>CH 9</v>
          </cell>
        </row>
        <row r="12">
          <cell r="A12" t="str">
            <v>CH 10B</v>
          </cell>
        </row>
        <row r="13">
          <cell r="A13" t="str">
            <v>CH 11</v>
          </cell>
        </row>
        <row r="14">
          <cell r="A14" t="str">
            <v>CH 14</v>
          </cell>
        </row>
        <row r="16">
          <cell r="A16" t="str">
            <v>ALK 22B</v>
          </cell>
          <cell r="D16">
            <v>50</v>
          </cell>
        </row>
        <row r="17">
          <cell r="A17" t="str">
            <v>ALK 35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M67"/>
  <sheetViews>
    <sheetView tabSelected="1" view="pageBreakPreview" zoomScale="75" zoomScaleSheetLayoutView="75" workbookViewId="0">
      <selection activeCell="B6" sqref="B6"/>
    </sheetView>
  </sheetViews>
  <sheetFormatPr defaultColWidth="8.85546875" defaultRowHeight="14.25"/>
  <cols>
    <col min="1" max="1" width="10.7109375" style="20" customWidth="1"/>
    <col min="2" max="2" width="73.42578125" style="41" customWidth="1"/>
    <col min="3" max="3" width="11.85546875" style="1" customWidth="1"/>
    <col min="4" max="4" width="2.140625" style="1" customWidth="1"/>
    <col min="5" max="5" width="6.28515625" style="3" customWidth="1"/>
    <col min="6" max="6" width="11.42578125" style="3" bestFit="1" customWidth="1"/>
    <col min="7" max="7" width="8.85546875" style="1"/>
    <col min="8" max="8" width="15.85546875" style="4" customWidth="1"/>
    <col min="9" max="10" width="8.85546875" style="1"/>
    <col min="11" max="11" width="15.42578125" style="1" bestFit="1" customWidth="1"/>
    <col min="12" max="16384" width="8.85546875" style="1"/>
  </cols>
  <sheetData>
    <row r="1" spans="1:13" ht="18">
      <c r="B1" s="55" t="s">
        <v>48</v>
      </c>
      <c r="C1" s="2"/>
      <c r="D1" s="2"/>
    </row>
    <row r="3" spans="1:13">
      <c r="A3" s="20" t="s">
        <v>1</v>
      </c>
      <c r="B3" s="68" t="s">
        <v>2</v>
      </c>
    </row>
    <row r="5" spans="1:13">
      <c r="A5" s="21" t="s">
        <v>16</v>
      </c>
      <c r="B5" s="56">
        <v>42320</v>
      </c>
    </row>
    <row r="6" spans="1:13">
      <c r="A6" s="20" t="s">
        <v>25</v>
      </c>
      <c r="B6" s="57">
        <v>2</v>
      </c>
    </row>
    <row r="8" spans="1:13" ht="18">
      <c r="B8" s="58" t="s">
        <v>12</v>
      </c>
      <c r="C8" s="20" t="s">
        <v>19</v>
      </c>
      <c r="D8" s="20"/>
      <c r="E8" s="24" t="s">
        <v>20</v>
      </c>
    </row>
    <row r="9" spans="1:13" ht="6.75" customHeight="1"/>
    <row r="10" spans="1:13" ht="18">
      <c r="B10" s="59" t="s">
        <v>17</v>
      </c>
      <c r="E10" s="42"/>
      <c r="F10" s="29" t="s">
        <v>13</v>
      </c>
      <c r="G10" s="29" t="s">
        <v>14</v>
      </c>
      <c r="H10" s="27" t="s">
        <v>15</v>
      </c>
    </row>
    <row r="11" spans="1:13" ht="15" customHeight="1">
      <c r="B11" s="52" t="s">
        <v>9</v>
      </c>
      <c r="E11" s="42"/>
      <c r="F11" s="36">
        <v>0</v>
      </c>
      <c r="G11" s="39">
        <v>2</v>
      </c>
      <c r="H11" s="37">
        <f>G11*F11</f>
        <v>0</v>
      </c>
    </row>
    <row r="12" spans="1:13" s="5" customFormat="1">
      <c r="A12" s="22"/>
      <c r="B12" s="52" t="s">
        <v>10</v>
      </c>
      <c r="C12" s="22"/>
      <c r="D12" s="22"/>
      <c r="E12" s="43"/>
      <c r="F12" s="36">
        <v>0</v>
      </c>
      <c r="G12" s="39">
        <v>2</v>
      </c>
      <c r="H12" s="37">
        <f>G12*F12</f>
        <v>0</v>
      </c>
      <c r="J12" s="6"/>
      <c r="K12" s="7"/>
      <c r="L12" s="8"/>
      <c r="M12" s="9"/>
    </row>
    <row r="13" spans="1:13" s="5" customFormat="1" ht="12.75" customHeight="1">
      <c r="A13" s="22"/>
      <c r="B13" s="52" t="s">
        <v>11</v>
      </c>
      <c r="C13" s="22"/>
      <c r="D13" s="22"/>
      <c r="E13" s="43"/>
      <c r="F13" s="36">
        <v>0</v>
      </c>
      <c r="G13" s="39">
        <v>2</v>
      </c>
      <c r="H13" s="37">
        <f>G13*F13</f>
        <v>0</v>
      </c>
      <c r="J13" s="6"/>
      <c r="K13" s="7"/>
      <c r="L13" s="8"/>
      <c r="M13" s="9"/>
    </row>
    <row r="14" spans="1:13" s="5" customFormat="1" ht="15" customHeight="1">
      <c r="A14" s="22"/>
      <c r="B14" s="52" t="s">
        <v>47</v>
      </c>
      <c r="C14" s="22"/>
      <c r="D14" s="22"/>
      <c r="E14" s="43"/>
      <c r="F14" s="36">
        <v>0</v>
      </c>
      <c r="G14" s="39">
        <v>-2</v>
      </c>
      <c r="H14" s="37">
        <f t="shared" ref="H14" si="0">G14*F14</f>
        <v>0</v>
      </c>
      <c r="J14" s="6"/>
      <c r="K14" s="7"/>
      <c r="L14" s="8"/>
      <c r="M14" s="9"/>
    </row>
    <row r="15" spans="1:13" s="5" customFormat="1">
      <c r="A15" s="22"/>
      <c r="B15" s="52"/>
      <c r="C15" s="22"/>
      <c r="D15" s="22"/>
      <c r="E15" s="43"/>
      <c r="F15" s="77" t="s">
        <v>26</v>
      </c>
      <c r="G15" s="77"/>
      <c r="H15" s="28">
        <f>SUM(H11:H14)</f>
        <v>0</v>
      </c>
      <c r="J15" s="1"/>
      <c r="K15" s="1"/>
      <c r="L15" s="1"/>
      <c r="M15" s="1"/>
    </row>
    <row r="16" spans="1:13" s="5" customFormat="1" ht="7.5" customHeight="1">
      <c r="A16" s="22"/>
      <c r="B16" s="52"/>
      <c r="C16" s="22"/>
      <c r="D16" s="22"/>
      <c r="E16" s="43"/>
      <c r="F16" s="11"/>
      <c r="G16" s="11"/>
      <c r="H16" s="35"/>
      <c r="J16" s="1"/>
      <c r="K16" s="1"/>
      <c r="L16" s="1"/>
      <c r="M16" s="1"/>
    </row>
    <row r="17" spans="1:13" s="5" customFormat="1" ht="26.25" thickBot="1">
      <c r="A17" s="22"/>
      <c r="B17" s="52" t="s">
        <v>29</v>
      </c>
      <c r="C17" s="32">
        <v>30</v>
      </c>
      <c r="D17" s="33"/>
      <c r="E17" s="44">
        <v>0</v>
      </c>
      <c r="F17" s="78" t="s">
        <v>21</v>
      </c>
      <c r="G17" s="79"/>
      <c r="H17" s="34">
        <f>-PMT(0.0375,10,H15,0)</f>
        <v>0</v>
      </c>
      <c r="J17" s="1"/>
      <c r="K17" s="10"/>
      <c r="L17" s="1"/>
      <c r="M17" s="1"/>
    </row>
    <row r="18" spans="1:13" s="5" customFormat="1" ht="26.25" thickBot="1">
      <c r="A18" s="22"/>
      <c r="B18" s="60"/>
      <c r="E18" s="45">
        <f>E17/C17</f>
        <v>0</v>
      </c>
      <c r="F18" s="11"/>
      <c r="G18" s="11"/>
      <c r="H18" s="31" t="s">
        <v>46</v>
      </c>
    </row>
    <row r="19" spans="1:13" ht="18">
      <c r="B19" s="59" t="s">
        <v>0</v>
      </c>
      <c r="C19" s="12"/>
      <c r="E19" s="42"/>
      <c r="F19" s="13"/>
      <c r="G19" s="3"/>
    </row>
    <row r="20" spans="1:13">
      <c r="A20" s="20" t="s">
        <v>30</v>
      </c>
      <c r="B20" s="61" t="s">
        <v>41</v>
      </c>
      <c r="C20" s="85">
        <v>30</v>
      </c>
      <c r="D20" s="20"/>
      <c r="E20" s="89">
        <v>0</v>
      </c>
      <c r="F20" s="88">
        <v>0</v>
      </c>
      <c r="G20" s="95">
        <v>2</v>
      </c>
      <c r="H20" s="94">
        <f t="shared" ref="H20" si="1">G20*F20</f>
        <v>0</v>
      </c>
    </row>
    <row r="21" spans="1:13">
      <c r="A21" s="20" t="s">
        <v>30</v>
      </c>
      <c r="B21" s="61" t="s">
        <v>42</v>
      </c>
      <c r="C21" s="85"/>
      <c r="D21" s="20"/>
      <c r="E21" s="89"/>
      <c r="F21" s="88">
        <v>0</v>
      </c>
      <c r="G21" s="95">
        <v>2</v>
      </c>
      <c r="H21" s="94">
        <f t="shared" ref="H21:H22" si="2">G21*F21</f>
        <v>0</v>
      </c>
    </row>
    <row r="22" spans="1:13">
      <c r="A22" s="20" t="s">
        <v>30</v>
      </c>
      <c r="B22" s="61" t="s">
        <v>51</v>
      </c>
      <c r="C22" s="85"/>
      <c r="D22" s="20"/>
      <c r="E22" s="89"/>
      <c r="F22" s="92">
        <v>0</v>
      </c>
      <c r="G22" s="95">
        <v>2</v>
      </c>
      <c r="H22" s="94">
        <f t="shared" si="2"/>
        <v>0</v>
      </c>
    </row>
    <row r="23" spans="1:13">
      <c r="A23" s="20" t="s">
        <v>30</v>
      </c>
      <c r="B23" s="61" t="s">
        <v>52</v>
      </c>
      <c r="C23" s="85"/>
      <c r="D23" s="20"/>
      <c r="E23" s="89"/>
      <c r="F23" s="93"/>
      <c r="G23" s="91"/>
      <c r="H23" s="94">
        <f>SUM(H20:H22)</f>
        <v>0</v>
      </c>
    </row>
    <row r="24" spans="1:13">
      <c r="A24" s="86" t="s">
        <v>31</v>
      </c>
      <c r="B24" s="87" t="s">
        <v>54</v>
      </c>
      <c r="C24" s="85"/>
      <c r="D24" s="20"/>
      <c r="E24" s="89"/>
      <c r="F24" s="98">
        <v>0</v>
      </c>
      <c r="G24" s="99">
        <v>2</v>
      </c>
      <c r="H24" s="100">
        <f>F24*G24</f>
        <v>0</v>
      </c>
    </row>
    <row r="25" spans="1:13">
      <c r="A25" s="86" t="s">
        <v>31</v>
      </c>
      <c r="B25" s="87" t="s">
        <v>43</v>
      </c>
      <c r="C25" s="85"/>
      <c r="D25" s="20"/>
      <c r="E25" s="89"/>
      <c r="F25" s="98">
        <v>0</v>
      </c>
      <c r="G25" s="99">
        <v>2</v>
      </c>
      <c r="H25" s="100">
        <f t="shared" ref="H25:H26" si="3">F25*G25</f>
        <v>0</v>
      </c>
    </row>
    <row r="26" spans="1:13">
      <c r="A26" s="86" t="s">
        <v>31</v>
      </c>
      <c r="B26" s="87" t="s">
        <v>53</v>
      </c>
      <c r="C26" s="85"/>
      <c r="D26" s="20"/>
      <c r="E26" s="89"/>
      <c r="F26" s="98">
        <v>0</v>
      </c>
      <c r="G26" s="99">
        <v>2</v>
      </c>
      <c r="H26" s="100">
        <f t="shared" si="3"/>
        <v>0</v>
      </c>
    </row>
    <row r="27" spans="1:13" ht="15" thickBot="1">
      <c r="A27" s="86" t="s">
        <v>31</v>
      </c>
      <c r="B27" s="87" t="s">
        <v>55</v>
      </c>
      <c r="C27" s="85"/>
      <c r="D27" s="20"/>
      <c r="E27" s="90"/>
      <c r="F27" s="97"/>
      <c r="G27" s="96"/>
      <c r="H27" s="100">
        <f>SUM(H24:H26)</f>
        <v>0</v>
      </c>
    </row>
    <row r="28" spans="1:13" ht="15" thickBot="1">
      <c r="A28" s="22"/>
      <c r="B28" s="52"/>
      <c r="C28" s="30"/>
      <c r="D28" s="20"/>
      <c r="E28" s="45">
        <f>E20/C20</f>
        <v>0</v>
      </c>
      <c r="F28" s="50"/>
      <c r="G28" s="51"/>
      <c r="H28" s="38">
        <f>MAX(H23,H27)</f>
        <v>0</v>
      </c>
    </row>
    <row r="29" spans="1:13" ht="25.5">
      <c r="A29" s="22"/>
      <c r="B29" s="52"/>
      <c r="C29" s="76"/>
      <c r="D29" s="20"/>
      <c r="E29" s="47"/>
      <c r="F29" s="49"/>
      <c r="G29" s="48"/>
      <c r="H29" s="46" t="s">
        <v>46</v>
      </c>
    </row>
    <row r="30" spans="1:13">
      <c r="A30" s="22"/>
      <c r="B30" s="52"/>
      <c r="C30" s="76"/>
      <c r="D30" s="20"/>
      <c r="E30" s="47"/>
      <c r="F30" s="49"/>
      <c r="G30" s="48"/>
      <c r="H30" s="46"/>
    </row>
    <row r="31" spans="1:13" ht="51.75" thickBot="1">
      <c r="A31" s="65" t="str">
        <f>'[1]2. Service en Onderhoud'!$A$21</f>
        <v>SO 15</v>
      </c>
      <c r="B31" s="52" t="s">
        <v>27</v>
      </c>
      <c r="C31" s="53">
        <v>5</v>
      </c>
      <c r="D31" s="20"/>
      <c r="E31" s="75">
        <v>0</v>
      </c>
      <c r="F31" s="54">
        <v>0</v>
      </c>
      <c r="H31" s="1"/>
    </row>
    <row r="32" spans="1:13" ht="15" thickBot="1">
      <c r="E32" s="45">
        <f>E31/C31</f>
        <v>0</v>
      </c>
      <c r="F32" s="1"/>
      <c r="G32" s="3"/>
    </row>
    <row r="33" spans="1:13">
      <c r="E33" s="1"/>
      <c r="F33" s="1"/>
      <c r="G33" s="3"/>
    </row>
    <row r="34" spans="1:13" s="5" customFormat="1">
      <c r="A34" s="22"/>
      <c r="B34" s="52"/>
      <c r="C34" s="22"/>
      <c r="D34" s="22"/>
      <c r="E34" s="43"/>
      <c r="F34" s="11"/>
      <c r="G34" s="3"/>
      <c r="H34" s="72"/>
      <c r="J34" s="6"/>
      <c r="K34" s="7"/>
      <c r="L34" s="8"/>
      <c r="M34" s="9"/>
    </row>
    <row r="35" spans="1:13" ht="18">
      <c r="B35" s="59" t="s">
        <v>18</v>
      </c>
      <c r="C35" s="14">
        <f>SUM(C17:C33)</f>
        <v>65</v>
      </c>
      <c r="F35" s="13"/>
      <c r="G35" s="3"/>
    </row>
    <row r="36" spans="1:13" s="15" customFormat="1">
      <c r="A36" s="20"/>
      <c r="B36" s="41"/>
      <c r="C36" s="1"/>
      <c r="D36" s="1"/>
      <c r="E36" s="3"/>
      <c r="F36" s="13"/>
      <c r="G36" s="17"/>
      <c r="H36" s="19"/>
    </row>
    <row r="37" spans="1:13" s="15" customFormat="1">
      <c r="A37" s="23"/>
      <c r="B37" s="62"/>
      <c r="C37" s="16"/>
      <c r="E37" s="17"/>
      <c r="F37" s="18"/>
      <c r="H37" s="19"/>
    </row>
    <row r="38" spans="1:13" ht="18">
      <c r="A38" s="23"/>
      <c r="B38" s="63" t="s">
        <v>22</v>
      </c>
      <c r="C38" s="15"/>
      <c r="D38" s="15"/>
      <c r="E38" s="17"/>
      <c r="F38" s="17"/>
      <c r="H38" s="1"/>
    </row>
    <row r="39" spans="1:13">
      <c r="E39" s="1"/>
      <c r="F39" s="1"/>
      <c r="H39" s="1"/>
    </row>
    <row r="40" spans="1:13">
      <c r="A40" s="20" t="str">
        <f>'[1]8. Overzicht wensen'!$A$7</f>
        <v>ATE 4A</v>
      </c>
      <c r="B40" s="61" t="s">
        <v>32</v>
      </c>
      <c r="C40" s="20">
        <v>50</v>
      </c>
      <c r="D40" s="20"/>
      <c r="E40" s="25">
        <v>0</v>
      </c>
      <c r="F40" s="1"/>
      <c r="H40" s="1"/>
    </row>
    <row r="41" spans="1:13">
      <c r="A41" s="20" t="str">
        <f>'[1]8. Overzicht wensen'!$A$8</f>
        <v>SO 12</v>
      </c>
      <c r="B41" s="61" t="s">
        <v>40</v>
      </c>
      <c r="C41" s="20">
        <v>200</v>
      </c>
      <c r="D41" s="20"/>
      <c r="E41" s="25">
        <v>0</v>
      </c>
      <c r="F41" s="1"/>
      <c r="H41" s="1"/>
    </row>
    <row r="42" spans="1:13">
      <c r="A42" s="20" t="str">
        <f>'[1]8. Overzicht wensen'!$A$9</f>
        <v>G 3</v>
      </c>
      <c r="B42" s="61" t="s">
        <v>33</v>
      </c>
      <c r="C42" s="25">
        <v>25</v>
      </c>
      <c r="D42" s="20"/>
      <c r="E42" s="25">
        <v>0</v>
      </c>
      <c r="F42" s="1"/>
      <c r="H42" s="1"/>
    </row>
    <row r="43" spans="1:13">
      <c r="A43" s="20" t="str">
        <f>'[1]8. Overzicht wensen'!$A$9</f>
        <v>G 3</v>
      </c>
      <c r="B43" s="61" t="s">
        <v>34</v>
      </c>
      <c r="C43" s="25">
        <v>25</v>
      </c>
      <c r="D43" s="20"/>
      <c r="E43" s="25">
        <v>0</v>
      </c>
      <c r="F43" s="1"/>
      <c r="H43" s="1"/>
    </row>
    <row r="44" spans="1:13">
      <c r="A44" s="20" t="str">
        <f>'[1]8. Overzicht wensen'!$A$11</f>
        <v>CH 9</v>
      </c>
      <c r="B44" s="61" t="s">
        <v>35</v>
      </c>
      <c r="C44" s="20">
        <v>200</v>
      </c>
      <c r="D44" s="20"/>
      <c r="E44" s="25">
        <v>0</v>
      </c>
      <c r="F44" s="1"/>
    </row>
    <row r="45" spans="1:13">
      <c r="A45" s="20" t="str">
        <f>'[1]8. Overzicht wensen'!$A$12</f>
        <v>CH 10B</v>
      </c>
      <c r="B45" s="64" t="s">
        <v>36</v>
      </c>
      <c r="C45" s="20">
        <v>50</v>
      </c>
      <c r="D45" s="20"/>
      <c r="E45" s="25">
        <v>0</v>
      </c>
    </row>
    <row r="46" spans="1:13">
      <c r="A46" s="20" t="str">
        <f>'[1]8. Overzicht wensen'!$A$13</f>
        <v>CH 11</v>
      </c>
      <c r="B46" s="61" t="s">
        <v>37</v>
      </c>
      <c r="C46" s="20">
        <v>50</v>
      </c>
      <c r="D46" s="20"/>
      <c r="E46" s="25">
        <v>0</v>
      </c>
    </row>
    <row r="47" spans="1:13">
      <c r="A47" s="20" t="str">
        <f>'[1]8. Overzicht wensen'!$A$14</f>
        <v>CH 14</v>
      </c>
      <c r="B47" s="61" t="s">
        <v>38</v>
      </c>
      <c r="C47" s="20">
        <v>50</v>
      </c>
      <c r="D47" s="20"/>
      <c r="E47" s="25">
        <v>0</v>
      </c>
    </row>
    <row r="48" spans="1:13">
      <c r="A48" s="20" t="str">
        <f>'[1]5. Cabine'!$A$9</f>
        <v>CAB 3B</v>
      </c>
      <c r="B48" s="61" t="s">
        <v>39</v>
      </c>
      <c r="C48" s="20">
        <v>50</v>
      </c>
      <c r="D48" s="20"/>
      <c r="E48" s="25">
        <v>0</v>
      </c>
    </row>
    <row r="49" spans="1:13">
      <c r="A49" s="20" t="str">
        <f>'[1]8. Overzicht wensen'!$A$16</f>
        <v>ALK 22B</v>
      </c>
      <c r="B49" s="61" t="s">
        <v>45</v>
      </c>
      <c r="C49" s="20">
        <f>'[1]8. Overzicht wensen'!$D$16</f>
        <v>50</v>
      </c>
      <c r="D49" s="20"/>
      <c r="E49" s="25">
        <v>0</v>
      </c>
    </row>
    <row r="50" spans="1:13">
      <c r="A50" s="20" t="str">
        <f>'[1]8. Overzicht wensen'!$A$17</f>
        <v>ALK 35</v>
      </c>
      <c r="B50" s="61" t="s">
        <v>44</v>
      </c>
      <c r="C50" s="20">
        <v>125</v>
      </c>
      <c r="D50" s="20"/>
      <c r="E50" s="25">
        <v>0</v>
      </c>
    </row>
    <row r="51" spans="1:13">
      <c r="B51" s="61"/>
      <c r="C51" s="20"/>
      <c r="D51" s="20"/>
      <c r="E51" s="25"/>
    </row>
    <row r="52" spans="1:13">
      <c r="B52" s="61" t="s">
        <v>23</v>
      </c>
      <c r="C52" s="20">
        <f>SUM(C40:C50)</f>
        <v>875</v>
      </c>
      <c r="D52" s="20"/>
      <c r="E52" s="20">
        <f>SUM(E40:E50)</f>
        <v>0</v>
      </c>
    </row>
    <row r="53" spans="1:13">
      <c r="B53" s="61" t="s">
        <v>24</v>
      </c>
      <c r="C53" s="66">
        <f>C52/C54</f>
        <v>25</v>
      </c>
      <c r="D53" s="20"/>
      <c r="E53" s="67"/>
    </row>
    <row r="54" spans="1:13" ht="18">
      <c r="B54" s="59" t="s">
        <v>28</v>
      </c>
      <c r="C54" s="26">
        <v>35</v>
      </c>
      <c r="D54" s="20"/>
      <c r="E54" s="40">
        <f>E52/C52*C54</f>
        <v>0</v>
      </c>
      <c r="J54" s="41"/>
    </row>
    <row r="55" spans="1:13" ht="27.75" customHeight="1">
      <c r="E55" s="84" t="s">
        <v>4</v>
      </c>
      <c r="F55" s="84"/>
      <c r="G55" s="73"/>
    </row>
    <row r="56" spans="1:13">
      <c r="B56" s="61"/>
      <c r="C56" s="20"/>
      <c r="D56" s="20"/>
      <c r="E56" s="25"/>
    </row>
    <row r="57" spans="1:13" ht="15" thickBot="1">
      <c r="B57" s="61"/>
      <c r="C57" s="20"/>
      <c r="D57" s="20"/>
      <c r="E57" s="25"/>
    </row>
    <row r="58" spans="1:13" ht="18.75" thickBot="1">
      <c r="B58" s="59" t="s">
        <v>7</v>
      </c>
      <c r="C58" s="74">
        <f>C35+C54</f>
        <v>100</v>
      </c>
    </row>
    <row r="60" spans="1:13" ht="18">
      <c r="B60" s="59" t="s">
        <v>5</v>
      </c>
    </row>
    <row r="61" spans="1:13" s="5" customFormat="1" ht="15" customHeight="1">
      <c r="A61" s="22"/>
      <c r="B61" s="52" t="s">
        <v>49</v>
      </c>
      <c r="C61" s="80">
        <v>1</v>
      </c>
      <c r="D61" s="22"/>
      <c r="E61" s="82">
        <v>0</v>
      </c>
      <c r="F61" s="36">
        <v>0</v>
      </c>
      <c r="G61" s="39">
        <v>-1</v>
      </c>
      <c r="H61" s="37">
        <f t="shared" ref="H61" si="4">G61*F61</f>
        <v>0</v>
      </c>
      <c r="J61" s="6"/>
      <c r="K61" s="7"/>
      <c r="L61" s="8"/>
      <c r="M61" s="9"/>
    </row>
    <row r="62" spans="1:13" s="5" customFormat="1">
      <c r="A62" s="22"/>
      <c r="B62" s="52" t="s">
        <v>50</v>
      </c>
      <c r="C62" s="81"/>
      <c r="D62" s="22"/>
      <c r="E62" s="83"/>
      <c r="F62" s="69">
        <v>0</v>
      </c>
      <c r="G62" s="70">
        <v>-1</v>
      </c>
      <c r="H62" s="71">
        <f>G62*F62</f>
        <v>0</v>
      </c>
      <c r="J62" s="6"/>
      <c r="K62" s="7"/>
      <c r="L62" s="8"/>
      <c r="M62" s="9"/>
    </row>
    <row r="63" spans="1:13" s="5" customFormat="1">
      <c r="A63" s="22"/>
      <c r="B63" s="52" t="s">
        <v>3</v>
      </c>
      <c r="C63" s="81"/>
      <c r="D63" s="22"/>
      <c r="E63" s="83"/>
      <c r="F63" s="11"/>
      <c r="G63" s="3"/>
      <c r="H63" s="38">
        <f>SUM(H61:H62)</f>
        <v>0</v>
      </c>
      <c r="J63" s="6"/>
      <c r="K63" s="7"/>
      <c r="L63" s="8"/>
      <c r="M63" s="9"/>
    </row>
    <row r="64" spans="1:13" ht="28.5">
      <c r="B64" s="41" t="s">
        <v>6</v>
      </c>
      <c r="C64" s="81"/>
      <c r="E64" s="83"/>
    </row>
    <row r="67" spans="2:3" ht="18">
      <c r="B67" s="59" t="s">
        <v>8</v>
      </c>
      <c r="C67" s="14">
        <f>SUM(C58:C65)</f>
        <v>101</v>
      </c>
    </row>
  </sheetData>
  <mergeCells count="7">
    <mergeCell ref="E55:F55"/>
    <mergeCell ref="C20:C27"/>
    <mergeCell ref="E20:E27"/>
    <mergeCell ref="F15:G15"/>
    <mergeCell ref="F17:G17"/>
    <mergeCell ref="C61:C64"/>
    <mergeCell ref="E61:E64"/>
  </mergeCells>
  <phoneticPr fontId="3" type="noConversion"/>
  <pageMargins left="0.48" right="0.5" top="0.74803149606299213" bottom="0.74803149606299213" header="0.31496062992125984" footer="0.31496062992125984"/>
  <pageSetup paperSize="9" scale="66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inschrijfstaat haak-kraan</vt:lpstr>
      <vt:lpstr>'inschrijfstaat haak-kraan'!Afdrukbereik</vt:lpstr>
    </vt:vector>
  </TitlesOfParts>
  <Company>Synthese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louaal</dc:creator>
  <cp:lastModifiedBy>Lourens</cp:lastModifiedBy>
  <cp:lastPrinted>2015-11-12T15:02:05Z</cp:lastPrinted>
  <dcterms:created xsi:type="dcterms:W3CDTF">2012-05-08T04:26:03Z</dcterms:created>
  <dcterms:modified xsi:type="dcterms:W3CDTF">2015-11-12T15:02:30Z</dcterms:modified>
</cp:coreProperties>
</file>