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4745" windowHeight="7620"/>
  </bookViews>
  <sheets>
    <sheet name="10a prijzenblad" sheetId="1" r:id="rId1"/>
    <sheet name="10b afvalstromenblad" sheetId="6" r:id="rId2"/>
    <sheet name="10c aanvullende prod specs" sheetId="9" r:id="rId3"/>
  </sheets>
  <definedNames>
    <definedName name="_xlnm._FilterDatabase" localSheetId="0" hidden="1">'10a prijzenblad'!$B$14:$AA$157</definedName>
  </definedNames>
  <calcPr calcId="145621"/>
</workbook>
</file>

<file path=xl/calcChain.xml><?xml version="1.0" encoding="utf-8"?>
<calcChain xmlns="http://schemas.openxmlformats.org/spreadsheetml/2006/main">
  <c r="H12" i="1" l="1"/>
  <c r="I93" i="1" l="1"/>
  <c r="I100" i="1"/>
  <c r="I144" i="1"/>
  <c r="I93" i="6"/>
  <c r="I100" i="6"/>
  <c r="I144" i="6"/>
  <c r="L158" i="6" l="1"/>
  <c r="L159" i="6"/>
  <c r="L160" i="6"/>
  <c r="L161" i="6"/>
  <c r="L162" i="6"/>
  <c r="L163" i="6"/>
  <c r="L164" i="6"/>
  <c r="K158" i="6"/>
  <c r="K159" i="6"/>
  <c r="K160" i="6"/>
  <c r="K161" i="6"/>
  <c r="K162" i="6"/>
  <c r="K163" i="6"/>
  <c r="K164" i="6"/>
  <c r="J158" i="6"/>
  <c r="J159" i="6"/>
  <c r="J160" i="6"/>
  <c r="J161" i="6"/>
  <c r="J162" i="6"/>
  <c r="J163" i="6"/>
  <c r="J164" i="6"/>
  <c r="I164" i="6"/>
  <c r="Q164" i="6" s="1"/>
  <c r="U164" i="6" s="1"/>
  <c r="V164" i="6" s="1"/>
  <c r="I163" i="6"/>
  <c r="Q163" i="6" s="1"/>
  <c r="I162" i="6"/>
  <c r="Q162" i="6" s="1"/>
  <c r="I161" i="6"/>
  <c r="Q161" i="6" s="1"/>
  <c r="I160" i="6"/>
  <c r="Q160" i="6" s="1"/>
  <c r="U160" i="6" s="1"/>
  <c r="V160" i="6" s="1"/>
  <c r="I159" i="6"/>
  <c r="Q159" i="6" s="1"/>
  <c r="I158" i="6"/>
  <c r="Q158" i="6" s="1"/>
  <c r="I162" i="1"/>
  <c r="N162" i="1" s="1"/>
  <c r="I161" i="1"/>
  <c r="N161" i="1"/>
  <c r="I164" i="1"/>
  <c r="N164" i="1" s="1"/>
  <c r="I163" i="1"/>
  <c r="N163" i="1" s="1"/>
  <c r="I160" i="1"/>
  <c r="N160" i="1" s="1"/>
  <c r="I159" i="1"/>
  <c r="N159" i="1" s="1"/>
  <c r="I158" i="1"/>
  <c r="N158" i="1" s="1"/>
  <c r="U159" i="6" l="1"/>
  <c r="V159" i="6" s="1"/>
  <c r="S159" i="6"/>
  <c r="T159" i="6" s="1"/>
  <c r="U163" i="6"/>
  <c r="V163" i="6" s="1"/>
  <c r="S163" i="6"/>
  <c r="T163" i="6" s="1"/>
  <c r="S161" i="6"/>
  <c r="T161" i="6" s="1"/>
  <c r="U161" i="6"/>
  <c r="V161" i="6" s="1"/>
  <c r="S162" i="6"/>
  <c r="T162" i="6" s="1"/>
  <c r="U162" i="6"/>
  <c r="V162" i="6" s="1"/>
  <c r="S158" i="6"/>
  <c r="T158" i="6" s="1"/>
  <c r="U158" i="6"/>
  <c r="V158" i="6" s="1"/>
  <c r="S164" i="6"/>
  <c r="T164" i="6" s="1"/>
  <c r="S160" i="6"/>
  <c r="T160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L15" i="6"/>
  <c r="K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" i="6"/>
  <c r="I157" i="6" l="1"/>
  <c r="Q157" i="6" s="1"/>
  <c r="I156" i="6"/>
  <c r="Q156" i="6" s="1"/>
  <c r="U156" i="6" s="1"/>
  <c r="V156" i="6" s="1"/>
  <c r="I155" i="6"/>
  <c r="I154" i="6"/>
  <c r="I153" i="6"/>
  <c r="Q153" i="6" s="1"/>
  <c r="U153" i="6" s="1"/>
  <c r="V153" i="6" s="1"/>
  <c r="I152" i="6"/>
  <c r="Q152" i="6" s="1"/>
  <c r="U152" i="6" s="1"/>
  <c r="V152" i="6" s="1"/>
  <c r="I151" i="6"/>
  <c r="N151" i="6" s="1"/>
  <c r="I150" i="6"/>
  <c r="N150" i="6" s="1"/>
  <c r="I149" i="6"/>
  <c r="Q149" i="6" s="1"/>
  <c r="U149" i="6" s="1"/>
  <c r="V149" i="6" s="1"/>
  <c r="I148" i="6"/>
  <c r="Q148" i="6" s="1"/>
  <c r="I147" i="6"/>
  <c r="I146" i="6"/>
  <c r="Q146" i="6" s="1"/>
  <c r="U146" i="6" s="1"/>
  <c r="V146" i="6" s="1"/>
  <c r="I145" i="6"/>
  <c r="N145" i="6" s="1"/>
  <c r="Q144" i="6"/>
  <c r="N144" i="6"/>
  <c r="I143" i="6"/>
  <c r="I142" i="6"/>
  <c r="N142" i="6" s="1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N115" i="6" s="1"/>
  <c r="I114" i="6"/>
  <c r="N114" i="6" s="1"/>
  <c r="I113" i="6"/>
  <c r="N113" i="6" s="1"/>
  <c r="I112" i="6"/>
  <c r="N112" i="6" s="1"/>
  <c r="I111" i="6"/>
  <c r="N111" i="6" s="1"/>
  <c r="I110" i="6"/>
  <c r="N110" i="6" s="1"/>
  <c r="I109" i="6"/>
  <c r="N109" i="6" s="1"/>
  <c r="I108" i="6"/>
  <c r="N108" i="6" s="1"/>
  <c r="I107" i="6"/>
  <c r="N107" i="6" s="1"/>
  <c r="I106" i="6"/>
  <c r="N106" i="6" s="1"/>
  <c r="I105" i="6"/>
  <c r="N105" i="6" s="1"/>
  <c r="I104" i="6"/>
  <c r="Q104" i="6" s="1"/>
  <c r="S104" i="6" s="1"/>
  <c r="T104" i="6" s="1"/>
  <c r="I103" i="6"/>
  <c r="N103" i="6" s="1"/>
  <c r="I102" i="6"/>
  <c r="Q102" i="6" s="1"/>
  <c r="S102" i="6" s="1"/>
  <c r="T102" i="6" s="1"/>
  <c r="I101" i="6"/>
  <c r="Q101" i="6" s="1"/>
  <c r="Q100" i="6"/>
  <c r="S100" i="6" s="1"/>
  <c r="T100" i="6" s="1"/>
  <c r="N100" i="6"/>
  <c r="I99" i="6"/>
  <c r="Q99" i="6" s="1"/>
  <c r="S99" i="6" s="1"/>
  <c r="T99" i="6" s="1"/>
  <c r="I98" i="6"/>
  <c r="Q98" i="6" s="1"/>
  <c r="S98" i="6" s="1"/>
  <c r="T98" i="6" s="1"/>
  <c r="I97" i="6"/>
  <c r="Q97" i="6" s="1"/>
  <c r="S97" i="6" s="1"/>
  <c r="T97" i="6" s="1"/>
  <c r="I96" i="6"/>
  <c r="Q96" i="6" s="1"/>
  <c r="S96" i="6" s="1"/>
  <c r="T96" i="6" s="1"/>
  <c r="I95" i="6"/>
  <c r="Q95" i="6" s="1"/>
  <c r="S95" i="6" s="1"/>
  <c r="T95" i="6" s="1"/>
  <c r="I94" i="6"/>
  <c r="Q94" i="6" s="1"/>
  <c r="S94" i="6" s="1"/>
  <c r="T94" i="6" s="1"/>
  <c r="Q93" i="6"/>
  <c r="S93" i="6" s="1"/>
  <c r="T93" i="6" s="1"/>
  <c r="N93" i="6"/>
  <c r="I92" i="6"/>
  <c r="I91" i="6"/>
  <c r="I90" i="6"/>
  <c r="I89" i="6"/>
  <c r="I88" i="6"/>
  <c r="N88" i="6" s="1"/>
  <c r="I87" i="6"/>
  <c r="N87" i="6" s="1"/>
  <c r="I86" i="6"/>
  <c r="N86" i="6" s="1"/>
  <c r="I85" i="6"/>
  <c r="N85" i="6" s="1"/>
  <c r="I84" i="6"/>
  <c r="N84" i="6" s="1"/>
  <c r="I83" i="6"/>
  <c r="N83" i="6" s="1"/>
  <c r="I82" i="6"/>
  <c r="N82" i="6" s="1"/>
  <c r="I81" i="6"/>
  <c r="N81" i="6" s="1"/>
  <c r="I80" i="6"/>
  <c r="N80" i="6" s="1"/>
  <c r="I79" i="6"/>
  <c r="N79" i="6" s="1"/>
  <c r="I78" i="6"/>
  <c r="N78" i="6" s="1"/>
  <c r="I77" i="6"/>
  <c r="N77" i="6" s="1"/>
  <c r="I76" i="6"/>
  <c r="N76" i="6" s="1"/>
  <c r="I75" i="6"/>
  <c r="N75" i="6" s="1"/>
  <c r="I74" i="6"/>
  <c r="N74" i="6" s="1"/>
  <c r="I73" i="6"/>
  <c r="N73" i="6" s="1"/>
  <c r="I72" i="6"/>
  <c r="N72" i="6" s="1"/>
  <c r="I71" i="6"/>
  <c r="N71" i="6" s="1"/>
  <c r="I70" i="6"/>
  <c r="N70" i="6" s="1"/>
  <c r="I69" i="6"/>
  <c r="N69" i="6" s="1"/>
  <c r="I68" i="6"/>
  <c r="N68" i="6" s="1"/>
  <c r="I67" i="6"/>
  <c r="N67" i="6" s="1"/>
  <c r="I66" i="6"/>
  <c r="N66" i="6" s="1"/>
  <c r="I65" i="6"/>
  <c r="N65" i="6" s="1"/>
  <c r="I64" i="6"/>
  <c r="N64" i="6" s="1"/>
  <c r="I63" i="6"/>
  <c r="N63" i="6" s="1"/>
  <c r="I62" i="6"/>
  <c r="N62" i="6" s="1"/>
  <c r="I61" i="6"/>
  <c r="N61" i="6" s="1"/>
  <c r="I60" i="6"/>
  <c r="N60" i="6" s="1"/>
  <c r="I59" i="6"/>
  <c r="N59" i="6" s="1"/>
  <c r="I58" i="6"/>
  <c r="N58" i="6" s="1"/>
  <c r="I57" i="6"/>
  <c r="N57" i="6" s="1"/>
  <c r="I56" i="6"/>
  <c r="N56" i="6" s="1"/>
  <c r="I55" i="6"/>
  <c r="N55" i="6" s="1"/>
  <c r="I54" i="6"/>
  <c r="N54" i="6" s="1"/>
  <c r="I53" i="6"/>
  <c r="N53" i="6" s="1"/>
  <c r="I52" i="6"/>
  <c r="N52" i="6" s="1"/>
  <c r="I51" i="6"/>
  <c r="N51" i="6" s="1"/>
  <c r="I50" i="6"/>
  <c r="N50" i="6" s="1"/>
  <c r="I49" i="6"/>
  <c r="N49" i="6" s="1"/>
  <c r="I48" i="6"/>
  <c r="N48" i="6" s="1"/>
  <c r="I47" i="6"/>
  <c r="I46" i="6"/>
  <c r="N46" i="6" s="1"/>
  <c r="I45" i="6"/>
  <c r="I44" i="6"/>
  <c r="N44" i="6" s="1"/>
  <c r="I43" i="6"/>
  <c r="I42" i="6"/>
  <c r="I41" i="6"/>
  <c r="I40" i="6"/>
  <c r="N40" i="6" s="1"/>
  <c r="I39" i="6"/>
  <c r="N39" i="6" s="1"/>
  <c r="I38" i="6"/>
  <c r="N38" i="6" s="1"/>
  <c r="I37" i="6"/>
  <c r="N37" i="6" s="1"/>
  <c r="I36" i="6"/>
  <c r="N36" i="6" s="1"/>
  <c r="I35" i="6"/>
  <c r="N35" i="6" s="1"/>
  <c r="I34" i="6"/>
  <c r="N34" i="6" s="1"/>
  <c r="I33" i="6"/>
  <c r="N33" i="6" s="1"/>
  <c r="I32" i="6"/>
  <c r="N32" i="6" s="1"/>
  <c r="I31" i="6"/>
  <c r="N31" i="6" s="1"/>
  <c r="I30" i="6"/>
  <c r="N30" i="6" s="1"/>
  <c r="I29" i="6"/>
  <c r="N29" i="6" s="1"/>
  <c r="I28" i="6"/>
  <c r="N28" i="6" s="1"/>
  <c r="I27" i="6"/>
  <c r="N27" i="6" s="1"/>
  <c r="I26" i="6"/>
  <c r="N26" i="6" s="1"/>
  <c r="I25" i="6"/>
  <c r="N25" i="6" s="1"/>
  <c r="I24" i="6"/>
  <c r="N24" i="6" s="1"/>
  <c r="I23" i="6"/>
  <c r="N23" i="6" s="1"/>
  <c r="I22" i="6"/>
  <c r="N22" i="6" s="1"/>
  <c r="I21" i="6"/>
  <c r="Q21" i="6" s="1"/>
  <c r="I20" i="6"/>
  <c r="N20" i="6" s="1"/>
  <c r="I19" i="6"/>
  <c r="Q19" i="6" s="1"/>
  <c r="I18" i="6"/>
  <c r="I17" i="6"/>
  <c r="Q17" i="6" s="1"/>
  <c r="I16" i="6"/>
  <c r="N16" i="6" s="1"/>
  <c r="I15" i="6"/>
  <c r="N15" i="6" s="1"/>
  <c r="Q75" i="6" l="1"/>
  <c r="U75" i="6" s="1"/>
  <c r="V75" i="6" s="1"/>
  <c r="N96" i="6"/>
  <c r="N99" i="6"/>
  <c r="N152" i="6"/>
  <c r="W152" i="6" s="1"/>
  <c r="Q87" i="6"/>
  <c r="U87" i="6" s="1"/>
  <c r="V87" i="6" s="1"/>
  <c r="S152" i="6"/>
  <c r="T152" i="6" s="1"/>
  <c r="Q79" i="6"/>
  <c r="U79" i="6" s="1"/>
  <c r="V79" i="6" s="1"/>
  <c r="N95" i="6"/>
  <c r="Q22" i="6"/>
  <c r="S22" i="6" s="1"/>
  <c r="T22" i="6" s="1"/>
  <c r="Q83" i="6"/>
  <c r="U83" i="6" s="1"/>
  <c r="V83" i="6" s="1"/>
  <c r="N157" i="6"/>
  <c r="Q73" i="6"/>
  <c r="U73" i="6" s="1"/>
  <c r="V73" i="6" s="1"/>
  <c r="Q81" i="6"/>
  <c r="U81" i="6" s="1"/>
  <c r="V81" i="6" s="1"/>
  <c r="U97" i="6"/>
  <c r="V97" i="6" s="1"/>
  <c r="Q145" i="6"/>
  <c r="S145" i="6" s="1"/>
  <c r="T145" i="6" s="1"/>
  <c r="N153" i="6"/>
  <c r="N156" i="6"/>
  <c r="Q68" i="6"/>
  <c r="U68" i="6" s="1"/>
  <c r="V68" i="6" s="1"/>
  <c r="Q77" i="6"/>
  <c r="U77" i="6" s="1"/>
  <c r="V77" i="6" s="1"/>
  <c r="Q85" i="6"/>
  <c r="U85" i="6" s="1"/>
  <c r="V85" i="6" s="1"/>
  <c r="U96" i="6"/>
  <c r="V96" i="6" s="1"/>
  <c r="Q150" i="6"/>
  <c r="U150" i="6" s="1"/>
  <c r="V150" i="6" s="1"/>
  <c r="U148" i="6"/>
  <c r="V148" i="6" s="1"/>
  <c r="S148" i="6"/>
  <c r="T148" i="6" s="1"/>
  <c r="S101" i="6"/>
  <c r="T101" i="6" s="1"/>
  <c r="U101" i="6"/>
  <c r="V101" i="6" s="1"/>
  <c r="Q16" i="6"/>
  <c r="S16" i="6" s="1"/>
  <c r="T16" i="6" s="1"/>
  <c r="Q72" i="6"/>
  <c r="U72" i="6" s="1"/>
  <c r="V72" i="6" s="1"/>
  <c r="Q74" i="6"/>
  <c r="U74" i="6" s="1"/>
  <c r="V74" i="6" s="1"/>
  <c r="Q76" i="6"/>
  <c r="U76" i="6" s="1"/>
  <c r="V76" i="6" s="1"/>
  <c r="Q78" i="6"/>
  <c r="U78" i="6" s="1"/>
  <c r="V78" i="6" s="1"/>
  <c r="Q80" i="6"/>
  <c r="U80" i="6" s="1"/>
  <c r="V80" i="6" s="1"/>
  <c r="Q82" i="6"/>
  <c r="U82" i="6" s="1"/>
  <c r="V82" i="6" s="1"/>
  <c r="Q84" i="6"/>
  <c r="U84" i="6" s="1"/>
  <c r="V84" i="6" s="1"/>
  <c r="Q86" i="6"/>
  <c r="U86" i="6" s="1"/>
  <c r="V86" i="6" s="1"/>
  <c r="Q88" i="6"/>
  <c r="U88" i="6" s="1"/>
  <c r="V88" i="6" s="1"/>
  <c r="N94" i="6"/>
  <c r="U95" i="6"/>
  <c r="V95" i="6" s="1"/>
  <c r="N98" i="6"/>
  <c r="U99" i="6"/>
  <c r="V99" i="6" s="1"/>
  <c r="W99" i="6" s="1"/>
  <c r="N101" i="6"/>
  <c r="N102" i="6"/>
  <c r="N104" i="6"/>
  <c r="N148" i="6"/>
  <c r="W148" i="6" s="1"/>
  <c r="N149" i="6"/>
  <c r="S156" i="6"/>
  <c r="T156" i="6" s="1"/>
  <c r="Q70" i="6"/>
  <c r="U70" i="6" s="1"/>
  <c r="V70" i="6" s="1"/>
  <c r="U94" i="6"/>
  <c r="V94" i="6" s="1"/>
  <c r="N97" i="6"/>
  <c r="U98" i="6"/>
  <c r="V98" i="6" s="1"/>
  <c r="N146" i="6"/>
  <c r="Q151" i="6"/>
  <c r="U151" i="6" s="1"/>
  <c r="V151" i="6" s="1"/>
  <c r="N120" i="6"/>
  <c r="Q120" i="6"/>
  <c r="N155" i="6"/>
  <c r="Q155" i="6"/>
  <c r="U155" i="6" s="1"/>
  <c r="V155" i="6" s="1"/>
  <c r="Q20" i="6"/>
  <c r="S20" i="6" s="1"/>
  <c r="T20" i="6" s="1"/>
  <c r="Q69" i="6"/>
  <c r="S69" i="6" s="1"/>
  <c r="T69" i="6" s="1"/>
  <c r="Q71" i="6"/>
  <c r="U71" i="6" s="1"/>
  <c r="V71" i="6" s="1"/>
  <c r="Q108" i="6"/>
  <c r="N18" i="6"/>
  <c r="Q18" i="6"/>
  <c r="S18" i="6" s="1"/>
  <c r="T18" i="6" s="1"/>
  <c r="U93" i="6"/>
  <c r="V93" i="6" s="1"/>
  <c r="W93" i="6" s="1"/>
  <c r="N118" i="6"/>
  <c r="Q118" i="6"/>
  <c r="N122" i="6"/>
  <c r="Q122" i="6"/>
  <c r="N126" i="6"/>
  <c r="Q126" i="6"/>
  <c r="N130" i="6"/>
  <c r="Q130" i="6"/>
  <c r="N134" i="6"/>
  <c r="Q134" i="6"/>
  <c r="N138" i="6"/>
  <c r="Q138" i="6"/>
  <c r="N147" i="6"/>
  <c r="Q147" i="6"/>
  <c r="S147" i="6" s="1"/>
  <c r="T147" i="6" s="1"/>
  <c r="Q103" i="6"/>
  <c r="S103" i="6" s="1"/>
  <c r="T103" i="6" s="1"/>
  <c r="Q105" i="6"/>
  <c r="Q107" i="6"/>
  <c r="Q109" i="6"/>
  <c r="Q111" i="6"/>
  <c r="Q113" i="6"/>
  <c r="Q115" i="6"/>
  <c r="N119" i="6"/>
  <c r="Q119" i="6"/>
  <c r="N123" i="6"/>
  <c r="Q123" i="6"/>
  <c r="N127" i="6"/>
  <c r="Q127" i="6"/>
  <c r="N131" i="6"/>
  <c r="Q131" i="6"/>
  <c r="N135" i="6"/>
  <c r="Q135" i="6"/>
  <c r="N139" i="6"/>
  <c r="Q139" i="6"/>
  <c r="N143" i="6"/>
  <c r="Q143" i="6"/>
  <c r="S143" i="6" s="1"/>
  <c r="T143" i="6" s="1"/>
  <c r="N154" i="6"/>
  <c r="Q154" i="6"/>
  <c r="N116" i="6"/>
  <c r="Q116" i="6"/>
  <c r="N124" i="6"/>
  <c r="Q124" i="6"/>
  <c r="N128" i="6"/>
  <c r="Q128" i="6"/>
  <c r="N132" i="6"/>
  <c r="Q132" i="6"/>
  <c r="N136" i="6"/>
  <c r="Q136" i="6"/>
  <c r="N140" i="6"/>
  <c r="Q140" i="6"/>
  <c r="Q106" i="6"/>
  <c r="Q110" i="6"/>
  <c r="Q112" i="6"/>
  <c r="Q114" i="6"/>
  <c r="N117" i="6"/>
  <c r="Q117" i="6"/>
  <c r="N121" i="6"/>
  <c r="Q121" i="6"/>
  <c r="N125" i="6"/>
  <c r="Q125" i="6"/>
  <c r="N129" i="6"/>
  <c r="Q129" i="6"/>
  <c r="N133" i="6"/>
  <c r="Q133" i="6"/>
  <c r="N137" i="6"/>
  <c r="Q137" i="6"/>
  <c r="N141" i="6"/>
  <c r="Q141" i="6"/>
  <c r="S141" i="6" s="1"/>
  <c r="T141" i="6" s="1"/>
  <c r="U144" i="6"/>
  <c r="V144" i="6" s="1"/>
  <c r="S144" i="6"/>
  <c r="T144" i="6" s="1"/>
  <c r="U157" i="6"/>
  <c r="V157" i="6" s="1"/>
  <c r="S157" i="6"/>
  <c r="T157" i="6" s="1"/>
  <c r="S17" i="6"/>
  <c r="T17" i="6" s="1"/>
  <c r="U17" i="6"/>
  <c r="V17" i="6" s="1"/>
  <c r="S21" i="6"/>
  <c r="T21" i="6" s="1"/>
  <c r="U21" i="6"/>
  <c r="V21" i="6" s="1"/>
  <c r="S19" i="6"/>
  <c r="T19" i="6" s="1"/>
  <c r="U19" i="6"/>
  <c r="V19" i="6" s="1"/>
  <c r="N19" i="6"/>
  <c r="N21" i="6"/>
  <c r="Q23" i="6"/>
  <c r="Q26" i="6"/>
  <c r="Q28" i="6"/>
  <c r="Q30" i="6"/>
  <c r="Q32" i="6"/>
  <c r="Q34" i="6"/>
  <c r="Q38" i="6"/>
  <c r="Q15" i="6"/>
  <c r="S15" i="6" s="1"/>
  <c r="N42" i="6"/>
  <c r="Q42" i="6"/>
  <c r="N41" i="6"/>
  <c r="Q41" i="6"/>
  <c r="N17" i="6"/>
  <c r="Q25" i="6"/>
  <c r="Q29" i="6"/>
  <c r="Q33" i="6"/>
  <c r="Q35" i="6"/>
  <c r="Q37" i="6"/>
  <c r="Q39" i="6"/>
  <c r="Q40" i="6"/>
  <c r="Q24" i="6"/>
  <c r="Q27" i="6"/>
  <c r="Q31" i="6"/>
  <c r="Q36" i="6"/>
  <c r="U22" i="6"/>
  <c r="V22" i="6" s="1"/>
  <c r="W22" i="6" s="1"/>
  <c r="N43" i="6"/>
  <c r="Q43" i="6"/>
  <c r="N45" i="6"/>
  <c r="Q45" i="6"/>
  <c r="N47" i="6"/>
  <c r="Q47" i="6"/>
  <c r="Q44" i="6"/>
  <c r="Q46" i="6"/>
  <c r="Q48" i="6"/>
  <c r="Q50" i="6"/>
  <c r="Q52" i="6"/>
  <c r="Q54" i="6"/>
  <c r="Q56" i="6"/>
  <c r="Q58" i="6"/>
  <c r="Q60" i="6"/>
  <c r="Q62" i="6"/>
  <c r="Q64" i="6"/>
  <c r="Q66" i="6"/>
  <c r="S78" i="6"/>
  <c r="T78" i="6" s="1"/>
  <c r="N90" i="6"/>
  <c r="Q90" i="6"/>
  <c r="N91" i="6"/>
  <c r="Q91" i="6"/>
  <c r="Q49" i="6"/>
  <c r="Q51" i="6"/>
  <c r="Q53" i="6"/>
  <c r="Q55" i="6"/>
  <c r="Q57" i="6"/>
  <c r="Q59" i="6"/>
  <c r="Q61" i="6"/>
  <c r="Q63" i="6"/>
  <c r="Q65" i="6"/>
  <c r="Q67" i="6"/>
  <c r="S84" i="6"/>
  <c r="T84" i="6" s="1"/>
  <c r="N92" i="6"/>
  <c r="Q92" i="6"/>
  <c r="N89" i="6"/>
  <c r="Q89" i="6"/>
  <c r="U102" i="6"/>
  <c r="V102" i="6" s="1"/>
  <c r="W102" i="6" s="1"/>
  <c r="W96" i="6"/>
  <c r="S75" i="6"/>
  <c r="T75" i="6" s="1"/>
  <c r="W75" i="6" s="1"/>
  <c r="S77" i="6"/>
  <c r="T77" i="6" s="1"/>
  <c r="W77" i="6" s="1"/>
  <c r="S81" i="6"/>
  <c r="T81" i="6" s="1"/>
  <c r="W81" i="6" s="1"/>
  <c r="S83" i="6"/>
  <c r="T83" i="6" s="1"/>
  <c r="W83" i="6" s="1"/>
  <c r="S87" i="6"/>
  <c r="T87" i="6" s="1"/>
  <c r="W87" i="6" s="1"/>
  <c r="U100" i="6"/>
  <c r="V100" i="6" s="1"/>
  <c r="W100" i="6" s="1"/>
  <c r="U104" i="6"/>
  <c r="V104" i="6" s="1"/>
  <c r="W104" i="6" s="1"/>
  <c r="U141" i="6"/>
  <c r="V141" i="6" s="1"/>
  <c r="Q142" i="6"/>
  <c r="U143" i="6"/>
  <c r="V143" i="6" s="1"/>
  <c r="W143" i="6" s="1"/>
  <c r="U145" i="6"/>
  <c r="V145" i="6" s="1"/>
  <c r="W145" i="6" s="1"/>
  <c r="S146" i="6"/>
  <c r="T146" i="6" s="1"/>
  <c r="S149" i="6"/>
  <c r="T149" i="6" s="1"/>
  <c r="W149" i="6" s="1"/>
  <c r="S153" i="6"/>
  <c r="T153" i="6" s="1"/>
  <c r="S155" i="6"/>
  <c r="T155" i="6" s="1"/>
  <c r="W155" i="6" s="1"/>
  <c r="I16" i="1"/>
  <c r="I15" i="1"/>
  <c r="I40" i="1"/>
  <c r="I136" i="1"/>
  <c r="N136" i="1" s="1"/>
  <c r="I18" i="1"/>
  <c r="I24" i="1"/>
  <c r="I153" i="1"/>
  <c r="I25" i="1"/>
  <c r="I19" i="1"/>
  <c r="I20" i="1"/>
  <c r="I50" i="1"/>
  <c r="I58" i="1"/>
  <c r="I21" i="1"/>
  <c r="I22" i="1"/>
  <c r="I23" i="1"/>
  <c r="I26" i="1"/>
  <c r="I53" i="1"/>
  <c r="I94" i="1"/>
  <c r="I155" i="1"/>
  <c r="I99" i="1"/>
  <c r="I148" i="1"/>
  <c r="I17" i="1"/>
  <c r="I28" i="1"/>
  <c r="I29" i="1"/>
  <c r="I45" i="1"/>
  <c r="I27" i="1"/>
  <c r="I30" i="1"/>
  <c r="I31" i="1"/>
  <c r="I32" i="1"/>
  <c r="I33" i="1"/>
  <c r="I95" i="1"/>
  <c r="I140" i="1"/>
  <c r="I145" i="1"/>
  <c r="I126" i="1"/>
  <c r="I35" i="1"/>
  <c r="I36" i="1"/>
  <c r="I37" i="1"/>
  <c r="I65" i="1"/>
  <c r="I131" i="1"/>
  <c r="I39" i="1"/>
  <c r="I135" i="1"/>
  <c r="N135" i="1" s="1"/>
  <c r="I156" i="1"/>
  <c r="I132" i="1"/>
  <c r="I41" i="1"/>
  <c r="I146" i="1"/>
  <c r="I44" i="1"/>
  <c r="I68" i="1"/>
  <c r="I124" i="1"/>
  <c r="I38" i="1"/>
  <c r="I66" i="1"/>
  <c r="I73" i="1"/>
  <c r="I46" i="1"/>
  <c r="I130" i="1"/>
  <c r="I69" i="1"/>
  <c r="I59" i="1"/>
  <c r="I42" i="1"/>
  <c r="I43" i="1"/>
  <c r="I116" i="1"/>
  <c r="I48" i="1"/>
  <c r="I49" i="1"/>
  <c r="I141" i="1"/>
  <c r="I47" i="1"/>
  <c r="I125" i="1"/>
  <c r="I51" i="1"/>
  <c r="I149" i="1"/>
  <c r="I150" i="1"/>
  <c r="I52" i="1"/>
  <c r="I79" i="1"/>
  <c r="I55" i="1"/>
  <c r="I63" i="1"/>
  <c r="I123" i="1"/>
  <c r="I154" i="1"/>
  <c r="I54" i="1"/>
  <c r="I127" i="1"/>
  <c r="I89" i="1"/>
  <c r="I57" i="1"/>
  <c r="I64" i="1"/>
  <c r="I60" i="1"/>
  <c r="I96" i="1"/>
  <c r="I122" i="1"/>
  <c r="I61" i="1"/>
  <c r="I67" i="1"/>
  <c r="I62" i="1"/>
  <c r="I104" i="1"/>
  <c r="I56" i="1"/>
  <c r="I70" i="1"/>
  <c r="I101" i="1"/>
  <c r="I102" i="1"/>
  <c r="I103" i="1"/>
  <c r="I105" i="1"/>
  <c r="I106" i="1"/>
  <c r="I107" i="1"/>
  <c r="I152" i="1"/>
  <c r="I97" i="1"/>
  <c r="I128" i="1"/>
  <c r="I76" i="1"/>
  <c r="I82" i="1"/>
  <c r="I83" i="1"/>
  <c r="I113" i="1"/>
  <c r="I142" i="1"/>
  <c r="I134" i="1"/>
  <c r="I71" i="1"/>
  <c r="I77" i="1"/>
  <c r="I72" i="1"/>
  <c r="I147" i="1"/>
  <c r="I114" i="1"/>
  <c r="I91" i="1"/>
  <c r="I34" i="1"/>
  <c r="I157" i="1"/>
  <c r="I74" i="1"/>
  <c r="I109" i="1"/>
  <c r="I84" i="1"/>
  <c r="I85" i="1"/>
  <c r="I81" i="1"/>
  <c r="I115" i="1"/>
  <c r="I151" i="1"/>
  <c r="I86" i="1"/>
  <c r="I78" i="1"/>
  <c r="I87" i="1"/>
  <c r="I88" i="1"/>
  <c r="I80" i="1"/>
  <c r="I110" i="1"/>
  <c r="I138" i="1"/>
  <c r="I120" i="1"/>
  <c r="I98" i="1"/>
  <c r="I119" i="1"/>
  <c r="I129" i="1"/>
  <c r="I139" i="1"/>
  <c r="I112" i="1"/>
  <c r="I118" i="1"/>
  <c r="I108" i="1"/>
  <c r="I111" i="1"/>
  <c r="I121" i="1"/>
  <c r="I90" i="1"/>
  <c r="I92" i="1"/>
  <c r="I133" i="1"/>
  <c r="I143" i="1"/>
  <c r="I117" i="1"/>
  <c r="I137" i="1"/>
  <c r="N100" i="1"/>
  <c r="N144" i="1"/>
  <c r="N93" i="1"/>
  <c r="W144" i="6" l="1"/>
  <c r="S80" i="6"/>
  <c r="T80" i="6" s="1"/>
  <c r="W146" i="6"/>
  <c r="S151" i="6"/>
  <c r="T151" i="6" s="1"/>
  <c r="W151" i="6" s="1"/>
  <c r="S73" i="6"/>
  <c r="T73" i="6" s="1"/>
  <c r="W73" i="6" s="1"/>
  <c r="S88" i="6"/>
  <c r="T88" i="6" s="1"/>
  <c r="W88" i="6" s="1"/>
  <c r="S72" i="6"/>
  <c r="T72" i="6" s="1"/>
  <c r="W72" i="6" s="1"/>
  <c r="S86" i="6"/>
  <c r="T86" i="6" s="1"/>
  <c r="S70" i="6"/>
  <c r="T70" i="6" s="1"/>
  <c r="W70" i="6" s="1"/>
  <c r="W98" i="6"/>
  <c r="W156" i="6"/>
  <c r="W95" i="6"/>
  <c r="S79" i="6"/>
  <c r="T79" i="6" s="1"/>
  <c r="W79" i="6" s="1"/>
  <c r="S71" i="6"/>
  <c r="T71" i="6" s="1"/>
  <c r="W71" i="6" s="1"/>
  <c r="U16" i="6"/>
  <c r="V16" i="6" s="1"/>
  <c r="W94" i="6"/>
  <c r="W97" i="6"/>
  <c r="W101" i="6"/>
  <c r="S68" i="6"/>
  <c r="T68" i="6" s="1"/>
  <c r="S82" i="6"/>
  <c r="T82" i="6" s="1"/>
  <c r="W82" i="6" s="1"/>
  <c r="S74" i="6"/>
  <c r="T74" i="6" s="1"/>
  <c r="W74" i="6" s="1"/>
  <c r="U69" i="6"/>
  <c r="V69" i="6" s="1"/>
  <c r="W69" i="6" s="1"/>
  <c r="U20" i="6"/>
  <c r="V20" i="6" s="1"/>
  <c r="W20" i="6" s="1"/>
  <c r="S150" i="6"/>
  <c r="T150" i="6" s="1"/>
  <c r="W150" i="6" s="1"/>
  <c r="W153" i="6"/>
  <c r="S85" i="6"/>
  <c r="T85" i="6" s="1"/>
  <c r="W85" i="6" s="1"/>
  <c r="S76" i="6"/>
  <c r="T76" i="6" s="1"/>
  <c r="W157" i="6"/>
  <c r="U18" i="6"/>
  <c r="V18" i="6" s="1"/>
  <c r="W18" i="6" s="1"/>
  <c r="W141" i="6"/>
  <c r="S112" i="6"/>
  <c r="T112" i="6" s="1"/>
  <c r="U112" i="6"/>
  <c r="V112" i="6" s="1"/>
  <c r="S109" i="6"/>
  <c r="T109" i="6" s="1"/>
  <c r="U109" i="6"/>
  <c r="V109" i="6" s="1"/>
  <c r="S134" i="6"/>
  <c r="T134" i="6" s="1"/>
  <c r="U134" i="6"/>
  <c r="V134" i="6" s="1"/>
  <c r="S126" i="6"/>
  <c r="T126" i="6" s="1"/>
  <c r="U126" i="6"/>
  <c r="V126" i="6" s="1"/>
  <c r="S118" i="6"/>
  <c r="T118" i="6" s="1"/>
  <c r="U118" i="6"/>
  <c r="V118" i="6" s="1"/>
  <c r="W84" i="6"/>
  <c r="W76" i="6"/>
  <c r="U103" i="6"/>
  <c r="V103" i="6" s="1"/>
  <c r="W103" i="6" s="1"/>
  <c r="S133" i="6"/>
  <c r="T133" i="6" s="1"/>
  <c r="U133" i="6"/>
  <c r="V133" i="6" s="1"/>
  <c r="S125" i="6"/>
  <c r="T125" i="6" s="1"/>
  <c r="U125" i="6"/>
  <c r="V125" i="6" s="1"/>
  <c r="S117" i="6"/>
  <c r="T117" i="6" s="1"/>
  <c r="U117" i="6"/>
  <c r="V117" i="6" s="1"/>
  <c r="S110" i="6"/>
  <c r="T110" i="6" s="1"/>
  <c r="U110" i="6"/>
  <c r="V110" i="6" s="1"/>
  <c r="S136" i="6"/>
  <c r="T136" i="6" s="1"/>
  <c r="U136" i="6"/>
  <c r="V136" i="6" s="1"/>
  <c r="S128" i="6"/>
  <c r="T128" i="6" s="1"/>
  <c r="U128" i="6"/>
  <c r="V128" i="6" s="1"/>
  <c r="S116" i="6"/>
  <c r="T116" i="6" s="1"/>
  <c r="U116" i="6"/>
  <c r="V116" i="6" s="1"/>
  <c r="S139" i="6"/>
  <c r="T139" i="6" s="1"/>
  <c r="U139" i="6"/>
  <c r="V139" i="6" s="1"/>
  <c r="S131" i="6"/>
  <c r="T131" i="6" s="1"/>
  <c r="U131" i="6"/>
  <c r="V131" i="6" s="1"/>
  <c r="S123" i="6"/>
  <c r="T123" i="6" s="1"/>
  <c r="U123" i="6"/>
  <c r="V123" i="6" s="1"/>
  <c r="S115" i="6"/>
  <c r="T115" i="6" s="1"/>
  <c r="U115" i="6"/>
  <c r="V115" i="6" s="1"/>
  <c r="S107" i="6"/>
  <c r="T107" i="6" s="1"/>
  <c r="U107" i="6"/>
  <c r="V107" i="6" s="1"/>
  <c r="S108" i="6"/>
  <c r="T108" i="6" s="1"/>
  <c r="U108" i="6"/>
  <c r="V108" i="6" s="1"/>
  <c r="S106" i="6"/>
  <c r="T106" i="6" s="1"/>
  <c r="U106" i="6"/>
  <c r="V106" i="6" s="1"/>
  <c r="S113" i="6"/>
  <c r="T113" i="6" s="1"/>
  <c r="U113" i="6"/>
  <c r="V113" i="6" s="1"/>
  <c r="S105" i="6"/>
  <c r="T105" i="6" s="1"/>
  <c r="U105" i="6"/>
  <c r="V105" i="6" s="1"/>
  <c r="S138" i="6"/>
  <c r="T138" i="6" s="1"/>
  <c r="U138" i="6"/>
  <c r="V138" i="6" s="1"/>
  <c r="S130" i="6"/>
  <c r="T130" i="6" s="1"/>
  <c r="U130" i="6"/>
  <c r="V130" i="6" s="1"/>
  <c r="S122" i="6"/>
  <c r="T122" i="6" s="1"/>
  <c r="U122" i="6"/>
  <c r="V122" i="6" s="1"/>
  <c r="U147" i="6"/>
  <c r="V147" i="6" s="1"/>
  <c r="W147" i="6" s="1"/>
  <c r="S137" i="6"/>
  <c r="T137" i="6" s="1"/>
  <c r="U137" i="6"/>
  <c r="V137" i="6" s="1"/>
  <c r="S129" i="6"/>
  <c r="T129" i="6" s="1"/>
  <c r="U129" i="6"/>
  <c r="V129" i="6" s="1"/>
  <c r="S121" i="6"/>
  <c r="T121" i="6" s="1"/>
  <c r="U121" i="6"/>
  <c r="V121" i="6" s="1"/>
  <c r="S114" i="6"/>
  <c r="T114" i="6" s="1"/>
  <c r="U114" i="6"/>
  <c r="V114" i="6" s="1"/>
  <c r="S140" i="6"/>
  <c r="T140" i="6" s="1"/>
  <c r="U140" i="6"/>
  <c r="V140" i="6" s="1"/>
  <c r="S132" i="6"/>
  <c r="T132" i="6" s="1"/>
  <c r="U132" i="6"/>
  <c r="V132" i="6" s="1"/>
  <c r="S124" i="6"/>
  <c r="T124" i="6" s="1"/>
  <c r="U124" i="6"/>
  <c r="V124" i="6" s="1"/>
  <c r="U154" i="6"/>
  <c r="V154" i="6" s="1"/>
  <c r="S154" i="6"/>
  <c r="T154" i="6" s="1"/>
  <c r="S135" i="6"/>
  <c r="T135" i="6" s="1"/>
  <c r="U135" i="6"/>
  <c r="V135" i="6" s="1"/>
  <c r="S127" i="6"/>
  <c r="T127" i="6" s="1"/>
  <c r="U127" i="6"/>
  <c r="V127" i="6" s="1"/>
  <c r="S119" i="6"/>
  <c r="T119" i="6" s="1"/>
  <c r="U119" i="6"/>
  <c r="V119" i="6" s="1"/>
  <c r="S111" i="6"/>
  <c r="T111" i="6" s="1"/>
  <c r="U111" i="6"/>
  <c r="V111" i="6" s="1"/>
  <c r="S120" i="6"/>
  <c r="T120" i="6" s="1"/>
  <c r="U120" i="6"/>
  <c r="V120" i="6" s="1"/>
  <c r="W19" i="6"/>
  <c r="W68" i="6"/>
  <c r="U61" i="6"/>
  <c r="V61" i="6" s="1"/>
  <c r="S61" i="6"/>
  <c r="T61" i="6" s="1"/>
  <c r="U53" i="6"/>
  <c r="V53" i="6" s="1"/>
  <c r="S53" i="6"/>
  <c r="T53" i="6" s="1"/>
  <c r="W86" i="6"/>
  <c r="W78" i="6"/>
  <c r="U66" i="6"/>
  <c r="V66" i="6" s="1"/>
  <c r="S66" i="6"/>
  <c r="T66" i="6" s="1"/>
  <c r="U58" i="6"/>
  <c r="V58" i="6" s="1"/>
  <c r="S58" i="6"/>
  <c r="T58" i="6" s="1"/>
  <c r="U50" i="6"/>
  <c r="V50" i="6" s="1"/>
  <c r="S50" i="6"/>
  <c r="T50" i="6" s="1"/>
  <c r="U27" i="6"/>
  <c r="V27" i="6" s="1"/>
  <c r="S27" i="6"/>
  <c r="T27" i="6" s="1"/>
  <c r="U39" i="6"/>
  <c r="V39" i="6" s="1"/>
  <c r="S39" i="6"/>
  <c r="T39" i="6" s="1"/>
  <c r="U29" i="6"/>
  <c r="V29" i="6" s="1"/>
  <c r="S29" i="6"/>
  <c r="T29" i="6" s="1"/>
  <c r="T15" i="6"/>
  <c r="U15" i="6"/>
  <c r="V15" i="6" s="1"/>
  <c r="U30" i="6"/>
  <c r="V30" i="6" s="1"/>
  <c r="S30" i="6"/>
  <c r="T30" i="6" s="1"/>
  <c r="W21" i="6"/>
  <c r="U89" i="6"/>
  <c r="V89" i="6" s="1"/>
  <c r="S89" i="6"/>
  <c r="T89" i="6" s="1"/>
  <c r="U92" i="6"/>
  <c r="V92" i="6" s="1"/>
  <c r="S92" i="6"/>
  <c r="T92" i="6" s="1"/>
  <c r="U67" i="6"/>
  <c r="V67" i="6" s="1"/>
  <c r="S67" i="6"/>
  <c r="T67" i="6" s="1"/>
  <c r="U59" i="6"/>
  <c r="V59" i="6" s="1"/>
  <c r="S59" i="6"/>
  <c r="T59" i="6" s="1"/>
  <c r="U51" i="6"/>
  <c r="V51" i="6" s="1"/>
  <c r="S51" i="6"/>
  <c r="T51" i="6" s="1"/>
  <c r="U64" i="6"/>
  <c r="V64" i="6" s="1"/>
  <c r="S64" i="6"/>
  <c r="T64" i="6" s="1"/>
  <c r="U56" i="6"/>
  <c r="V56" i="6" s="1"/>
  <c r="S56" i="6"/>
  <c r="T56" i="6" s="1"/>
  <c r="U48" i="6"/>
  <c r="V48" i="6" s="1"/>
  <c r="S48" i="6"/>
  <c r="T48" i="6" s="1"/>
  <c r="U47" i="6"/>
  <c r="V47" i="6" s="1"/>
  <c r="S47" i="6"/>
  <c r="T47" i="6" s="1"/>
  <c r="U43" i="6"/>
  <c r="V43" i="6" s="1"/>
  <c r="S43" i="6"/>
  <c r="T43" i="6" s="1"/>
  <c r="U24" i="6"/>
  <c r="V24" i="6" s="1"/>
  <c r="S24" i="6"/>
  <c r="T24" i="6" s="1"/>
  <c r="U37" i="6"/>
  <c r="V37" i="6" s="1"/>
  <c r="S37" i="6"/>
  <c r="T37" i="6" s="1"/>
  <c r="U25" i="6"/>
  <c r="V25" i="6" s="1"/>
  <c r="S25" i="6"/>
  <c r="T25" i="6" s="1"/>
  <c r="U41" i="6"/>
  <c r="V41" i="6" s="1"/>
  <c r="S41" i="6"/>
  <c r="T41" i="6" s="1"/>
  <c r="U42" i="6"/>
  <c r="V42" i="6" s="1"/>
  <c r="S42" i="6"/>
  <c r="T42" i="6" s="1"/>
  <c r="U38" i="6"/>
  <c r="V38" i="6" s="1"/>
  <c r="S38" i="6"/>
  <c r="T38" i="6" s="1"/>
  <c r="U28" i="6"/>
  <c r="V28" i="6" s="1"/>
  <c r="S28" i="6"/>
  <c r="T28" i="6" s="1"/>
  <c r="U65" i="6"/>
  <c r="V65" i="6" s="1"/>
  <c r="S65" i="6"/>
  <c r="T65" i="6" s="1"/>
  <c r="U57" i="6"/>
  <c r="V57" i="6" s="1"/>
  <c r="S57" i="6"/>
  <c r="T57" i="6" s="1"/>
  <c r="U49" i="6"/>
  <c r="V49" i="6" s="1"/>
  <c r="S49" i="6"/>
  <c r="T49" i="6" s="1"/>
  <c r="U90" i="6"/>
  <c r="V90" i="6" s="1"/>
  <c r="S90" i="6"/>
  <c r="T90" i="6" s="1"/>
  <c r="U62" i="6"/>
  <c r="V62" i="6" s="1"/>
  <c r="S62" i="6"/>
  <c r="T62" i="6" s="1"/>
  <c r="U54" i="6"/>
  <c r="V54" i="6" s="1"/>
  <c r="S54" i="6"/>
  <c r="T54" i="6" s="1"/>
  <c r="U46" i="6"/>
  <c r="V46" i="6" s="1"/>
  <c r="S46" i="6"/>
  <c r="T46" i="6" s="1"/>
  <c r="U36" i="6"/>
  <c r="V36" i="6" s="1"/>
  <c r="S36" i="6"/>
  <c r="T36" i="6" s="1"/>
  <c r="U35" i="6"/>
  <c r="V35" i="6" s="1"/>
  <c r="S35" i="6"/>
  <c r="T35" i="6" s="1"/>
  <c r="W17" i="6"/>
  <c r="U34" i="6"/>
  <c r="V34" i="6" s="1"/>
  <c r="S34" i="6"/>
  <c r="T34" i="6" s="1"/>
  <c r="U26" i="6"/>
  <c r="V26" i="6" s="1"/>
  <c r="S26" i="6"/>
  <c r="T26" i="6" s="1"/>
  <c r="S142" i="6"/>
  <c r="T142" i="6" s="1"/>
  <c r="U142" i="6"/>
  <c r="V142" i="6" s="1"/>
  <c r="W80" i="6"/>
  <c r="U63" i="6"/>
  <c r="V63" i="6" s="1"/>
  <c r="S63" i="6"/>
  <c r="T63" i="6" s="1"/>
  <c r="U55" i="6"/>
  <c r="V55" i="6" s="1"/>
  <c r="S55" i="6"/>
  <c r="T55" i="6" s="1"/>
  <c r="U91" i="6"/>
  <c r="V91" i="6" s="1"/>
  <c r="S91" i="6"/>
  <c r="T91" i="6" s="1"/>
  <c r="U60" i="6"/>
  <c r="V60" i="6" s="1"/>
  <c r="S60" i="6"/>
  <c r="T60" i="6" s="1"/>
  <c r="U52" i="6"/>
  <c r="V52" i="6" s="1"/>
  <c r="S52" i="6"/>
  <c r="T52" i="6" s="1"/>
  <c r="U44" i="6"/>
  <c r="V44" i="6" s="1"/>
  <c r="S44" i="6"/>
  <c r="T44" i="6" s="1"/>
  <c r="U45" i="6"/>
  <c r="V45" i="6" s="1"/>
  <c r="S45" i="6"/>
  <c r="T45" i="6" s="1"/>
  <c r="U31" i="6"/>
  <c r="V31" i="6" s="1"/>
  <c r="S31" i="6"/>
  <c r="T31" i="6" s="1"/>
  <c r="U40" i="6"/>
  <c r="V40" i="6" s="1"/>
  <c r="S40" i="6"/>
  <c r="T40" i="6" s="1"/>
  <c r="U33" i="6"/>
  <c r="V33" i="6" s="1"/>
  <c r="S33" i="6"/>
  <c r="T33" i="6" s="1"/>
  <c r="U32" i="6"/>
  <c r="V32" i="6" s="1"/>
  <c r="S32" i="6"/>
  <c r="T32" i="6" s="1"/>
  <c r="U23" i="6"/>
  <c r="V23" i="6" s="1"/>
  <c r="S23" i="6"/>
  <c r="T23" i="6" s="1"/>
  <c r="Q135" i="1"/>
  <c r="Q136" i="1"/>
  <c r="W16" i="6" l="1"/>
  <c r="H12" i="6"/>
  <c r="W55" i="6"/>
  <c r="W92" i="6"/>
  <c r="W41" i="6"/>
  <c r="W43" i="6"/>
  <c r="W111" i="6"/>
  <c r="W127" i="6"/>
  <c r="W132" i="6"/>
  <c r="W114" i="6"/>
  <c r="W129" i="6"/>
  <c r="W130" i="6"/>
  <c r="W105" i="6"/>
  <c r="W106" i="6"/>
  <c r="W107" i="6"/>
  <c r="W123" i="6"/>
  <c r="W139" i="6"/>
  <c r="W128" i="6"/>
  <c r="W110" i="6"/>
  <c r="W125" i="6"/>
  <c r="W121" i="6"/>
  <c r="W117" i="6"/>
  <c r="W120" i="6"/>
  <c r="W135" i="6"/>
  <c r="W140" i="6"/>
  <c r="W137" i="6"/>
  <c r="W138" i="6"/>
  <c r="W113" i="6"/>
  <c r="W108" i="6"/>
  <c r="W115" i="6"/>
  <c r="W116" i="6"/>
  <c r="W136" i="6"/>
  <c r="W133" i="6"/>
  <c r="W52" i="6"/>
  <c r="W34" i="6"/>
  <c r="W119" i="6"/>
  <c r="W124" i="6"/>
  <c r="W122" i="6"/>
  <c r="W131" i="6"/>
  <c r="W142" i="6"/>
  <c r="W154" i="6"/>
  <c r="W118" i="6"/>
  <c r="W134" i="6"/>
  <c r="W112" i="6"/>
  <c r="W90" i="6"/>
  <c r="W28" i="6"/>
  <c r="W42" i="6"/>
  <c r="W25" i="6"/>
  <c r="W24" i="6"/>
  <c r="W47" i="6"/>
  <c r="W56" i="6"/>
  <c r="W51" i="6"/>
  <c r="W67" i="6"/>
  <c r="W89" i="6"/>
  <c r="W126" i="6"/>
  <c r="W109" i="6"/>
  <c r="W57" i="6"/>
  <c r="W30" i="6"/>
  <c r="W29" i="6"/>
  <c r="W27" i="6"/>
  <c r="W32" i="6"/>
  <c r="W40" i="6"/>
  <c r="W45" i="6"/>
  <c r="W35" i="6"/>
  <c r="W54" i="6"/>
  <c r="W91" i="6"/>
  <c r="W23" i="6"/>
  <c r="W33" i="6"/>
  <c r="W31" i="6"/>
  <c r="W44" i="6"/>
  <c r="W60" i="6"/>
  <c r="W36" i="6"/>
  <c r="W46" i="6"/>
  <c r="W62" i="6"/>
  <c r="W49" i="6"/>
  <c r="W65" i="6"/>
  <c r="W15" i="6"/>
  <c r="W63" i="6"/>
  <c r="W26" i="6"/>
  <c r="W38" i="6"/>
  <c r="W37" i="6"/>
  <c r="W48" i="6"/>
  <c r="W64" i="6"/>
  <c r="W59" i="6"/>
  <c r="W39" i="6"/>
  <c r="W50" i="6"/>
  <c r="W66" i="6"/>
  <c r="W61" i="6"/>
  <c r="W58" i="6"/>
  <c r="W53" i="6"/>
  <c r="U136" i="1"/>
  <c r="V136" i="1" s="1"/>
  <c r="S136" i="1"/>
  <c r="T136" i="1" s="1"/>
  <c r="U135" i="1"/>
  <c r="V135" i="1" s="1"/>
  <c r="S135" i="1"/>
  <c r="T135" i="1" s="1"/>
  <c r="Q93" i="1"/>
  <c r="S93" i="1" s="1"/>
  <c r="T93" i="1" s="1"/>
  <c r="Q100" i="1"/>
  <c r="Q144" i="1"/>
  <c r="S144" i="1" s="1"/>
  <c r="T144" i="1" s="1"/>
  <c r="W135" i="1" l="1"/>
  <c r="W136" i="1"/>
  <c r="U93" i="1"/>
  <c r="V93" i="1" s="1"/>
  <c r="W93" i="1" s="1"/>
  <c r="S100" i="1"/>
  <c r="T100" i="1" s="1"/>
  <c r="U100" i="1"/>
  <c r="V100" i="1" s="1"/>
  <c r="U144" i="1"/>
  <c r="V144" i="1" s="1"/>
  <c r="W144" i="1" s="1"/>
  <c r="N24" i="1"/>
  <c r="W100" i="1" l="1"/>
  <c r="Q24" i="1"/>
  <c r="N38" i="1"/>
  <c r="N87" i="1"/>
  <c r="N98" i="1"/>
  <c r="N66" i="1"/>
  <c r="N90" i="1"/>
  <c r="N97" i="1"/>
  <c r="N37" i="1"/>
  <c r="N35" i="1"/>
  <c r="N64" i="1"/>
  <c r="N50" i="1"/>
  <c r="N53" i="1"/>
  <c r="N69" i="1"/>
  <c r="N30" i="1"/>
  <c r="N29" i="1"/>
  <c r="N16" i="1"/>
  <c r="N79" i="1"/>
  <c r="N74" i="1"/>
  <c r="N117" i="1"/>
  <c r="N118" i="1"/>
  <c r="N119" i="1"/>
  <c r="N120" i="1"/>
  <c r="N121" i="1"/>
  <c r="N18" i="1"/>
  <c r="N27" i="1"/>
  <c r="N67" i="1"/>
  <c r="N86" i="1"/>
  <c r="N113" i="1"/>
  <c r="N114" i="1"/>
  <c r="I75" i="1"/>
  <c r="N75" i="1" s="1"/>
  <c r="N34" i="1"/>
  <c r="N81" i="1"/>
  <c r="N32" i="1"/>
  <c r="N19" i="1"/>
  <c r="N23" i="1"/>
  <c r="N115" i="1"/>
  <c r="N21" i="1"/>
  <c r="N33" i="1"/>
  <c r="N15" i="1"/>
  <c r="N61" i="1"/>
  <c r="N60" i="1"/>
  <c r="N132" i="1"/>
  <c r="N131" i="1"/>
  <c r="N111" i="1"/>
  <c r="N116" i="1"/>
  <c r="N134" i="1"/>
  <c r="N142" i="1"/>
  <c r="N94" i="1"/>
  <c r="N130" i="1"/>
  <c r="N112" i="1"/>
  <c r="N133" i="1"/>
  <c r="N99" i="1"/>
  <c r="N95" i="1"/>
  <c r="N138" i="1"/>
  <c r="N141" i="1"/>
  <c r="N126" i="1"/>
  <c r="N127" i="1"/>
  <c r="N124" i="1"/>
  <c r="N122" i="1"/>
  <c r="N128" i="1"/>
  <c r="N125" i="1"/>
  <c r="N123" i="1"/>
  <c r="N137" i="1"/>
  <c r="N39" i="1"/>
  <c r="N36" i="1"/>
  <c r="N56" i="1"/>
  <c r="N31" i="1"/>
  <c r="N22" i="1"/>
  <c r="N65" i="1"/>
  <c r="N54" i="1"/>
  <c r="N47" i="1"/>
  <c r="N49" i="1"/>
  <c r="N82" i="1"/>
  <c r="N88" i="1"/>
  <c r="N151" i="1"/>
  <c r="N155" i="1"/>
  <c r="N153" i="1"/>
  <c r="N26" i="1"/>
  <c r="N96" i="1"/>
  <c r="N156" i="1"/>
  <c r="N148" i="1"/>
  <c r="N146" i="1"/>
  <c r="N149" i="1"/>
  <c r="N147" i="1"/>
  <c r="N154" i="1"/>
  <c r="N157" i="1"/>
  <c r="N84" i="1"/>
  <c r="N150" i="1"/>
  <c r="N152" i="1"/>
  <c r="N78" i="1"/>
  <c r="N63" i="1"/>
  <c r="N59" i="1"/>
  <c r="N83" i="1"/>
  <c r="N68" i="1"/>
  <c r="N48" i="1"/>
  <c r="N91" i="1"/>
  <c r="N62" i="1"/>
  <c r="N76" i="1"/>
  <c r="N20" i="1"/>
  <c r="N55" i="1"/>
  <c r="N80" i="1"/>
  <c r="N140" i="1"/>
  <c r="N129" i="1"/>
  <c r="N71" i="1"/>
  <c r="N72" i="1"/>
  <c r="N139" i="1"/>
  <c r="N145" i="1"/>
  <c r="N108" i="1"/>
  <c r="N103" i="1"/>
  <c r="N101" i="1"/>
  <c r="N105" i="1"/>
  <c r="N102" i="1"/>
  <c r="N104" i="1"/>
  <c r="N106" i="1"/>
  <c r="N107" i="1"/>
  <c r="N85" i="1"/>
  <c r="N143" i="1"/>
  <c r="N109" i="1"/>
  <c r="N92" i="1"/>
  <c r="N110" i="1"/>
  <c r="N73" i="1"/>
  <c r="N58" i="1"/>
  <c r="N40" i="1"/>
  <c r="N17" i="1"/>
  <c r="N52" i="1"/>
  <c r="N51" i="1"/>
  <c r="N46" i="1"/>
  <c r="N28" i="1"/>
  <c r="N44" i="1"/>
  <c r="N42" i="1"/>
  <c r="N43" i="1"/>
  <c r="N70" i="1"/>
  <c r="N57" i="1"/>
  <c r="N25" i="1"/>
  <c r="N45" i="1"/>
  <c r="N41" i="1"/>
  <c r="N77" i="1"/>
  <c r="N89" i="1"/>
  <c r="J12" i="1" l="1"/>
  <c r="S24" i="1"/>
  <c r="T24" i="1" s="1"/>
  <c r="U24" i="1"/>
  <c r="V24" i="1" s="1"/>
  <c r="Q57" i="1"/>
  <c r="Q52" i="1"/>
  <c r="Q101" i="1"/>
  <c r="Q59" i="1"/>
  <c r="Q155" i="1"/>
  <c r="Q39" i="1"/>
  <c r="Q124" i="1"/>
  <c r="Q142" i="1"/>
  <c r="Q15" i="1"/>
  <c r="Q34" i="1"/>
  <c r="Q27" i="1"/>
  <c r="Q69" i="1"/>
  <c r="Q37" i="1"/>
  <c r="Q41" i="1"/>
  <c r="Q70" i="1"/>
  <c r="Q28" i="1"/>
  <c r="Q17" i="1"/>
  <c r="Q110" i="1"/>
  <c r="Q143" i="1"/>
  <c r="Q104" i="1"/>
  <c r="Q103" i="1"/>
  <c r="Q139" i="1"/>
  <c r="Q129" i="1"/>
  <c r="Q20" i="1"/>
  <c r="Q48" i="1"/>
  <c r="Q63" i="1"/>
  <c r="Q84" i="1"/>
  <c r="Q149" i="1"/>
  <c r="Q96" i="1"/>
  <c r="Q151" i="1"/>
  <c r="Q47" i="1"/>
  <c r="Q31" i="1"/>
  <c r="Q137" i="1"/>
  <c r="Q128" i="1"/>
  <c r="Q127" i="1"/>
  <c r="Q95" i="1"/>
  <c r="Q112" i="1"/>
  <c r="Q134" i="1"/>
  <c r="Q132" i="1"/>
  <c r="Q33" i="1"/>
  <c r="Q19" i="1"/>
  <c r="Q18" i="1"/>
  <c r="Q118" i="1"/>
  <c r="Q16" i="1"/>
  <c r="Q53" i="1"/>
  <c r="Q97" i="1"/>
  <c r="Q87" i="1"/>
  <c r="Q77" i="1"/>
  <c r="Q73" i="1"/>
  <c r="Q55" i="1"/>
  <c r="Q147" i="1"/>
  <c r="Q49" i="1"/>
  <c r="Q125" i="1"/>
  <c r="Q133" i="1"/>
  <c r="Q131" i="1"/>
  <c r="Q23" i="1"/>
  <c r="Q75" i="1"/>
  <c r="Q119" i="1"/>
  <c r="Q98" i="1"/>
  <c r="Q45" i="1"/>
  <c r="Q43" i="1"/>
  <c r="Q46" i="1"/>
  <c r="Q40" i="1"/>
  <c r="Q92" i="1"/>
  <c r="Q85" i="1"/>
  <c r="Q102" i="1"/>
  <c r="Q108" i="1"/>
  <c r="Q140" i="1"/>
  <c r="Q76" i="1"/>
  <c r="Q68" i="1"/>
  <c r="Q78" i="1"/>
  <c r="Q157" i="1"/>
  <c r="Q146" i="1"/>
  <c r="Q26" i="1"/>
  <c r="Q88" i="1"/>
  <c r="Q54" i="1"/>
  <c r="Q56" i="1"/>
  <c r="Q122" i="1"/>
  <c r="Q126" i="1"/>
  <c r="Q130" i="1"/>
  <c r="Q116" i="1"/>
  <c r="Q60" i="1"/>
  <c r="Q21" i="1"/>
  <c r="Q32" i="1"/>
  <c r="Q114" i="1"/>
  <c r="Q113" i="1"/>
  <c r="Q86" i="1"/>
  <c r="Q121" i="1"/>
  <c r="Q117" i="1"/>
  <c r="Q29" i="1"/>
  <c r="Q50" i="1"/>
  <c r="Q64" i="1"/>
  <c r="Q90" i="1"/>
  <c r="Q38" i="1"/>
  <c r="Q44" i="1"/>
  <c r="Q106" i="1"/>
  <c r="Q71" i="1"/>
  <c r="Q91" i="1"/>
  <c r="Q150" i="1"/>
  <c r="Q156" i="1"/>
  <c r="Q22" i="1"/>
  <c r="Q138" i="1"/>
  <c r="Q79" i="1"/>
  <c r="Q89" i="1"/>
  <c r="Q25" i="1"/>
  <c r="Q42" i="1"/>
  <c r="Q51" i="1"/>
  <c r="Q58" i="1"/>
  <c r="Q109" i="1"/>
  <c r="Q107" i="1"/>
  <c r="Q105" i="1"/>
  <c r="Q145" i="1"/>
  <c r="Q72" i="1"/>
  <c r="Q80" i="1"/>
  <c r="Q62" i="1"/>
  <c r="Q83" i="1"/>
  <c r="Q152" i="1"/>
  <c r="Q154" i="1"/>
  <c r="Q148" i="1"/>
  <c r="Q153" i="1"/>
  <c r="Q82" i="1"/>
  <c r="Q65" i="1"/>
  <c r="Q36" i="1"/>
  <c r="Q123" i="1"/>
  <c r="Q141" i="1"/>
  <c r="Q99" i="1"/>
  <c r="Q94" i="1"/>
  <c r="Q111" i="1"/>
  <c r="Q61" i="1"/>
  <c r="Q115" i="1"/>
  <c r="Q81" i="1"/>
  <c r="Q67" i="1"/>
  <c r="Q120" i="1"/>
  <c r="Q74" i="1"/>
  <c r="Q30" i="1"/>
  <c r="Q35" i="1"/>
  <c r="Q66" i="1"/>
  <c r="W24" i="1" l="1"/>
  <c r="S66" i="1"/>
  <c r="T66" i="1" s="1"/>
  <c r="U66" i="1"/>
  <c r="V66" i="1" s="1"/>
  <c r="S67" i="1"/>
  <c r="T67" i="1" s="1"/>
  <c r="U67" i="1"/>
  <c r="V67" i="1" s="1"/>
  <c r="S111" i="1"/>
  <c r="T111" i="1" s="1"/>
  <c r="U111" i="1"/>
  <c r="V111" i="1" s="1"/>
  <c r="S82" i="1"/>
  <c r="T82" i="1" s="1"/>
  <c r="U82" i="1"/>
  <c r="V82" i="1" s="1"/>
  <c r="S62" i="1"/>
  <c r="T62" i="1" s="1"/>
  <c r="U62" i="1"/>
  <c r="V62" i="1" s="1"/>
  <c r="S109" i="1"/>
  <c r="T109" i="1" s="1"/>
  <c r="U109" i="1"/>
  <c r="V109" i="1" s="1"/>
  <c r="S79" i="1"/>
  <c r="T79" i="1" s="1"/>
  <c r="U79" i="1"/>
  <c r="V79" i="1" s="1"/>
  <c r="S150" i="1"/>
  <c r="T150" i="1" s="1"/>
  <c r="U150" i="1"/>
  <c r="V150" i="1" s="1"/>
  <c r="S71" i="1"/>
  <c r="T71" i="1" s="1"/>
  <c r="U71" i="1"/>
  <c r="V71" i="1" s="1"/>
  <c r="S44" i="1"/>
  <c r="T44" i="1" s="1"/>
  <c r="U44" i="1"/>
  <c r="V44" i="1" s="1"/>
  <c r="S50" i="1"/>
  <c r="T50" i="1" s="1"/>
  <c r="U50" i="1"/>
  <c r="V50" i="1" s="1"/>
  <c r="S117" i="1"/>
  <c r="T117" i="1" s="1"/>
  <c r="U117" i="1"/>
  <c r="V117" i="1" s="1"/>
  <c r="S113" i="1"/>
  <c r="T113" i="1" s="1"/>
  <c r="U113" i="1"/>
  <c r="V113" i="1" s="1"/>
  <c r="S32" i="1"/>
  <c r="T32" i="1" s="1"/>
  <c r="U32" i="1"/>
  <c r="V32" i="1" s="1"/>
  <c r="S130" i="1"/>
  <c r="T130" i="1" s="1"/>
  <c r="U130" i="1"/>
  <c r="V130" i="1" s="1"/>
  <c r="S54" i="1"/>
  <c r="T54" i="1" s="1"/>
  <c r="U54" i="1"/>
  <c r="V54" i="1" s="1"/>
  <c r="S157" i="1"/>
  <c r="T157" i="1" s="1"/>
  <c r="U157" i="1"/>
  <c r="V157" i="1" s="1"/>
  <c r="S140" i="1"/>
  <c r="T140" i="1" s="1"/>
  <c r="U140" i="1"/>
  <c r="V140" i="1" s="1"/>
  <c r="S85" i="1"/>
  <c r="T85" i="1" s="1"/>
  <c r="U85" i="1"/>
  <c r="V85" i="1" s="1"/>
  <c r="S43" i="1"/>
  <c r="T43" i="1" s="1"/>
  <c r="U43" i="1"/>
  <c r="V43" i="1" s="1"/>
  <c r="S75" i="1"/>
  <c r="T75" i="1" s="1"/>
  <c r="U75" i="1"/>
  <c r="V75" i="1" s="1"/>
  <c r="S147" i="1"/>
  <c r="T147" i="1" s="1"/>
  <c r="U147" i="1"/>
  <c r="V147" i="1" s="1"/>
  <c r="S77" i="1"/>
  <c r="T77" i="1" s="1"/>
  <c r="U77" i="1"/>
  <c r="V77" i="1" s="1"/>
  <c r="S53" i="1"/>
  <c r="T53" i="1" s="1"/>
  <c r="U53" i="1"/>
  <c r="V53" i="1" s="1"/>
  <c r="S137" i="1"/>
  <c r="T137" i="1" s="1"/>
  <c r="U137" i="1"/>
  <c r="V137" i="1" s="1"/>
  <c r="S74" i="1"/>
  <c r="T74" i="1" s="1"/>
  <c r="U74" i="1"/>
  <c r="V74" i="1" s="1"/>
  <c r="S115" i="1"/>
  <c r="T115" i="1" s="1"/>
  <c r="U115" i="1"/>
  <c r="V115" i="1" s="1"/>
  <c r="S99" i="1"/>
  <c r="T99" i="1" s="1"/>
  <c r="U99" i="1"/>
  <c r="V99" i="1" s="1"/>
  <c r="S36" i="1"/>
  <c r="T36" i="1" s="1"/>
  <c r="U36" i="1"/>
  <c r="V36" i="1" s="1"/>
  <c r="S148" i="1"/>
  <c r="T148" i="1" s="1"/>
  <c r="U148" i="1"/>
  <c r="V148" i="1" s="1"/>
  <c r="S152" i="1"/>
  <c r="T152" i="1" s="1"/>
  <c r="U152" i="1"/>
  <c r="V152" i="1" s="1"/>
  <c r="S72" i="1"/>
  <c r="T72" i="1" s="1"/>
  <c r="U72" i="1"/>
  <c r="V72" i="1" s="1"/>
  <c r="S105" i="1"/>
  <c r="T105" i="1" s="1"/>
  <c r="U105" i="1"/>
  <c r="V105" i="1" s="1"/>
  <c r="S51" i="1"/>
  <c r="T51" i="1" s="1"/>
  <c r="U51" i="1"/>
  <c r="V51" i="1" s="1"/>
  <c r="S25" i="1"/>
  <c r="T25" i="1" s="1"/>
  <c r="U25" i="1"/>
  <c r="V25" i="1" s="1"/>
  <c r="S22" i="1"/>
  <c r="T22" i="1" s="1"/>
  <c r="U22" i="1"/>
  <c r="V22" i="1" s="1"/>
  <c r="S106" i="1"/>
  <c r="T106" i="1" s="1"/>
  <c r="U106" i="1"/>
  <c r="V106" i="1" s="1"/>
  <c r="S90" i="1"/>
  <c r="T90" i="1" s="1"/>
  <c r="U90" i="1"/>
  <c r="V90" i="1" s="1"/>
  <c r="S86" i="1"/>
  <c r="T86" i="1" s="1"/>
  <c r="U86" i="1"/>
  <c r="V86" i="1" s="1"/>
  <c r="S60" i="1"/>
  <c r="T60" i="1" s="1"/>
  <c r="U60" i="1"/>
  <c r="V60" i="1" s="1"/>
  <c r="S126" i="1"/>
  <c r="T126" i="1" s="1"/>
  <c r="U126" i="1"/>
  <c r="V126" i="1" s="1"/>
  <c r="S26" i="1"/>
  <c r="T26" i="1" s="1"/>
  <c r="U26" i="1"/>
  <c r="V26" i="1" s="1"/>
  <c r="S68" i="1"/>
  <c r="T68" i="1" s="1"/>
  <c r="U68" i="1"/>
  <c r="V68" i="1" s="1"/>
  <c r="S108" i="1"/>
  <c r="T108" i="1" s="1"/>
  <c r="U108" i="1"/>
  <c r="V108" i="1" s="1"/>
  <c r="S40" i="1"/>
  <c r="T40" i="1" s="1"/>
  <c r="U40" i="1"/>
  <c r="V40" i="1" s="1"/>
  <c r="S131" i="1"/>
  <c r="T131" i="1" s="1"/>
  <c r="U131" i="1"/>
  <c r="V131" i="1" s="1"/>
  <c r="S125" i="1"/>
  <c r="T125" i="1" s="1"/>
  <c r="U125" i="1"/>
  <c r="V125" i="1" s="1"/>
  <c r="S97" i="1"/>
  <c r="T97" i="1" s="1"/>
  <c r="U97" i="1"/>
  <c r="V97" i="1" s="1"/>
  <c r="S118" i="1"/>
  <c r="T118" i="1" s="1"/>
  <c r="U118" i="1"/>
  <c r="V118" i="1" s="1"/>
  <c r="S19" i="1"/>
  <c r="T19" i="1" s="1"/>
  <c r="U19" i="1"/>
  <c r="V19" i="1" s="1"/>
  <c r="S132" i="1"/>
  <c r="T132" i="1" s="1"/>
  <c r="U132" i="1"/>
  <c r="V132" i="1" s="1"/>
  <c r="S112" i="1"/>
  <c r="T112" i="1" s="1"/>
  <c r="U112" i="1"/>
  <c r="V112" i="1" s="1"/>
  <c r="S127" i="1"/>
  <c r="T127" i="1" s="1"/>
  <c r="U127" i="1"/>
  <c r="V127" i="1" s="1"/>
  <c r="S47" i="1"/>
  <c r="T47" i="1" s="1"/>
  <c r="U47" i="1"/>
  <c r="V47" i="1" s="1"/>
  <c r="S96" i="1"/>
  <c r="T96" i="1" s="1"/>
  <c r="U96" i="1"/>
  <c r="V96" i="1" s="1"/>
  <c r="S84" i="1"/>
  <c r="T84" i="1" s="1"/>
  <c r="U84" i="1"/>
  <c r="V84" i="1" s="1"/>
  <c r="S48" i="1"/>
  <c r="T48" i="1" s="1"/>
  <c r="U48" i="1"/>
  <c r="V48" i="1" s="1"/>
  <c r="S129" i="1"/>
  <c r="T129" i="1" s="1"/>
  <c r="U129" i="1"/>
  <c r="V129" i="1" s="1"/>
  <c r="S103" i="1"/>
  <c r="T103" i="1" s="1"/>
  <c r="U103" i="1"/>
  <c r="V103" i="1" s="1"/>
  <c r="S143" i="1"/>
  <c r="T143" i="1" s="1"/>
  <c r="U143" i="1"/>
  <c r="V143" i="1" s="1"/>
  <c r="S17" i="1"/>
  <c r="T17" i="1" s="1"/>
  <c r="U17" i="1"/>
  <c r="V17" i="1" s="1"/>
  <c r="S70" i="1"/>
  <c r="T70" i="1" s="1"/>
  <c r="U70" i="1"/>
  <c r="V70" i="1" s="1"/>
  <c r="S37" i="1"/>
  <c r="T37" i="1" s="1"/>
  <c r="U37" i="1"/>
  <c r="V37" i="1" s="1"/>
  <c r="S27" i="1"/>
  <c r="T27" i="1" s="1"/>
  <c r="U27" i="1"/>
  <c r="V27" i="1" s="1"/>
  <c r="S15" i="1"/>
  <c r="U15" i="1"/>
  <c r="V15" i="1" s="1"/>
  <c r="S124" i="1"/>
  <c r="T124" i="1" s="1"/>
  <c r="U124" i="1"/>
  <c r="V124" i="1" s="1"/>
  <c r="S155" i="1"/>
  <c r="T155" i="1" s="1"/>
  <c r="U155" i="1"/>
  <c r="V155" i="1" s="1"/>
  <c r="S52" i="1"/>
  <c r="T52" i="1" s="1"/>
  <c r="U52" i="1"/>
  <c r="V52" i="1" s="1"/>
  <c r="S35" i="1"/>
  <c r="T35" i="1" s="1"/>
  <c r="U35" i="1"/>
  <c r="V35" i="1" s="1"/>
  <c r="S30" i="1"/>
  <c r="T30" i="1" s="1"/>
  <c r="U30" i="1"/>
  <c r="V30" i="1" s="1"/>
  <c r="S120" i="1"/>
  <c r="T120" i="1" s="1"/>
  <c r="U120" i="1"/>
  <c r="V120" i="1" s="1"/>
  <c r="S81" i="1"/>
  <c r="T81" i="1" s="1"/>
  <c r="U81" i="1"/>
  <c r="V81" i="1" s="1"/>
  <c r="S61" i="1"/>
  <c r="T61" i="1" s="1"/>
  <c r="U61" i="1"/>
  <c r="V61" i="1" s="1"/>
  <c r="S94" i="1"/>
  <c r="T94" i="1" s="1"/>
  <c r="U94" i="1"/>
  <c r="V94" i="1" s="1"/>
  <c r="S141" i="1"/>
  <c r="T141" i="1" s="1"/>
  <c r="U141" i="1"/>
  <c r="V141" i="1" s="1"/>
  <c r="S123" i="1"/>
  <c r="T123" i="1" s="1"/>
  <c r="U123" i="1"/>
  <c r="V123" i="1" s="1"/>
  <c r="S65" i="1"/>
  <c r="T65" i="1" s="1"/>
  <c r="U65" i="1"/>
  <c r="V65" i="1" s="1"/>
  <c r="S153" i="1"/>
  <c r="T153" i="1" s="1"/>
  <c r="U153" i="1"/>
  <c r="V153" i="1" s="1"/>
  <c r="S154" i="1"/>
  <c r="T154" i="1" s="1"/>
  <c r="U154" i="1"/>
  <c r="V154" i="1" s="1"/>
  <c r="S83" i="1"/>
  <c r="T83" i="1" s="1"/>
  <c r="U83" i="1"/>
  <c r="V83" i="1" s="1"/>
  <c r="S80" i="1"/>
  <c r="T80" i="1" s="1"/>
  <c r="U80" i="1"/>
  <c r="V80" i="1" s="1"/>
  <c r="S145" i="1"/>
  <c r="T145" i="1" s="1"/>
  <c r="U145" i="1"/>
  <c r="V145" i="1" s="1"/>
  <c r="S107" i="1"/>
  <c r="T107" i="1" s="1"/>
  <c r="U107" i="1"/>
  <c r="V107" i="1" s="1"/>
  <c r="S58" i="1"/>
  <c r="T58" i="1" s="1"/>
  <c r="U58" i="1"/>
  <c r="V58" i="1" s="1"/>
  <c r="S42" i="1"/>
  <c r="T42" i="1" s="1"/>
  <c r="U42" i="1"/>
  <c r="V42" i="1" s="1"/>
  <c r="S89" i="1"/>
  <c r="T89" i="1" s="1"/>
  <c r="U89" i="1"/>
  <c r="V89" i="1" s="1"/>
  <c r="S138" i="1"/>
  <c r="T138" i="1" s="1"/>
  <c r="U138" i="1"/>
  <c r="V138" i="1" s="1"/>
  <c r="S156" i="1"/>
  <c r="T156" i="1" s="1"/>
  <c r="U156" i="1"/>
  <c r="V156" i="1" s="1"/>
  <c r="S91" i="1"/>
  <c r="T91" i="1" s="1"/>
  <c r="U91" i="1"/>
  <c r="V91" i="1" s="1"/>
  <c r="S38" i="1"/>
  <c r="T38" i="1" s="1"/>
  <c r="U38" i="1"/>
  <c r="V38" i="1" s="1"/>
  <c r="S64" i="1"/>
  <c r="T64" i="1" s="1"/>
  <c r="U64" i="1"/>
  <c r="V64" i="1" s="1"/>
  <c r="S29" i="1"/>
  <c r="T29" i="1" s="1"/>
  <c r="U29" i="1"/>
  <c r="V29" i="1" s="1"/>
  <c r="S121" i="1"/>
  <c r="T121" i="1" s="1"/>
  <c r="U121" i="1"/>
  <c r="V121" i="1" s="1"/>
  <c r="S114" i="1"/>
  <c r="T114" i="1" s="1"/>
  <c r="U114" i="1"/>
  <c r="V114" i="1" s="1"/>
  <c r="S21" i="1"/>
  <c r="T21" i="1" s="1"/>
  <c r="U21" i="1"/>
  <c r="V21" i="1" s="1"/>
  <c r="S116" i="1"/>
  <c r="T116" i="1" s="1"/>
  <c r="U116" i="1"/>
  <c r="V116" i="1" s="1"/>
  <c r="S122" i="1"/>
  <c r="T122" i="1" s="1"/>
  <c r="U122" i="1"/>
  <c r="V122" i="1" s="1"/>
  <c r="S56" i="1"/>
  <c r="T56" i="1" s="1"/>
  <c r="U56" i="1"/>
  <c r="V56" i="1" s="1"/>
  <c r="S88" i="1"/>
  <c r="T88" i="1" s="1"/>
  <c r="U88" i="1"/>
  <c r="V88" i="1" s="1"/>
  <c r="S146" i="1"/>
  <c r="T146" i="1" s="1"/>
  <c r="U146" i="1"/>
  <c r="V146" i="1" s="1"/>
  <c r="S78" i="1"/>
  <c r="T78" i="1" s="1"/>
  <c r="U78" i="1"/>
  <c r="V78" i="1" s="1"/>
  <c r="S76" i="1"/>
  <c r="T76" i="1" s="1"/>
  <c r="U76" i="1"/>
  <c r="V76" i="1" s="1"/>
  <c r="S102" i="1"/>
  <c r="T102" i="1" s="1"/>
  <c r="U102" i="1"/>
  <c r="V102" i="1" s="1"/>
  <c r="S92" i="1"/>
  <c r="T92" i="1" s="1"/>
  <c r="U92" i="1"/>
  <c r="V92" i="1" s="1"/>
  <c r="S46" i="1"/>
  <c r="T46" i="1" s="1"/>
  <c r="U46" i="1"/>
  <c r="V46" i="1" s="1"/>
  <c r="S45" i="1"/>
  <c r="T45" i="1" s="1"/>
  <c r="U45" i="1"/>
  <c r="V45" i="1" s="1"/>
  <c r="S98" i="1"/>
  <c r="T98" i="1" s="1"/>
  <c r="U98" i="1"/>
  <c r="V98" i="1" s="1"/>
  <c r="S119" i="1"/>
  <c r="T119" i="1" s="1"/>
  <c r="U119" i="1"/>
  <c r="V119" i="1" s="1"/>
  <c r="S23" i="1"/>
  <c r="T23" i="1" s="1"/>
  <c r="U23" i="1"/>
  <c r="V23" i="1" s="1"/>
  <c r="S133" i="1"/>
  <c r="T133" i="1" s="1"/>
  <c r="U133" i="1"/>
  <c r="V133" i="1" s="1"/>
  <c r="S49" i="1"/>
  <c r="T49" i="1" s="1"/>
  <c r="U49" i="1"/>
  <c r="V49" i="1" s="1"/>
  <c r="S55" i="1"/>
  <c r="T55" i="1" s="1"/>
  <c r="U55" i="1"/>
  <c r="V55" i="1" s="1"/>
  <c r="S73" i="1"/>
  <c r="T73" i="1" s="1"/>
  <c r="U73" i="1"/>
  <c r="V73" i="1" s="1"/>
  <c r="S87" i="1"/>
  <c r="T87" i="1" s="1"/>
  <c r="U87" i="1"/>
  <c r="V87" i="1" s="1"/>
  <c r="S16" i="1"/>
  <c r="T16" i="1" s="1"/>
  <c r="U16" i="1"/>
  <c r="V16" i="1" s="1"/>
  <c r="S18" i="1"/>
  <c r="T18" i="1" s="1"/>
  <c r="U18" i="1"/>
  <c r="V18" i="1" s="1"/>
  <c r="S33" i="1"/>
  <c r="T33" i="1" s="1"/>
  <c r="U33" i="1"/>
  <c r="V33" i="1" s="1"/>
  <c r="S134" i="1"/>
  <c r="T134" i="1" s="1"/>
  <c r="U134" i="1"/>
  <c r="V134" i="1" s="1"/>
  <c r="S95" i="1"/>
  <c r="T95" i="1" s="1"/>
  <c r="U95" i="1"/>
  <c r="V95" i="1" s="1"/>
  <c r="S128" i="1"/>
  <c r="T128" i="1" s="1"/>
  <c r="U128" i="1"/>
  <c r="V128" i="1" s="1"/>
  <c r="S31" i="1"/>
  <c r="T31" i="1" s="1"/>
  <c r="U31" i="1"/>
  <c r="V31" i="1" s="1"/>
  <c r="S151" i="1"/>
  <c r="T151" i="1" s="1"/>
  <c r="U151" i="1"/>
  <c r="V151" i="1" s="1"/>
  <c r="S149" i="1"/>
  <c r="T149" i="1" s="1"/>
  <c r="U149" i="1"/>
  <c r="V149" i="1" s="1"/>
  <c r="S63" i="1"/>
  <c r="T63" i="1" s="1"/>
  <c r="U63" i="1"/>
  <c r="V63" i="1" s="1"/>
  <c r="S20" i="1"/>
  <c r="T20" i="1" s="1"/>
  <c r="U20" i="1"/>
  <c r="V20" i="1" s="1"/>
  <c r="S139" i="1"/>
  <c r="T139" i="1" s="1"/>
  <c r="U139" i="1"/>
  <c r="V139" i="1" s="1"/>
  <c r="S104" i="1"/>
  <c r="T104" i="1" s="1"/>
  <c r="U104" i="1"/>
  <c r="V104" i="1" s="1"/>
  <c r="S110" i="1"/>
  <c r="T110" i="1" s="1"/>
  <c r="U110" i="1"/>
  <c r="V110" i="1" s="1"/>
  <c r="S28" i="1"/>
  <c r="T28" i="1" s="1"/>
  <c r="U28" i="1"/>
  <c r="V28" i="1" s="1"/>
  <c r="S41" i="1"/>
  <c r="T41" i="1" s="1"/>
  <c r="U41" i="1"/>
  <c r="V41" i="1" s="1"/>
  <c r="S69" i="1"/>
  <c r="T69" i="1" s="1"/>
  <c r="U69" i="1"/>
  <c r="V69" i="1" s="1"/>
  <c r="S34" i="1"/>
  <c r="T34" i="1" s="1"/>
  <c r="U34" i="1"/>
  <c r="V34" i="1" s="1"/>
  <c r="S142" i="1"/>
  <c r="T142" i="1" s="1"/>
  <c r="U142" i="1"/>
  <c r="V142" i="1" s="1"/>
  <c r="S39" i="1"/>
  <c r="T39" i="1" s="1"/>
  <c r="U39" i="1"/>
  <c r="V39" i="1" s="1"/>
  <c r="S59" i="1"/>
  <c r="T59" i="1" s="1"/>
  <c r="U59" i="1"/>
  <c r="V59" i="1" s="1"/>
  <c r="S101" i="1"/>
  <c r="T101" i="1" s="1"/>
  <c r="U101" i="1"/>
  <c r="V101" i="1" s="1"/>
  <c r="S57" i="1"/>
  <c r="T57" i="1" s="1"/>
  <c r="U57" i="1"/>
  <c r="V57" i="1" s="1"/>
  <c r="W54" i="1" l="1"/>
  <c r="W32" i="1"/>
  <c r="W117" i="1"/>
  <c r="W44" i="1"/>
  <c r="W150" i="1"/>
  <c r="W109" i="1"/>
  <c r="W82" i="1"/>
  <c r="W67" i="1"/>
  <c r="W101" i="1"/>
  <c r="W39" i="1"/>
  <c r="W34" i="1"/>
  <c r="W41" i="1"/>
  <c r="W110" i="1"/>
  <c r="W139" i="1"/>
  <c r="W63" i="1"/>
  <c r="W151" i="1"/>
  <c r="W128" i="1"/>
  <c r="W134" i="1"/>
  <c r="W18" i="1"/>
  <c r="W87" i="1"/>
  <c r="W55" i="1"/>
  <c r="W133" i="1"/>
  <c r="W119" i="1"/>
  <c r="W45" i="1"/>
  <c r="W92" i="1"/>
  <c r="W76" i="1"/>
  <c r="W146" i="1"/>
  <c r="W56" i="1"/>
  <c r="W116" i="1"/>
  <c r="W114" i="1"/>
  <c r="W29" i="1"/>
  <c r="W38" i="1"/>
  <c r="W156" i="1"/>
  <c r="W89" i="1"/>
  <c r="W58" i="1"/>
  <c r="W145" i="1"/>
  <c r="W83" i="1"/>
  <c r="W153" i="1"/>
  <c r="W123" i="1"/>
  <c r="W94" i="1"/>
  <c r="W81" i="1"/>
  <c r="W30" i="1"/>
  <c r="W52" i="1"/>
  <c r="W124" i="1"/>
  <c r="W27" i="1"/>
  <c r="W70" i="1"/>
  <c r="W143" i="1"/>
  <c r="W129" i="1"/>
  <c r="W84" i="1"/>
  <c r="W47" i="1"/>
  <c r="W112" i="1"/>
  <c r="W19" i="1"/>
  <c r="W97" i="1"/>
  <c r="W131" i="1"/>
  <c r="W108" i="1"/>
  <c r="W26" i="1"/>
  <c r="W60" i="1"/>
  <c r="W90" i="1"/>
  <c r="W22" i="1"/>
  <c r="W51" i="1"/>
  <c r="W72" i="1"/>
  <c r="W148" i="1"/>
  <c r="W99" i="1"/>
  <c r="W74" i="1"/>
  <c r="W53" i="1"/>
  <c r="W147" i="1"/>
  <c r="W43" i="1"/>
  <c r="W140" i="1"/>
  <c r="W57" i="1"/>
  <c r="W59" i="1"/>
  <c r="W142" i="1"/>
  <c r="W69" i="1"/>
  <c r="W104" i="1"/>
  <c r="W20" i="1"/>
  <c r="W149" i="1"/>
  <c r="W31" i="1"/>
  <c r="W95" i="1"/>
  <c r="W33" i="1"/>
  <c r="W16" i="1"/>
  <c r="W73" i="1"/>
  <c r="W49" i="1"/>
  <c r="W23" i="1"/>
  <c r="W98" i="1"/>
  <c r="W46" i="1"/>
  <c r="W102" i="1"/>
  <c r="W78" i="1"/>
  <c r="W88" i="1"/>
  <c r="W122" i="1"/>
  <c r="W21" i="1"/>
  <c r="W121" i="1"/>
  <c r="W64" i="1"/>
  <c r="W91" i="1"/>
  <c r="W138" i="1"/>
  <c r="W42" i="1"/>
  <c r="W107" i="1"/>
  <c r="W80" i="1"/>
  <c r="W154" i="1"/>
  <c r="W65" i="1"/>
  <c r="W141" i="1"/>
  <c r="W61" i="1"/>
  <c r="W120" i="1"/>
  <c r="W35" i="1"/>
  <c r="W155" i="1"/>
  <c r="W37" i="1"/>
  <c r="W17" i="1"/>
  <c r="W103" i="1"/>
  <c r="W48" i="1"/>
  <c r="W96" i="1"/>
  <c r="W127" i="1"/>
  <c r="W132" i="1"/>
  <c r="W118" i="1"/>
  <c r="W125" i="1"/>
  <c r="W40" i="1"/>
  <c r="W68" i="1"/>
  <c r="W126" i="1"/>
  <c r="W86" i="1"/>
  <c r="W106" i="1"/>
  <c r="W25" i="1"/>
  <c r="W105" i="1"/>
  <c r="W152" i="1"/>
  <c r="W36" i="1"/>
  <c r="W115" i="1"/>
  <c r="W137" i="1"/>
  <c r="W77" i="1"/>
  <c r="W75" i="1"/>
  <c r="W85" i="1"/>
  <c r="W157" i="1"/>
  <c r="W130" i="1"/>
  <c r="W113" i="1"/>
  <c r="W50" i="1"/>
  <c r="W71" i="1"/>
  <c r="W79" i="1"/>
  <c r="W62" i="1"/>
  <c r="W111" i="1"/>
  <c r="W66" i="1"/>
  <c r="W28" i="1"/>
  <c r="T15" i="1"/>
  <c r="W15" i="1" s="1"/>
</calcChain>
</file>

<file path=xl/comments1.xml><?xml version="1.0" encoding="utf-8"?>
<comments xmlns="http://schemas.openxmlformats.org/spreadsheetml/2006/main">
  <authors>
    <author>Hondelink, R.W.C. (FB)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Hondelink, R.W.C. (FB):</t>
        </r>
        <r>
          <rPr>
            <sz val="9"/>
            <color indexed="81"/>
            <rFont val="Tahoma"/>
            <family val="2"/>
          </rPr>
          <t xml:space="preserve">
u dient hier de prijs per stuk weer te geven: bv  een doos met 10 rollen van ieder 10 stuks, bevat 100 stuks. De prijs per doos dient u dan door 100 stuks te delen.</t>
        </r>
      </text>
    </comment>
  </commentList>
</comments>
</file>

<file path=xl/comments2.xml><?xml version="1.0" encoding="utf-8"?>
<comments xmlns="http://schemas.openxmlformats.org/spreadsheetml/2006/main">
  <authors>
    <author>Hondelink, R.W.C. (FB)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Hondelink, R.W.C. (FB):</t>
        </r>
        <r>
          <rPr>
            <sz val="9"/>
            <color indexed="81"/>
            <rFont val="Tahoma"/>
            <family val="2"/>
          </rPr>
          <t xml:space="preserve">
u dient hier de prijs per stuk weer te geven: bv  een doos met 10 rollen van ieder 10 stuks, bevat 100 stuks. De prijs per doos dient u dan door 100 stuks te delen.</t>
        </r>
      </text>
    </comment>
  </commentList>
</comments>
</file>

<file path=xl/sharedStrings.xml><?xml version="1.0" encoding="utf-8"?>
<sst xmlns="http://schemas.openxmlformats.org/spreadsheetml/2006/main" count="2267" uniqueCount="623">
  <si>
    <t>Artikelnr lev.</t>
  </si>
  <si>
    <t>Dikte of gewicht</t>
  </si>
  <si>
    <t>03305</t>
  </si>
  <si>
    <t>000000000009010688</t>
  </si>
  <si>
    <t>DOSEERPOMP TBV 5L CAN  03305  STUK</t>
  </si>
  <si>
    <t>05482</t>
  </si>
  <si>
    <t>000000000000002576</t>
  </si>
  <si>
    <t>WERKSPONS BLOK M 9X12.5X3.5    05482                    STUK</t>
  </si>
  <si>
    <t>Viscose, geel 12x8cm</t>
  </si>
  <si>
    <t>06025</t>
  </si>
  <si>
    <t>000000000009010429</t>
  </si>
  <si>
    <t>FOLIE ALUMINIUM 0.3X25M  06025 ROL</t>
  </si>
  <si>
    <t>06070</t>
  </si>
  <si>
    <t>000000000009010681</t>
  </si>
  <si>
    <t>ALUFOLIE 50CMX150M IN BOX  06070  6 BOX DOOS</t>
  </si>
  <si>
    <t>06076</t>
  </si>
  <si>
    <t>000000000000003862</t>
  </si>
  <si>
    <t>FOLIE HUISHOUD CLINGORAP 300MMX30M  06076         ROL</t>
  </si>
  <si>
    <t>11090</t>
  </si>
  <si>
    <t>000000000009010447</t>
  </si>
  <si>
    <t>BEKERS DISP ALGEMEEN 180CC 11090 ROL A 100 STK</t>
  </si>
  <si>
    <t>Wit, diameter 70,3x90mm hoog, ps</t>
  </si>
  <si>
    <t>3,9 gram</t>
  </si>
  <si>
    <t>11093</t>
  </si>
  <si>
    <t>000000000009010706</t>
  </si>
  <si>
    <t>DRINKBEKER 180CC WIT LICHT PRIMESOURCE  11093  30X100 DOOS</t>
  </si>
  <si>
    <t>Wit, diameter 70x84mm hoog, ps</t>
  </si>
  <si>
    <t>11510</t>
  </si>
  <si>
    <t>Wit, diameter 70,3x75mm hoog, ps</t>
  </si>
  <si>
    <t>000000000009010662</t>
  </si>
  <si>
    <t>AUTOMAATBEKER 150CC WIT PRIMESOURCE  11510  30X100 DOOS</t>
  </si>
  <si>
    <t>13005</t>
  </si>
  <si>
    <t>000000000009010702</t>
  </si>
  <si>
    <t>BEKER 225CC QUEENY CTG KARTON  13005  20X50 DOOS</t>
  </si>
  <si>
    <t>Diameter 80,4x91,5mm hoog</t>
  </si>
  <si>
    <t>13050</t>
  </si>
  <si>
    <t>000000000009010669</t>
  </si>
  <si>
    <t>BEKER 400CC WHIZZ KARTON  13050  20X50 DOOS</t>
  </si>
  <si>
    <t>Diameter 89x136mm hoog</t>
  </si>
  <si>
    <t>13103</t>
  </si>
  <si>
    <t>000000000009010663</t>
  </si>
  <si>
    <t>DEKSEL TBV 3-4-500CC MET KRUIS  13103  10X100 DOOS</t>
  </si>
  <si>
    <t>Diameter 89mm ps</t>
  </si>
  <si>
    <t>13133</t>
  </si>
  <si>
    <t>000000000009010685</t>
  </si>
  <si>
    <t>DEKSEL TB BEKER 225C MET DRINKOPENING  13133  10X100 DOOS</t>
  </si>
  <si>
    <t>Diameter 80mm ps</t>
  </si>
  <si>
    <t>13182</t>
  </si>
  <si>
    <t>000000000009013147</t>
  </si>
  <si>
    <t>BEKER 200CC KARTON LUMC  13182  DOOS A 2500 STUKS</t>
  </si>
  <si>
    <t>13188</t>
  </si>
  <si>
    <t>000000000009010670</t>
  </si>
  <si>
    <t>BEKER 300CC WHIZZ KARTON  13188  20X100 DOOS</t>
  </si>
  <si>
    <t>Diameter 89x101mm hoog</t>
  </si>
  <si>
    <t>13192</t>
  </si>
  <si>
    <t>000000000009013873</t>
  </si>
  <si>
    <t>BEKER POLARITY 300ML DIAM 93MM PET  13192  DS A 20X50 STK</t>
  </si>
  <si>
    <t>13197</t>
  </si>
  <si>
    <t>000000000009013874</t>
  </si>
  <si>
    <t>DEKSEL POLARITY BOL MET GAT  13197  DS 10X100 STK</t>
  </si>
  <si>
    <t>300/500ml, diameter 93mm A-pet</t>
  </si>
  <si>
    <t>15066</t>
  </si>
  <si>
    <t>000000000007015063</t>
  </si>
  <si>
    <t>BEKER PEPSI COLA 300CC  15066                      DS 2000ST</t>
  </si>
  <si>
    <t>21140</t>
  </si>
  <si>
    <t>000000000009009076</t>
  </si>
  <si>
    <t>BORD KARTON WIT DIAM 180MM 21140  10 X 100 STK</t>
  </si>
  <si>
    <t>Rond, gecoat</t>
  </si>
  <si>
    <t>21241</t>
  </si>
  <si>
    <t>220x220x30mm ps</t>
  </si>
  <si>
    <t>000000000009010716</t>
  </si>
  <si>
    <t>MENUBORD 1VAK 220X220MM WIT HG  21241  6X100 DOOS</t>
  </si>
  <si>
    <t>21436</t>
  </si>
  <si>
    <t>000000000009010444</t>
  </si>
  <si>
    <t>SOEPKOM PP M OOR DISP MAGNETRON 300CC 21436  ROL A 95 STK</t>
  </si>
  <si>
    <t>Wit, 138x117x47mm pp</t>
  </si>
  <si>
    <t>21443</t>
  </si>
  <si>
    <t>000000000009011641</t>
  </si>
  <si>
    <t>HALF STOKBROOD BLISTERS  21443                  DS 300ST</t>
  </si>
  <si>
    <t>Met deksel, 200x95x75mm</t>
  </si>
  <si>
    <t>Ps</t>
  </si>
  <si>
    <t>22154</t>
  </si>
  <si>
    <t>000000000009010646</t>
  </si>
  <si>
    <t>DEKSEL TBV CUP 30CC BOTER PP  22154  2400 DOOS</t>
  </si>
  <si>
    <t>51x51x4mm pp</t>
  </si>
  <si>
    <t>22613</t>
  </si>
  <si>
    <t>000000000009010664</t>
  </si>
  <si>
    <t>PORTIECUP 60ML TRANSPARANT PP  22613  DOOS  2400 STK</t>
  </si>
  <si>
    <t>24184</t>
  </si>
  <si>
    <t>000000000009010686</t>
  </si>
  <si>
    <t>MENUBAK 2VAK WIT FOAM  24184  200 DOOS</t>
  </si>
  <si>
    <t>247x198x75mm</t>
  </si>
  <si>
    <t>228x178x45mm pp</t>
  </si>
  <si>
    <t>28121</t>
  </si>
  <si>
    <t>000000000009013006</t>
  </si>
  <si>
    <t>MENUBAK 3VAK WIT PP 28.8X17.8X4.5CM  28121  DS 200 STK</t>
  </si>
  <si>
    <t>28150</t>
  </si>
  <si>
    <t>000000000009010615</t>
  </si>
  <si>
    <t>DEKSEL TBV SCHAAL MENU PP  28150  300 DOOS</t>
  </si>
  <si>
    <t>228x180mm pp</t>
  </si>
  <si>
    <t>31105</t>
  </si>
  <si>
    <t>Glashelder diameter 71x101mm hoog A-pet</t>
  </si>
  <si>
    <t>000000000009010671</t>
  </si>
  <si>
    <t>LIMONADEGLAS 200CC GLH PET  31105  20X50 DOOS</t>
  </si>
  <si>
    <t>31557</t>
  </si>
  <si>
    <t>000000000009010672</t>
  </si>
  <si>
    <t>APERITIEFGLAS 160CC  31557  20X25 DOOS</t>
  </si>
  <si>
    <t>Diameter 73x60mm hoog ps</t>
  </si>
  <si>
    <t>31741</t>
  </si>
  <si>
    <t>000000000009010655</t>
  </si>
  <si>
    <t>CUP BOTER 30CC GLH  31741  48X50 DOOS</t>
  </si>
  <si>
    <t>Diameter 47x30mm ps</t>
  </si>
  <si>
    <t>31750</t>
  </si>
  <si>
    <t>000000000009010647</t>
  </si>
  <si>
    <t>BAK 150CC DESSERT-SALADE VOET  31750  600 DOOS</t>
  </si>
  <si>
    <t>Transparant diameter 95x59mm hoog ps</t>
  </si>
  <si>
    <t>31751</t>
  </si>
  <si>
    <t>000000000009000033</t>
  </si>
  <si>
    <t>BOLDEKSEL  31751        DS 600ST</t>
  </si>
  <si>
    <t>Glashelder diameter 95x30mm hoog ps, tbv 150 ml</t>
  </si>
  <si>
    <t>31755</t>
  </si>
  <si>
    <t>000000000009010440</t>
  </si>
  <si>
    <t>DEKSEL BEKER 500CC GLH PVC 31755 STK</t>
  </si>
  <si>
    <t>Diameter 95mm pvc</t>
  </si>
  <si>
    <t>41190</t>
  </si>
  <si>
    <t>000000000009010708</t>
  </si>
  <si>
    <t>MES 18CM WIT STAPELBAAR  41190  20X4X25 DOOS</t>
  </si>
  <si>
    <t>Luxe uitvoering, ps</t>
  </si>
  <si>
    <t>41290</t>
  </si>
  <si>
    <t>000000000009010701</t>
  </si>
  <si>
    <t>VORK 17CM WIT STAPELBAAR  41290  20X4X25 DOOS</t>
  </si>
  <si>
    <t>41390</t>
  </si>
  <si>
    <t>000000000009010704</t>
  </si>
  <si>
    <t>LEPEL 18CM WIT STAPELBAAR  41390  20X4X25 DOOS</t>
  </si>
  <si>
    <t>42010</t>
  </si>
  <si>
    <t>000000000009010673</t>
  </si>
  <si>
    <t>KOFFIELEPEL 11.5CM WIT  42010  3000 DOOS</t>
  </si>
  <si>
    <t>42070</t>
  </si>
  <si>
    <t>000000000009010451</t>
  </si>
  <si>
    <t>LEPEL KOFFIE/EIER PLASTIC 115MM DISP 42070 ZAK A 100 STK</t>
  </si>
  <si>
    <t>42320</t>
  </si>
  <si>
    <t>000000000009010448</t>
  </si>
  <si>
    <t>ROERSTAAFJE DISPOSABLE 112MM 42320 ZAK A 500 STK</t>
  </si>
  <si>
    <t>42350</t>
  </si>
  <si>
    <t>000000000009010678</t>
  </si>
  <si>
    <t>EIERDOPJE WIT  42350  16X100 DOOS</t>
  </si>
  <si>
    <t>Diameter 72x20mm ps</t>
  </si>
  <si>
    <t>45010</t>
  </si>
  <si>
    <t>000000000009010703</t>
  </si>
  <si>
    <t>KOKSMUTS CONTINENTAL WIT  45010  5X10 DOOS</t>
  </si>
  <si>
    <t>45150</t>
  </si>
  <si>
    <t>000000000002519939</t>
  </si>
  <si>
    <t>OVERALL DISP KLEENGUARD WIT A50 MAAT L  45150  DS 25 STK</t>
  </si>
  <si>
    <t>45153</t>
  </si>
  <si>
    <t>000000000002519938</t>
  </si>
  <si>
    <t>OVERALL DISP KLEENGUARD WIT A50 MAAT M  45153  DS 25 STK</t>
  </si>
  <si>
    <t>45161</t>
  </si>
  <si>
    <t>000000000002519940</t>
  </si>
  <si>
    <t>OVERALL DISP KLEENGUARD WIT A50 MAAT XL  45161  DS 25 STK</t>
  </si>
  <si>
    <t>45169</t>
  </si>
  <si>
    <t>000000000002519941</t>
  </si>
  <si>
    <t>OVERALL DISP KLEENGUARD WIT A50 MAAT XXL  45169  DS 25 STK</t>
  </si>
  <si>
    <t>45235</t>
  </si>
  <si>
    <t>000000000009013844</t>
  </si>
  <si>
    <t>OVERALL DISP KLEENGUARD WIT A50 MAAT XXXL  45235  DS 20 STK</t>
  </si>
  <si>
    <t>45351</t>
  </si>
  <si>
    <t>000000000009010430</t>
  </si>
  <si>
    <t>BEKKEN NIER PAPIER MACHE DISP  45351          DOOS A 300 STK</t>
  </si>
  <si>
    <t>Grijs, 250x150x45cm</t>
  </si>
  <si>
    <t>52142</t>
  </si>
  <si>
    <t>000000000009010715</t>
  </si>
  <si>
    <t>BAK ZWART 150CC MET DEKSEL A-PET  52142  600 DOOS</t>
  </si>
  <si>
    <t>130x127x30mm a-pet</t>
  </si>
  <si>
    <t>52150</t>
  </si>
  <si>
    <t>000000000009010628</t>
  </si>
  <si>
    <t>SANDWICH BLISTER TRIPLE A-PET  52150  500 DOOS</t>
  </si>
  <si>
    <t>185x90x85mm a-pet</t>
  </si>
  <si>
    <t>52151</t>
  </si>
  <si>
    <t>000000000009010629</t>
  </si>
  <si>
    <t>BOX BAGUETTE SMALL TRSP  52151  700 DOOS</t>
  </si>
  <si>
    <t>170x80x75mm pet</t>
  </si>
  <si>
    <t>53157</t>
  </si>
  <si>
    <t>000000000009013139</t>
  </si>
  <si>
    <t>REINIGINGSDOEKEN IN EMMER BLAUW  150 STK  53157   EMMER</t>
  </si>
  <si>
    <t>Clean 'n easy 36x30cm</t>
  </si>
  <si>
    <t>53160</t>
  </si>
  <si>
    <t>000000000009013140</t>
  </si>
  <si>
    <t>REINIGINGSDOEKEN NAVULLING  BLAUW 150 STK  53160   PAK</t>
  </si>
  <si>
    <t>Clean 'n easy navulling</t>
  </si>
  <si>
    <t>53347</t>
  </si>
  <si>
    <t>000000000007600141</t>
  </si>
  <si>
    <t>HUISHOUDHANDSCHOEN MARIGOLD G21B NITRIL M 53347 DS 144 STK</t>
  </si>
  <si>
    <t>53435</t>
  </si>
  <si>
    <t>000000000007600140</t>
  </si>
  <si>
    <t>HUISHOUDHANDSCHOEN MARIGOLD G21B NITRIL S  53435 DS 144 STK</t>
  </si>
  <si>
    <t>Handschoen G21B maat s soft nitril Marigold</t>
  </si>
  <si>
    <t>54477</t>
  </si>
  <si>
    <t>000000000009010431</t>
  </si>
  <si>
    <t>TISSUES 2-LAAGS KLEENEX 20X21CM  54477 DOOS</t>
  </si>
  <si>
    <t>60291</t>
  </si>
  <si>
    <t>000000000009010446</t>
  </si>
  <si>
    <t>PAPIER ONDERZOEKTAFEL 2 LGS 50CMX100MTR 60291  ROL</t>
  </si>
  <si>
    <t>60329</t>
  </si>
  <si>
    <t>000000000009013558</t>
  </si>
  <si>
    <t>DEKSEL TBV MENUBORD 228X175X5MM  60329  DS 400 STK</t>
  </si>
  <si>
    <t>Glashelder 228x178x5mm pp</t>
  </si>
  <si>
    <t>60700</t>
  </si>
  <si>
    <t>000000000009010675</t>
  </si>
  <si>
    <t>DRUPPELVANGER 90MM WIT  60700  12X250 DOOS</t>
  </si>
  <si>
    <t>60770</t>
  </si>
  <si>
    <t>000000000009010438</t>
  </si>
  <si>
    <t>SERVET PAPIER 1LG 33X33CM WIT  60770 PAK</t>
  </si>
  <si>
    <t>4-vouw, 1 laags tissue 33x33cm Tork</t>
  </si>
  <si>
    <t>60786</t>
  </si>
  <si>
    <t>000000000009010698</t>
  </si>
  <si>
    <t>SERVET 33-1 WIT N-VW  60786  24X300 DOOS</t>
  </si>
  <si>
    <t>60913</t>
  </si>
  <si>
    <t>000000000009004815</t>
  </si>
  <si>
    <t>MAANDVERBANDZAKJES  60913  PAK</t>
  </si>
  <si>
    <t>80+70x250mm hdpe, neutraal</t>
  </si>
  <si>
    <t>61011</t>
  </si>
  <si>
    <t>000000000009010709</t>
  </si>
  <si>
    <t>SERVET 33-2 WIT 8VW  61011  4X300 DOOS</t>
  </si>
  <si>
    <t>61028</t>
  </si>
  <si>
    <t>000000000009010682</t>
  </si>
  <si>
    <t>SERVET 33-2 DONKERBLAUW  61028  16X125 DOOS</t>
  </si>
  <si>
    <t>61232</t>
  </si>
  <si>
    <t>000000000009010699</t>
  </si>
  <si>
    <t>LUMC SERVET 31X32 N-VW WIT  61232  24X300 DOOS</t>
  </si>
  <si>
    <t>Klantspecifiek bedrukt met LUMC logo</t>
  </si>
  <si>
    <t>61452</t>
  </si>
  <si>
    <t>000000000009010631</t>
  </si>
  <si>
    <t>PLACEMAT 31X42 MIDNIGHT BLUE  61452  5X500 DOOS</t>
  </si>
  <si>
    <t>62730</t>
  </si>
  <si>
    <t>000000000009010651</t>
  </si>
  <si>
    <t>TAARTRAND RECHTHOEKIG 30X40CM  62730  4X250 DOOS</t>
  </si>
  <si>
    <t>63007</t>
  </si>
  <si>
    <t>000000000009000496</t>
  </si>
  <si>
    <t>POETSDOEK WORKHORSE VOOR PROMAN SYSTEEM  63007     STUK</t>
  </si>
  <si>
    <t>Wit, 38x42cm Wypall X70</t>
  </si>
  <si>
    <t>63067</t>
  </si>
  <si>
    <t>000000000009010634</t>
  </si>
  <si>
    <t>POETSDOEK 3LGS WYPALL L40 BLAUW  63067  ROL A 750VEL  STUK</t>
  </si>
  <si>
    <t>63074</t>
  </si>
  <si>
    <t>000000000007606040</t>
  </si>
  <si>
    <t>HANDDOEK 2 LAAGS ROL  63074            DS A 6ROL</t>
  </si>
  <si>
    <t>20,6x38cm Wypall L30</t>
  </si>
  <si>
    <t>63216</t>
  </si>
  <si>
    <t>000000000009010705</t>
  </si>
  <si>
    <t>ZAK 2POND N KRAFT BLANCO  63216  10KG DOOS</t>
  </si>
  <si>
    <t>16/10x31cm</t>
  </si>
  <si>
    <t>63239</t>
  </si>
  <si>
    <t>000000000002030203</t>
  </si>
  <si>
    <t>MEDICAL WIPES KIMCARE 2-LAAGS  63239               144X76 ST</t>
  </si>
  <si>
    <t>Wit, 120x220mm</t>
  </si>
  <si>
    <t>63247</t>
  </si>
  <si>
    <t>000000000002920542</t>
  </si>
  <si>
    <t>PRECISIEDOEK KIMWIPES 1-LAAGS 30,4X30,4CM  63247       18X150ST</t>
  </si>
  <si>
    <t>63300</t>
  </si>
  <si>
    <t>000000000007663300</t>
  </si>
  <si>
    <t>WERKDOEK 51X36CM WIT LAVETTE  63300                6X25ST</t>
  </si>
  <si>
    <t>63311</t>
  </si>
  <si>
    <t>000000000009003112</t>
  </si>
  <si>
    <t>BEDING SCOTT NATURA  KIMBERLY 6811 KING 63311 20X180ST</t>
  </si>
  <si>
    <t>63346</t>
  </si>
  <si>
    <t>000000000000006210</t>
  </si>
  <si>
    <t>PODOEK DISP VERSTERKT MET NYLON KLEENEX  63346      PAK</t>
  </si>
  <si>
    <t>380x480mm</t>
  </si>
  <si>
    <t>53364</t>
  </si>
  <si>
    <t>000000000007600144</t>
  </si>
  <si>
    <t>HUISHOUDHANDSCHOEN MARIGOLD G21B NITRIL L 63364  DS 144 STK</t>
  </si>
  <si>
    <t>64013</t>
  </si>
  <si>
    <t>000000000009010652</t>
  </si>
  <si>
    <t>POETSROL 1LGS 275M WIT MIDI  64013  6 ROL DOOS</t>
  </si>
  <si>
    <t>64359</t>
  </si>
  <si>
    <t>000000000009010456</t>
  </si>
  <si>
    <t>DOEK CELSTOF 8LAG. 20X20CM  64359     PAK A 650 STK</t>
  </si>
  <si>
    <t>Tork Advanced</t>
  </si>
  <si>
    <t>64818</t>
  </si>
  <si>
    <t>000000000000006205</t>
  </si>
  <si>
    <t>BESCHERMDOEK DISPOSABLE 7093 64818                 DOOS</t>
  </si>
  <si>
    <t>37,5x50cm groen</t>
  </si>
  <si>
    <t>64824</t>
  </si>
  <si>
    <t>000000000002365060</t>
  </si>
  <si>
    <t>TAMPON NORMAAL OB  64824  DS 24XPAK A 16 STK</t>
  </si>
  <si>
    <t>64854</t>
  </si>
  <si>
    <t>000000000000006313</t>
  </si>
  <si>
    <t>WASHANDSCHOEN DISP MOLTON 15X23CM  64854         PAK</t>
  </si>
  <si>
    <t>64961</t>
  </si>
  <si>
    <t>000000000009002247</t>
  </si>
  <si>
    <t>PAMPER NEWBORN 2-5KG   64961    PAK</t>
  </si>
  <si>
    <t>64968</t>
  </si>
  <si>
    <t>000000000002135490</t>
  </si>
  <si>
    <t>PAMPER PREMATUUR PREMIUMS      64968      8 X 32 ST</t>
  </si>
  <si>
    <t>65132</t>
  </si>
  <si>
    <t>000000000009002248</t>
  </si>
  <si>
    <t>PAMPER MICRO 1.0-2.5KG  65132  PAK</t>
  </si>
  <si>
    <t>65296</t>
  </si>
  <si>
    <t>000000000009002244</t>
  </si>
  <si>
    <t>PAMPER JUNIOR BABY DRY 11-25KG   65296     PAK</t>
  </si>
  <si>
    <t>65297</t>
  </si>
  <si>
    <t>000000000002256080</t>
  </si>
  <si>
    <t>PAMPER XL BABY DRY 16-30KG  65297  4X23ST</t>
  </si>
  <si>
    <t>65340</t>
  </si>
  <si>
    <t>000000000009002246</t>
  </si>
  <si>
    <t>PAMPER MIDI  BABY DRY 4-9KG  65340     PAK</t>
  </si>
  <si>
    <t>65341</t>
  </si>
  <si>
    <t>000000000009002245</t>
  </si>
  <si>
    <t>PAMPER MAXI  BABY DRY 7-18KG  65341     PAK</t>
  </si>
  <si>
    <t>67279</t>
  </si>
  <si>
    <t>000000000009014176</t>
  </si>
  <si>
    <t>APPLICATIEFLACON MET FOAMTRIGGER GRILL BIO E.11  67279  STK</t>
  </si>
  <si>
    <t>71510</t>
  </si>
  <si>
    <t>000000000009010635</t>
  </si>
  <si>
    <t>REKFOLIE 45CMX300M WRAPM 4500  71510  3 ROL A 300M DOOS</t>
  </si>
  <si>
    <t>80060</t>
  </si>
  <si>
    <t>000000000009010660</t>
  </si>
  <si>
    <t>SCHAAL 100X160MM 110CC ALU  80060  1000 DOOS</t>
  </si>
  <si>
    <t>80127</t>
  </si>
  <si>
    <t>000000000009010710</t>
  </si>
  <si>
    <t>BAK JUS NR 4611 110CCALU  80127  2000 DOOS</t>
  </si>
  <si>
    <t>Diameter 80/70x37mm hoog aluminium</t>
  </si>
  <si>
    <t>80132</t>
  </si>
  <si>
    <t>000000000009010676</t>
  </si>
  <si>
    <t>BAK SOEP HOOG 440CC ALU  80132  1000 DOOS</t>
  </si>
  <si>
    <t>160x110x40,5mm aluminium</t>
  </si>
  <si>
    <t>80159</t>
  </si>
  <si>
    <t>000000000009004722</t>
  </si>
  <si>
    <t>MEDICIJNBEKERTJE DISP 30ML 80159     ROL A 50 STUKS</t>
  </si>
  <si>
    <t>Diameter 35x42mm hoog pp, klantspecifiek</t>
  </si>
  <si>
    <t>80244</t>
  </si>
  <si>
    <t>000000000009010636</t>
  </si>
  <si>
    <t>RIETJE FLEXIBEL ZWART 80244  20X500 DOOS</t>
  </si>
  <si>
    <t>5x210mm pe</t>
  </si>
  <si>
    <t>80280</t>
  </si>
  <si>
    <t>000000000009010442</t>
  </si>
  <si>
    <t>DRINKRIETJE FLEXIBEL   80280     ZAK A 250 STK</t>
  </si>
  <si>
    <t>Gehulsd wit, diameter 5x210mm pe</t>
  </si>
  <si>
    <t>80510</t>
  </si>
  <si>
    <t>000000000009010687</t>
  </si>
  <si>
    <t>SCHAAL V-1 161X116X25MM WIT 80510 2000/DOOS</t>
  </si>
  <si>
    <t>161x116x25mm ps</t>
  </si>
  <si>
    <t>80627</t>
  </si>
  <si>
    <t>000000000009010633</t>
  </si>
  <si>
    <t>FRIKANDELBAK A16S SMAL WIT  80627   DOOS 2000 STK</t>
  </si>
  <si>
    <t>203x54x28mm ps</t>
  </si>
  <si>
    <t>80691</t>
  </si>
  <si>
    <t>000000000009010691</t>
  </si>
  <si>
    <t>FRITESBAK A13 WIT  80691  4X250 DOOS</t>
  </si>
  <si>
    <t>163x110x36mm ps</t>
  </si>
  <si>
    <t>80731</t>
  </si>
  <si>
    <t>000000000009010665</t>
  </si>
  <si>
    <t>SCHAAL 122X96X34MM 250CC ALU  80731  1000 DOOS</t>
  </si>
  <si>
    <t>80806</t>
  </si>
  <si>
    <t>000000000009010620</t>
  </si>
  <si>
    <t>BAK KU-1 350CC HOOG WIT  80806  2000 DOOS</t>
  </si>
  <si>
    <t>170x92x37mm mps</t>
  </si>
  <si>
    <t>81003</t>
  </si>
  <si>
    <t>000000000009010622</t>
  </si>
  <si>
    <t>SANDWICH BOX DRIEHOEKGLASHELD  81003  500 DOOS</t>
  </si>
  <si>
    <t>180x72x80mm pet</t>
  </si>
  <si>
    <t>81042</t>
  </si>
  <si>
    <t>000000000009002702</t>
  </si>
  <si>
    <t>ZAK PLASTIC GROEN 58X100CM 45MY LDPE  81042  10X25ST</t>
  </si>
  <si>
    <t>81048</t>
  </si>
  <si>
    <t>000000000009010455</t>
  </si>
  <si>
    <t>ZAK PLASTIC ZWART 58X100 38MY LDPE  81048  ROL</t>
  </si>
  <si>
    <t>81102</t>
  </si>
  <si>
    <t>000000000009010437</t>
  </si>
  <si>
    <t>ZAK PLASTIC WIT 29X68 10MY HDPE  81102 ROL</t>
  </si>
  <si>
    <t>10my</t>
  </si>
  <si>
    <t>81112</t>
  </si>
  <si>
    <t>000000000009010714</t>
  </si>
  <si>
    <t>ZAKJE TBV BESTEK NEUTRAAL  81112  2000 DOOS</t>
  </si>
  <si>
    <t>270x75mm</t>
  </si>
  <si>
    <t>81158</t>
  </si>
  <si>
    <t>000000000007600410</t>
  </si>
  <si>
    <t>BOTERHAM ZIJVOUWZAKJE 10/4X27CM  81158  DS 1000 STK</t>
  </si>
  <si>
    <t>81280</t>
  </si>
  <si>
    <t>000000000009010454</t>
  </si>
  <si>
    <t>ZAK PLASTIC ZWART 60X70 30MY LDPE     81280       ROL</t>
  </si>
  <si>
    <t>81480</t>
  </si>
  <si>
    <t>000000000009010434</t>
  </si>
  <si>
    <t>ZAK PLASTIC BLAUW 58X120 30MY  HDPE  81480  ROL</t>
  </si>
  <si>
    <t>81502</t>
  </si>
  <si>
    <t>000000000009010700</t>
  </si>
  <si>
    <t>ZAK HDPE 80X100CM ZWART  8X25  81502  8 ROL A 25 DOOS</t>
  </si>
  <si>
    <t>81636</t>
  </si>
  <si>
    <t>000000000009010457</t>
  </si>
  <si>
    <t>ZAK PLASTIC GEEL 58X100 45MY LDPE  81636     ROL</t>
  </si>
  <si>
    <t>81654</t>
  </si>
  <si>
    <t>000000000009010638</t>
  </si>
  <si>
    <t>ZAK HDPE 90X110CM BLAUW  10X25  81654  10 ROL A 20 DOOS</t>
  </si>
  <si>
    <t>81675</t>
  </si>
  <si>
    <t>000000000009010435</t>
  </si>
  <si>
    <t>ZAK PLASTIC ZWART 46X55CM 10MY HDPE  81675  ROL</t>
  </si>
  <si>
    <t>81724</t>
  </si>
  <si>
    <t>000000000009011017</t>
  </si>
  <si>
    <t>ZAK PLASTIC ZWART 80X110 65MY LDPE  81724  DOOS A 10 ROL</t>
  </si>
  <si>
    <t>82220</t>
  </si>
  <si>
    <t>000000000009010637</t>
  </si>
  <si>
    <t>DRAAGTAS LDPE 37X44CM WIT  82220  5X100 DOOS</t>
  </si>
  <si>
    <t>37x44+4cm wit ldpe</t>
  </si>
  <si>
    <t>83853</t>
  </si>
  <si>
    <t>000000000009010433</t>
  </si>
  <si>
    <t>ZAK PLASTIC GRIJS 85X100 30MY HDPE  83853 ROL</t>
  </si>
  <si>
    <t>83862</t>
  </si>
  <si>
    <t>000000000009010436</t>
  </si>
  <si>
    <t>ZAK PLASTIC TRANSP 58X100 23MY HDPE  83862 ROL</t>
  </si>
  <si>
    <t>83978</t>
  </si>
  <si>
    <t>000000000009010639</t>
  </si>
  <si>
    <t>HOES LDPE 100 30X190CM TRSP  83978  200 ROL  STUK</t>
  </si>
  <si>
    <t>84526</t>
  </si>
  <si>
    <t>000000000009010696</t>
  </si>
  <si>
    <t>DRAAGTAS PAP 22X10X27CM WIT  84526  400 DOOS</t>
  </si>
  <si>
    <t>84740</t>
  </si>
  <si>
    <t>000000000009010680</t>
  </si>
  <si>
    <t>HEMDDRAAGTAS HDPE 27-6X48 WIT  84740  40X50 DOOS</t>
  </si>
  <si>
    <t>85020</t>
  </si>
  <si>
    <t>000000000009010677</t>
  </si>
  <si>
    <t>BAK 200CC 101-40MM GLH PP  85020  10X100 DOOS</t>
  </si>
  <si>
    <t>85030</t>
  </si>
  <si>
    <t>000000000009010450</t>
  </si>
  <si>
    <t>BAKJE DISP 250CC  85030  ROL A 50 STK</t>
  </si>
  <si>
    <t>Glashelder diameter 101x45mm hoog pp</t>
  </si>
  <si>
    <t>85150</t>
  </si>
  <si>
    <t>000000000009010683</t>
  </si>
  <si>
    <t>DEKSEL RECHT 108X82MM GLH PP  85150  1000 DOOS</t>
  </si>
  <si>
    <t>85260</t>
  </si>
  <si>
    <t>000000000009010666</t>
  </si>
  <si>
    <t>DEKSEL ROND 101MM GLHPP  85260  10X100 DOOS</t>
  </si>
  <si>
    <t>85300</t>
  </si>
  <si>
    <t>000000000009010667</t>
  </si>
  <si>
    <t>BAK 1-1KG 183X135X63MM WIT PS  85300  500 DOOS</t>
  </si>
  <si>
    <t>85310</t>
  </si>
  <si>
    <t>000000000009010661</t>
  </si>
  <si>
    <t>DEKSEL TBV KG-BAK GLH  85310  500 DOOS</t>
  </si>
  <si>
    <t>183x135x10mm pp</t>
  </si>
  <si>
    <t>85662</t>
  </si>
  <si>
    <t>000000000009010443</t>
  </si>
  <si>
    <t>BEKER 500CC WIT PP 85662 ROL A 39 STK</t>
  </si>
  <si>
    <t>Diameter 95x120mm hoog pp</t>
  </si>
  <si>
    <t>85714</t>
  </si>
  <si>
    <t>000000000009010668</t>
  </si>
  <si>
    <t>SCHAAL SALADE 750CC MET DKSL PET  85714  240 DOOS</t>
  </si>
  <si>
    <t>88200</t>
  </si>
  <si>
    <t>000000000007861570</t>
  </si>
  <si>
    <t>GEBAKDOOS WIT 260X190X80MM  88200           DOOS A 225 STK</t>
  </si>
  <si>
    <t>88297</t>
  </si>
  <si>
    <t>000000000009010642</t>
  </si>
  <si>
    <t>TANDENSTOKER IND VERPAKT  88297  12X1000 DOOS</t>
  </si>
  <si>
    <t>Diameter 2x68mm</t>
  </si>
  <si>
    <t>90612</t>
  </si>
  <si>
    <t>000000000009010643</t>
  </si>
  <si>
    <t>PLATEAU 55CM ALU  90612  10X10 DOOS</t>
  </si>
  <si>
    <t>Schaal catering 548x359x22mm</t>
  </si>
  <si>
    <t>90620</t>
  </si>
  <si>
    <t>000000000009010713</t>
  </si>
  <si>
    <t>CATERINGDOOS 555X375X80MM NTR  90620  5X10 DOOS</t>
  </si>
  <si>
    <t>Dessin smakelijk eten</t>
  </si>
  <si>
    <t>90660</t>
  </si>
  <si>
    <t>000000000009010684</t>
  </si>
  <si>
    <t>CATERINGDOOS 460X310X80MM NTR  90660  DS A 50 STK</t>
  </si>
  <si>
    <t>95500</t>
  </si>
  <si>
    <t>000000000009010954</t>
  </si>
  <si>
    <t>TANDENBORSTEL MET TANDPASTA KIT  95500  DS 100 STK</t>
  </si>
  <si>
    <t>98002</t>
  </si>
  <si>
    <t>000000000009010694</t>
  </si>
  <si>
    <t>ZAK FOLIE MET PAP BRUINE RUG  98002  1000 DOOS</t>
  </si>
  <si>
    <t>11+2x2,5x34cm</t>
  </si>
  <si>
    <t>98254</t>
  </si>
  <si>
    <t>000000000009012552</t>
  </si>
  <si>
    <t>ETIKET LABELLORD VRIEZER  98254  ROL 250 STK</t>
  </si>
  <si>
    <t>98263</t>
  </si>
  <si>
    <t>000000000009012551</t>
  </si>
  <si>
    <t>ETIKET LABELLORD AQUA MA WEG OP WO  98263  ROL 500 STK</t>
  </si>
  <si>
    <t>98264</t>
  </si>
  <si>
    <t>000000000009012550</t>
  </si>
  <si>
    <t>ETIKET LABELLORD AQUA DI WEG OP DO  98264  ROL 500 STK</t>
  </si>
  <si>
    <t>98265</t>
  </si>
  <si>
    <t>000000000009012549</t>
  </si>
  <si>
    <t>ETIKET LABELLORD AQUA WO WEG OP VR  98265  ROL 500 STK</t>
  </si>
  <si>
    <t>98266</t>
  </si>
  <si>
    <t>000000000009012548</t>
  </si>
  <si>
    <t>ETIKET LABELLORD AQUA DO WEG OP ZA  98266  ROL 500 STK</t>
  </si>
  <si>
    <t>98268</t>
  </si>
  <si>
    <t>000000000009012547</t>
  </si>
  <si>
    <t>ETIKET LABELLORD AQUA VR WEG OP ZO  98268  ROL 500 STK</t>
  </si>
  <si>
    <t>98269</t>
  </si>
  <si>
    <t>000000000009012546</t>
  </si>
  <si>
    <t>ETIKET LABELLORD AQUA ZA WEG OP MA  98269  ROL 500 STK</t>
  </si>
  <si>
    <t>98270</t>
  </si>
  <si>
    <t>000000000009012545</t>
  </si>
  <si>
    <t>ETIKET LABELLORD AQUA ZO WEG OP DI  98270  ROL 500 STK</t>
  </si>
  <si>
    <t>98299</t>
  </si>
  <si>
    <t>000000000009013138</t>
  </si>
  <si>
    <t>KASSAROL THERMO 57X30X12CM TBV MOBIELE PIN  98299  DS 50 ROL</t>
  </si>
  <si>
    <t>11my</t>
  </si>
  <si>
    <t>12my</t>
  </si>
  <si>
    <t>2,8 gram</t>
  </si>
  <si>
    <t>3,8 gram</t>
  </si>
  <si>
    <t>280 gram</t>
  </si>
  <si>
    <t>15 gr</t>
  </si>
  <si>
    <t>13.7 gram</t>
  </si>
  <si>
    <t>2.06gr.</t>
  </si>
  <si>
    <t>48 gram</t>
  </si>
  <si>
    <t>300mu</t>
  </si>
  <si>
    <t>6,0 gram</t>
  </si>
  <si>
    <t>3,27gram</t>
  </si>
  <si>
    <t>3,58GR</t>
  </si>
  <si>
    <t>3,8GR</t>
  </si>
  <si>
    <t>15gr/m2</t>
  </si>
  <si>
    <t>17gr/m2</t>
  </si>
  <si>
    <t>28 gram</t>
  </si>
  <si>
    <t>2 laags</t>
  </si>
  <si>
    <t>1 laags</t>
  </si>
  <si>
    <t>0.012</t>
  </si>
  <si>
    <t>50 gram</t>
  </si>
  <si>
    <t>80 gram</t>
  </si>
  <si>
    <t>24,5G</t>
  </si>
  <si>
    <t>0,068</t>
  </si>
  <si>
    <t>4,2GR</t>
  </si>
  <si>
    <t>4,5 gram</t>
  </si>
  <si>
    <t>0.045</t>
  </si>
  <si>
    <t>38my/T40</t>
  </si>
  <si>
    <t>40 gram</t>
  </si>
  <si>
    <t>7my</t>
  </si>
  <si>
    <t>27my</t>
  </si>
  <si>
    <t>40my</t>
  </si>
  <si>
    <t>18my</t>
  </si>
  <si>
    <t>9my</t>
  </si>
  <si>
    <t>4,3 gram</t>
  </si>
  <si>
    <t>1,6 gram</t>
  </si>
  <si>
    <t>26 gram</t>
  </si>
  <si>
    <t>9 gram</t>
  </si>
  <si>
    <t>scheidings-percentage</t>
  </si>
  <si>
    <t>Art.nr LUMC</t>
  </si>
  <si>
    <t>Omschrijving</t>
  </si>
  <si>
    <t>Jaarafname in verkoopeenheden</t>
  </si>
  <si>
    <t>Jaarafname in kleinste verstrekkingseenheden</t>
  </si>
  <si>
    <t>Afvalstroom</t>
  </si>
  <si>
    <t>kosten per kg</t>
  </si>
  <si>
    <t>Restafval</t>
  </si>
  <si>
    <t>Papier en Karton</t>
  </si>
  <si>
    <t>Swill</t>
  </si>
  <si>
    <t>Mixed plastics</t>
  </si>
  <si>
    <t>kilo's restafval</t>
  </si>
  <si>
    <t>Kosten restafval</t>
  </si>
  <si>
    <t>Verkoop-eenheid</t>
  </si>
  <si>
    <t>gewicht in kilo's per kleinste verstrekkingseenheid</t>
  </si>
  <si>
    <t>totaalgewicht in kilo's per jaar</t>
  </si>
  <si>
    <t>kilo's gesecteerde afvalstroom</t>
  </si>
  <si>
    <t>kosten geselecteerde afvalstroom</t>
  </si>
  <si>
    <t>Aangeboden artikelnummer</t>
  </si>
  <si>
    <t>Aangeboden artikelomschrijving</t>
  </si>
  <si>
    <t>Total Cost of Ownership</t>
  </si>
  <si>
    <t>DS</t>
  </si>
  <si>
    <t>Steh</t>
  </si>
  <si>
    <t>TOTAAL Aantal Steh</t>
  </si>
  <si>
    <t>PK</t>
  </si>
  <si>
    <t>RL</t>
  </si>
  <si>
    <t>ST</t>
  </si>
  <si>
    <t>KI</t>
  </si>
  <si>
    <t>KR</t>
  </si>
  <si>
    <t xml:space="preserve">EAN </t>
  </si>
  <si>
    <t>reken</t>
  </si>
  <si>
    <t>mt</t>
  </si>
  <si>
    <t>st</t>
  </si>
  <si>
    <t>vl</t>
  </si>
  <si>
    <t>kg</t>
  </si>
  <si>
    <t>Extra informatie of EAN</t>
  </si>
  <si>
    <t>prijs per kleinste verstrekkingseenheid</t>
  </si>
  <si>
    <t>inkoopwaarde</t>
  </si>
  <si>
    <t>Met de kleinste verstrekkingseenheid bedoelen wij het losse stuks niveau. Dit is niet hetzelfde als de kleinste verpakkingseenheid.</t>
  </si>
  <si>
    <t>Toelichting</t>
  </si>
  <si>
    <t>behorende bij de Europese aanbesteding van huishoudelijke disposables met kenmerk F-EU-15-01 RH t.b.v. het LUMC</t>
  </si>
  <si>
    <t>Dit formulier dient onder geen beding te worden aangepast op straffe van uitsluiting van deze Aanbesteding.</t>
  </si>
  <si>
    <t>prijzen excl. BTW, gewichten in kilogrammen.</t>
  </si>
  <si>
    <t>Voor Pampers gelden de prijsafspraken in NFU verband, neemt u hiervoor contact op met de fabrikant.</t>
  </si>
  <si>
    <t>U dient alle blauw gemerkte kolommen volledig in te vullen waarbij het aangeboden artikel gelijk automatisch wordt overgenomen uit het ingevulde Prijzenblad.</t>
  </si>
  <si>
    <t>U dient alle blauw gemerkte kolommen volledig in te vullen. U kunt er voor kiezen om een  functioneel gelijkwaardig of superieur alternatief aan te bieden als dit leidt tot een lagere Vergelijkingsprijs (zie hoofdstuk 5 van de Inschrijvingsleidraad).</t>
  </si>
  <si>
    <t>Bijlage 10a Prijzenblad</t>
  </si>
  <si>
    <t xml:space="preserve">Bijlage 10b Afvalstromenblad </t>
  </si>
  <si>
    <t>volgnr</t>
  </si>
  <si>
    <t>Naam Inschrijver</t>
  </si>
  <si>
    <t>&lt;invullen door Inschrijver&gt;</t>
  </si>
  <si>
    <t>U dient de naam van de Inschrijver (bijvoorbeeld 'HH Disp B.V.') hieronder in te vullen.</t>
  </si>
  <si>
    <t>De gehanteerde formule is terug te vinden in de Inschrijvingsleidraad in paragraaf 5.2.2 Financieel effect van de verwerking van afvalstromen. Σ(KA) = saldo kosten en opbrengsten afvalverwerking</t>
  </si>
  <si>
    <t xml:space="preserve">Σ(KA) </t>
  </si>
  <si>
    <t>Bijlage 10c aanvullende productspecificaties</t>
  </si>
  <si>
    <t>12534</t>
  </si>
  <si>
    <t>000000000009010707</t>
  </si>
  <si>
    <t xml:space="preserve">DEKSEL TBV CUP C10 </t>
  </si>
  <si>
    <t>10 JLPF DART</t>
  </si>
  <si>
    <t>12504</t>
  </si>
  <si>
    <t>000000000009010711</t>
  </si>
  <si>
    <t xml:space="preserve">BEKER ISO C10 </t>
  </si>
  <si>
    <t>10oz 296ml DART</t>
  </si>
  <si>
    <t>000000000009010712</t>
  </si>
  <si>
    <t>BAK MENU 2-VAK WIT FOAM</t>
  </si>
  <si>
    <t>247 x 198 x 75mm</t>
  </si>
  <si>
    <t>85148</t>
  </si>
  <si>
    <t>000000000009010692</t>
  </si>
  <si>
    <t>BAK 200ML GLASHELDER</t>
  </si>
  <si>
    <t>108 x 82 x 42mm</t>
  </si>
  <si>
    <t>85555</t>
  </si>
  <si>
    <t>000000000009010697</t>
  </si>
  <si>
    <t>DEKSEL TBV BAK 10CW TRANSPARANT ps cambro</t>
  </si>
  <si>
    <t>108 x 108 x 25mm</t>
  </si>
  <si>
    <t>22168</t>
  </si>
  <si>
    <t>000000000009010654</t>
  </si>
  <si>
    <t>DEKSEL TBV PORTIECUP</t>
  </si>
  <si>
    <t>60mm</t>
  </si>
  <si>
    <t>51164</t>
  </si>
  <si>
    <t>000000000009010657</t>
  </si>
  <si>
    <t>DOOS VOOR 10 EIEREN karton</t>
  </si>
  <si>
    <t>DEZE WORDT GEBRUIKT OP DE 5 LTR CAN ECOLAB</t>
  </si>
  <si>
    <t>Tork Advanced REF 743000-30</t>
  </si>
  <si>
    <t>228x178x45mm pp WIT, (zwart geen optie)</t>
  </si>
  <si>
    <t>190 x 74 mm, 32gram per stuk</t>
  </si>
  <si>
    <t>270x75mm WIT</t>
  </si>
  <si>
    <t>Vergelijkingsprijs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</si>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</sst>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€&quot;\ * #,##0.00_ ;_ &quot;€&quot;\ * \-#,##0.00_ ;_ &quot;€&quot;\ * &quot;-&quot;??_ ;_ @_ "/>
    <numFmt numFmtId="165" formatCode="&quot;€&quot;\ #,##0.00_-"/>
    <numFmt numFmtId="166" formatCode="#,##0.0000"/>
    <numFmt numFmtId="167" formatCode="0.0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3" fontId="0" fillId="0" borderId="0" xfId="0" applyNumberFormat="1"/>
    <xf numFmtId="0" fontId="0" fillId="0" borderId="0" xfId="0" applyFill="1"/>
    <xf numFmtId="3" fontId="4" fillId="0" borderId="0" xfId="0" applyNumberFormat="1" applyFont="1"/>
    <xf numFmtId="0" fontId="5" fillId="0" borderId="0" xfId="0" applyFont="1"/>
    <xf numFmtId="49" fontId="7" fillId="5" borderId="2" xfId="0" applyNumberFormat="1" applyFont="1" applyFill="1" applyBorder="1" applyAlignment="1">
      <alignment horizontal="left" wrapText="1"/>
    </xf>
    <xf numFmtId="49" fontId="8" fillId="7" borderId="2" xfId="0" applyNumberFormat="1" applyFont="1" applyFill="1" applyBorder="1" applyAlignment="1">
      <alignment horizontal="left"/>
    </xf>
    <xf numFmtId="0" fontId="9" fillId="6" borderId="2" xfId="0" applyFont="1" applyFill="1" applyBorder="1" applyAlignment="1">
      <alignment horizontal="right" vertical="center"/>
    </xf>
    <xf numFmtId="49" fontId="10" fillId="6" borderId="2" xfId="0" applyNumberFormat="1" applyFont="1" applyFill="1" applyBorder="1" applyAlignment="1">
      <alignment horizontal="center" wrapText="1"/>
    </xf>
    <xf numFmtId="0" fontId="13" fillId="0" borderId="0" xfId="0" applyFont="1"/>
    <xf numFmtId="49" fontId="16" fillId="4" borderId="1" xfId="0" applyNumberFormat="1" applyFont="1" applyFill="1" applyBorder="1" applyAlignment="1">
      <alignment horizontal="left" wrapText="1"/>
    </xf>
    <xf numFmtId="3" fontId="16" fillId="4" borderId="1" xfId="0" applyNumberFormat="1" applyFont="1" applyFill="1" applyBorder="1" applyAlignment="1">
      <alignment horizontal="left" wrapText="1"/>
    </xf>
    <xf numFmtId="3" fontId="16" fillId="2" borderId="1" xfId="0" applyNumberFormat="1" applyFont="1" applyFill="1" applyBorder="1" applyAlignment="1">
      <alignment horizontal="left" wrapText="1"/>
    </xf>
    <xf numFmtId="3" fontId="16" fillId="2" borderId="0" xfId="0" applyNumberFormat="1" applyFont="1" applyFill="1" applyBorder="1" applyAlignment="1">
      <alignment horizontal="left" wrapText="1"/>
    </xf>
    <xf numFmtId="0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3" fontId="12" fillId="4" borderId="0" xfId="0" applyNumberFormat="1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4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16" fillId="2" borderId="3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167" fontId="2" fillId="0" borderId="0" xfId="0" applyNumberFormat="1" applyFont="1" applyFill="1" applyAlignment="1" applyProtection="1">
      <alignment horizontal="left"/>
      <protection locked="0"/>
    </xf>
    <xf numFmtId="0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/>
    <xf numFmtId="0" fontId="0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3" fontId="17" fillId="0" borderId="0" xfId="0" applyNumberFormat="1" applyFont="1" applyFill="1" applyAlignment="1">
      <alignment horizontal="left"/>
    </xf>
    <xf numFmtId="3" fontId="11" fillId="0" borderId="0" xfId="0" applyNumberFormat="1" applyFont="1" applyFill="1" applyAlignment="1" applyProtection="1">
      <alignment horizontal="left"/>
      <protection locked="0"/>
    </xf>
    <xf numFmtId="166" fontId="11" fillId="0" borderId="0" xfId="0" applyNumberFormat="1" applyFont="1" applyFill="1" applyAlignment="1" applyProtection="1">
      <alignment horizontal="left"/>
      <protection locked="0"/>
    </xf>
    <xf numFmtId="3" fontId="11" fillId="0" borderId="0" xfId="0" applyNumberFormat="1" applyFont="1" applyFill="1" applyAlignment="1">
      <alignment horizontal="left"/>
    </xf>
    <xf numFmtId="9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165" fontId="0" fillId="0" borderId="0" xfId="0" applyNumberFormat="1" applyFill="1"/>
    <xf numFmtId="0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0" fontId="17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0" fontId="1" fillId="0" borderId="0" xfId="0" applyFont="1" applyFill="1"/>
    <xf numFmtId="164" fontId="5" fillId="3" borderId="7" xfId="1" applyFont="1" applyFill="1" applyBorder="1"/>
    <xf numFmtId="0" fontId="1" fillId="0" borderId="0" xfId="0" applyFont="1" applyFill="1" applyProtection="1">
      <protection locked="0"/>
    </xf>
    <xf numFmtId="164" fontId="5" fillId="0" borderId="3" xfId="1" applyFont="1" applyBorder="1" applyProtection="1"/>
    <xf numFmtId="0" fontId="0" fillId="0" borderId="0" xfId="0" applyProtection="1"/>
    <xf numFmtId="0" fontId="13" fillId="0" borderId="0" xfId="0" applyFont="1" applyProtection="1"/>
    <xf numFmtId="3" fontId="0" fillId="0" borderId="0" xfId="0" applyNumberFormat="1" applyProtection="1"/>
    <xf numFmtId="3" fontId="4" fillId="0" borderId="0" xfId="0" applyNumberFormat="1" applyFont="1" applyProtection="1"/>
    <xf numFmtId="0" fontId="0" fillId="0" borderId="0" xfId="0" applyFill="1" applyProtection="1"/>
    <xf numFmtId="0" fontId="12" fillId="0" borderId="3" xfId="0" applyFont="1" applyBorder="1" applyAlignment="1" applyProtection="1">
      <alignment wrapText="1"/>
    </xf>
    <xf numFmtId="0" fontId="0" fillId="0" borderId="3" xfId="0" applyBorder="1" applyProtection="1"/>
    <xf numFmtId="165" fontId="0" fillId="0" borderId="3" xfId="0" applyNumberFormat="1" applyBorder="1" applyProtection="1"/>
    <xf numFmtId="0" fontId="18" fillId="0" borderId="0" xfId="0" applyFont="1" applyProtection="1"/>
    <xf numFmtId="0" fontId="5" fillId="0" borderId="0" xfId="0" applyFont="1" applyProtection="1"/>
    <xf numFmtId="3" fontId="19" fillId="0" borderId="3" xfId="0" applyNumberFormat="1" applyFont="1" applyBorder="1" applyProtection="1"/>
    <xf numFmtId="3" fontId="16" fillId="2" borderId="3" xfId="0" applyNumberFormat="1" applyFont="1" applyFill="1" applyBorder="1" applyAlignment="1" applyProtection="1">
      <alignment horizontal="left" vertical="center" wrapText="1"/>
    </xf>
    <xf numFmtId="49" fontId="16" fillId="4" borderId="1" xfId="0" applyNumberFormat="1" applyFont="1" applyFill="1" applyBorder="1" applyAlignment="1" applyProtection="1">
      <alignment horizontal="left" wrapText="1"/>
    </xf>
    <xf numFmtId="3" fontId="16" fillId="4" borderId="1" xfId="0" applyNumberFormat="1" applyFont="1" applyFill="1" applyBorder="1" applyAlignment="1" applyProtection="1">
      <alignment horizontal="left" wrapText="1"/>
    </xf>
    <xf numFmtId="3" fontId="16" fillId="4" borderId="0" xfId="0" applyNumberFormat="1" applyFont="1" applyFill="1" applyBorder="1" applyAlignment="1" applyProtection="1">
      <alignment horizontal="left" wrapText="1"/>
    </xf>
    <xf numFmtId="3" fontId="16" fillId="2" borderId="0" xfId="0" applyNumberFormat="1" applyFont="1" applyFill="1" applyBorder="1" applyAlignment="1" applyProtection="1">
      <alignment horizontal="left" wrapText="1"/>
    </xf>
    <xf numFmtId="3" fontId="12" fillId="4" borderId="0" xfId="0" applyNumberFormat="1" applyFont="1" applyFill="1" applyAlignment="1" applyProtection="1">
      <alignment horizontal="left" wrapText="1"/>
    </xf>
    <xf numFmtId="0" fontId="12" fillId="4" borderId="0" xfId="0" applyFont="1" applyFill="1" applyAlignment="1" applyProtection="1">
      <alignment horizontal="left" wrapText="1"/>
    </xf>
    <xf numFmtId="0" fontId="12" fillId="3" borderId="0" xfId="0" applyFont="1" applyFill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3" fontId="17" fillId="0" borderId="0" xfId="0" applyNumberFormat="1" applyFont="1" applyAlignment="1" applyProtection="1">
      <alignment horizontal="left"/>
    </xf>
    <xf numFmtId="3" fontId="11" fillId="0" borderId="0" xfId="0" applyNumberFormat="1" applyFont="1" applyAlignment="1" applyProtection="1">
      <alignment horizontal="left"/>
    </xf>
    <xf numFmtId="9" fontId="2" fillId="0" borderId="0" xfId="0" applyNumberFormat="1" applyFont="1" applyAlignment="1" applyProtection="1">
      <alignment horizontal="left"/>
    </xf>
    <xf numFmtId="165" fontId="2" fillId="0" borderId="0" xfId="0" applyNumberFormat="1" applyFont="1" applyAlignment="1" applyProtection="1">
      <alignment horizontal="left"/>
    </xf>
    <xf numFmtId="0" fontId="17" fillId="0" borderId="0" xfId="0" applyNumberFormat="1" applyFont="1" applyAlignment="1" applyProtection="1">
      <alignment horizontal="left"/>
    </xf>
    <xf numFmtId="49" fontId="17" fillId="0" borderId="0" xfId="0" applyNumberFormat="1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left"/>
    </xf>
    <xf numFmtId="0" fontId="2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/>
    </xf>
    <xf numFmtId="0" fontId="17" fillId="0" borderId="0" xfId="0" applyNumberFormat="1" applyFont="1" applyBorder="1" applyAlignment="1" applyProtection="1">
      <alignment horizontal="left"/>
    </xf>
    <xf numFmtId="49" fontId="17" fillId="0" borderId="0" xfId="0" applyNumberFormat="1" applyFont="1" applyBorder="1" applyAlignment="1" applyProtection="1">
      <alignment horizontal="left"/>
    </xf>
    <xf numFmtId="0" fontId="0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0" fontId="1" fillId="0" borderId="0" xfId="0" applyNumberFormat="1" applyFont="1" applyAlignment="1" applyProtection="1">
      <alignment horizontal="left"/>
    </xf>
    <xf numFmtId="3" fontId="1" fillId="0" borderId="0" xfId="0" applyNumberFormat="1" applyFont="1" applyAlignment="1" applyProtection="1">
      <alignment horizontal="left"/>
    </xf>
    <xf numFmtId="0" fontId="1" fillId="0" borderId="0" xfId="0" applyFont="1" applyProtection="1"/>
    <xf numFmtId="49" fontId="7" fillId="5" borderId="2" xfId="0" applyNumberFormat="1" applyFont="1" applyFill="1" applyBorder="1" applyAlignment="1" applyProtection="1">
      <alignment horizontal="left" wrapText="1"/>
    </xf>
    <xf numFmtId="49" fontId="10" fillId="6" borderId="2" xfId="0" applyNumberFormat="1" applyFont="1" applyFill="1" applyBorder="1" applyAlignment="1" applyProtection="1">
      <alignment horizontal="center" wrapText="1"/>
    </xf>
    <xf numFmtId="49" fontId="8" fillId="7" borderId="2" xfId="0" applyNumberFormat="1" applyFont="1" applyFill="1" applyBorder="1" applyAlignment="1" applyProtection="1">
      <alignment horizontal="left"/>
    </xf>
    <xf numFmtId="0" fontId="9" fillId="6" borderId="2" xfId="0" applyFont="1" applyFill="1" applyBorder="1" applyAlignment="1" applyProtection="1">
      <alignment horizontal="right" vertical="center"/>
    </xf>
    <xf numFmtId="165" fontId="0" fillId="0" borderId="0" xfId="0" applyNumberFormat="1" applyProtection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44"/>
  <sheetViews>
    <sheetView tabSelected="1" zoomScale="75" zoomScaleNormal="75" workbookViewId="0">
      <pane ySplit="14" topLeftCell="A92" activePane="bottomLeft" state="frozen"/>
      <selection pane="bottomLeft" activeCell="N103" sqref="N103"/>
    </sheetView>
  </sheetViews>
  <sheetFormatPr defaultColWidth="8.85546875" defaultRowHeight="15" x14ac:dyDescent="0.25"/>
  <cols>
    <col min="2" max="2" width="16.28515625" customWidth="1"/>
    <col min="3" max="3" width="20.85546875" bestFit="1" customWidth="1"/>
    <col min="4" max="4" width="68.5703125" bestFit="1" customWidth="1"/>
    <col min="5" max="5" width="66.5703125" hidden="1" customWidth="1"/>
    <col min="6" max="6" width="16.42578125" hidden="1" customWidth="1"/>
    <col min="7" max="7" width="13.5703125" style="3" customWidth="1"/>
    <col min="8" max="8" width="20.140625" style="3" customWidth="1"/>
    <col min="9" max="9" width="25.42578125" style="5" customWidth="1"/>
    <col min="10" max="10" width="34" style="3" customWidth="1"/>
    <col min="11" max="11" width="59.42578125" style="3" customWidth="1"/>
    <col min="12" max="13" width="31.42578125" style="3" customWidth="1"/>
    <col min="14" max="14" width="24.140625" style="3" customWidth="1"/>
    <col min="15" max="15" width="24" style="4" hidden="1" customWidth="1"/>
    <col min="16" max="16" width="22.85546875" style="4" hidden="1" customWidth="1"/>
    <col min="17" max="17" width="17.42578125" style="3" hidden="1" customWidth="1"/>
    <col min="18" max="18" width="18.28515625" hidden="1" customWidth="1"/>
    <col min="19" max="19" width="13.5703125" style="3" hidden="1" customWidth="1"/>
    <col min="20" max="20" width="12.7109375" hidden="1" customWidth="1"/>
    <col min="21" max="21" width="17.5703125" hidden="1" customWidth="1"/>
    <col min="22" max="22" width="17.42578125" hidden="1" customWidth="1"/>
    <col min="23" max="23" width="15" hidden="1" customWidth="1"/>
    <col min="24" max="25" width="0" hidden="1" customWidth="1"/>
    <col min="26" max="26" width="19.5703125" hidden="1" customWidth="1"/>
    <col min="27" max="27" width="14.42578125" hidden="1" customWidth="1"/>
    <col min="28" max="28" width="0" hidden="1" customWidth="1"/>
  </cols>
  <sheetData>
    <row r="1" spans="1:27" ht="28.5" x14ac:dyDescent="0.45">
      <c r="B1" s="11" t="s">
        <v>581</v>
      </c>
    </row>
    <row r="2" spans="1:27" x14ac:dyDescent="0.25">
      <c r="B2" t="s">
        <v>575</v>
      </c>
    </row>
    <row r="4" spans="1:27" x14ac:dyDescent="0.25">
      <c r="B4" s="6" t="s">
        <v>574</v>
      </c>
    </row>
    <row r="5" spans="1:27" x14ac:dyDescent="0.25">
      <c r="B5" t="s">
        <v>577</v>
      </c>
    </row>
    <row r="6" spans="1:27" x14ac:dyDescent="0.25">
      <c r="B6" t="s">
        <v>573</v>
      </c>
    </row>
    <row r="7" spans="1:27" x14ac:dyDescent="0.25">
      <c r="B7" t="s">
        <v>580</v>
      </c>
    </row>
    <row r="8" spans="1:27" x14ac:dyDescent="0.25">
      <c r="B8" t="s">
        <v>576</v>
      </c>
    </row>
    <row r="9" spans="1:27" x14ac:dyDescent="0.25">
      <c r="B9" t="s">
        <v>578</v>
      </c>
    </row>
    <row r="10" spans="1:27" ht="15.75" thickBot="1" x14ac:dyDescent="0.3">
      <c r="B10" t="s">
        <v>586</v>
      </c>
    </row>
    <row r="11" spans="1:27" x14ac:dyDescent="0.25">
      <c r="H11" s="113" t="s">
        <v>622</v>
      </c>
      <c r="J11" s="114" t="s">
        <v>621</v>
      </c>
    </row>
    <row r="12" spans="1:27" ht="26.25" thickBot="1" x14ac:dyDescent="0.3">
      <c r="B12" s="30" t="s">
        <v>584</v>
      </c>
      <c r="C12" s="118" t="s">
        <v>585</v>
      </c>
      <c r="D12" s="119"/>
      <c r="H12" s="65">
        <f>SUM(N15:N164)</f>
        <v>0</v>
      </c>
      <c r="J12" s="63">
        <f>H12+'10b afvalstromenblad'!H12</f>
        <v>0</v>
      </c>
    </row>
    <row r="13" spans="1:27" ht="15.75" thickBot="1" x14ac:dyDescent="0.3"/>
    <row r="14" spans="1:27" s="1" customFormat="1" ht="40.5" thickTop="1" thickBot="1" x14ac:dyDescent="0.3">
      <c r="A14" s="12" t="s">
        <v>583</v>
      </c>
      <c r="B14" s="12" t="s">
        <v>0</v>
      </c>
      <c r="C14" s="12" t="s">
        <v>536</v>
      </c>
      <c r="D14" s="12" t="s">
        <v>537</v>
      </c>
      <c r="E14" s="12" t="s">
        <v>570</v>
      </c>
      <c r="F14" s="12" t="s">
        <v>1</v>
      </c>
      <c r="G14" s="13" t="s">
        <v>548</v>
      </c>
      <c r="H14" s="13" t="s">
        <v>538</v>
      </c>
      <c r="I14" s="13" t="s">
        <v>539</v>
      </c>
      <c r="J14" s="14" t="s">
        <v>553</v>
      </c>
      <c r="K14" s="15" t="s">
        <v>554</v>
      </c>
      <c r="L14" s="15" t="s">
        <v>564</v>
      </c>
      <c r="M14" s="15" t="s">
        <v>571</v>
      </c>
      <c r="N14" s="20" t="s">
        <v>572</v>
      </c>
      <c r="O14" s="21" t="s">
        <v>549</v>
      </c>
      <c r="P14" s="21" t="s">
        <v>540</v>
      </c>
      <c r="Q14" s="20" t="s">
        <v>550</v>
      </c>
      <c r="R14" s="22" t="s">
        <v>535</v>
      </c>
      <c r="S14" s="20" t="s">
        <v>546</v>
      </c>
      <c r="T14" s="22" t="s">
        <v>547</v>
      </c>
      <c r="U14" s="22" t="s">
        <v>551</v>
      </c>
      <c r="V14" s="22" t="s">
        <v>552</v>
      </c>
      <c r="W14" s="23" t="s">
        <v>555</v>
      </c>
      <c r="Z14" s="1" t="s">
        <v>540</v>
      </c>
      <c r="AA14" s="1" t="s">
        <v>541</v>
      </c>
    </row>
    <row r="15" spans="1:27" s="4" customFormat="1" ht="15.75" thickTop="1" x14ac:dyDescent="0.25">
      <c r="A15" s="39">
        <v>1</v>
      </c>
      <c r="B15" s="40" t="s">
        <v>226</v>
      </c>
      <c r="C15" s="40" t="s">
        <v>227</v>
      </c>
      <c r="D15" s="40" t="s">
        <v>228</v>
      </c>
      <c r="E15" s="40" t="s">
        <v>229</v>
      </c>
      <c r="F15" s="41"/>
      <c r="G15" s="38">
        <v>7200</v>
      </c>
      <c r="H15" s="38">
        <v>207</v>
      </c>
      <c r="I15" s="42">
        <f t="shared" ref="I15:I46" si="0">G15*H15</f>
        <v>1490400</v>
      </c>
      <c r="J15" s="43"/>
      <c r="K15" s="43"/>
      <c r="L15" s="43"/>
      <c r="M15" s="44"/>
      <c r="N15" s="45">
        <f t="shared" ref="N15:N46" si="1">M15*I15</f>
        <v>0</v>
      </c>
      <c r="O15" s="24"/>
      <c r="P15" s="24" t="s">
        <v>542</v>
      </c>
      <c r="Q15" s="38">
        <f t="shared" ref="Q15:Q46" si="2">O15*I15</f>
        <v>0</v>
      </c>
      <c r="R15" s="46">
        <v>0.5</v>
      </c>
      <c r="S15" s="38">
        <f t="shared" ref="S15:S46" si="3">(1-R15)*Q15</f>
        <v>0</v>
      </c>
      <c r="T15" s="47">
        <f t="shared" ref="T15:T46" si="4">S15*AA$15</f>
        <v>0</v>
      </c>
      <c r="U15" s="38">
        <f t="shared" ref="U15:U46" si="5">R15*Q15</f>
        <v>0</v>
      </c>
      <c r="V15" s="47">
        <f t="shared" ref="V15:V46" si="6">(VLOOKUP(P15,Z$14:AA$18,2,FALSE))*U15</f>
        <v>0</v>
      </c>
      <c r="W15" s="47">
        <f t="shared" ref="W15:W46" si="7">N15+T15+V15</f>
        <v>0</v>
      </c>
      <c r="Z15" s="4" t="s">
        <v>542</v>
      </c>
      <c r="AA15" s="48">
        <v>0.1</v>
      </c>
    </row>
    <row r="16" spans="1:27" s="4" customFormat="1" x14ac:dyDescent="0.25">
      <c r="A16" s="39">
        <v>2</v>
      </c>
      <c r="B16" s="40" t="s">
        <v>140</v>
      </c>
      <c r="C16" s="40" t="s">
        <v>141</v>
      </c>
      <c r="D16" s="40" t="s">
        <v>142</v>
      </c>
      <c r="E16" s="41" t="s">
        <v>80</v>
      </c>
      <c r="F16" s="41"/>
      <c r="G16" s="38">
        <v>5000</v>
      </c>
      <c r="H16" s="38">
        <v>260</v>
      </c>
      <c r="I16" s="42">
        <f t="shared" si="0"/>
        <v>1300000</v>
      </c>
      <c r="J16" s="43"/>
      <c r="K16" s="43"/>
      <c r="L16" s="43"/>
      <c r="M16" s="44"/>
      <c r="N16" s="45">
        <f t="shared" si="1"/>
        <v>0</v>
      </c>
      <c r="O16" s="24"/>
      <c r="P16" s="24" t="s">
        <v>542</v>
      </c>
      <c r="Q16" s="38">
        <f t="shared" si="2"/>
        <v>0</v>
      </c>
      <c r="R16" s="46">
        <v>0.2</v>
      </c>
      <c r="S16" s="38">
        <f t="shared" si="3"/>
        <v>0</v>
      </c>
      <c r="T16" s="47">
        <f t="shared" si="4"/>
        <v>0</v>
      </c>
      <c r="U16" s="38">
        <f t="shared" si="5"/>
        <v>0</v>
      </c>
      <c r="V16" s="47">
        <f t="shared" si="6"/>
        <v>0</v>
      </c>
      <c r="W16" s="47">
        <f t="shared" si="7"/>
        <v>0</v>
      </c>
      <c r="Z16" s="4" t="s">
        <v>543</v>
      </c>
      <c r="AA16" s="48">
        <v>-0.14000000000000001</v>
      </c>
    </row>
    <row r="17" spans="1:27" s="4" customFormat="1" x14ac:dyDescent="0.25">
      <c r="A17" s="39">
        <v>3</v>
      </c>
      <c r="B17" s="40" t="s">
        <v>31</v>
      </c>
      <c r="C17" s="40" t="s">
        <v>32</v>
      </c>
      <c r="D17" s="40" t="s">
        <v>33</v>
      </c>
      <c r="E17" s="41" t="s">
        <v>34</v>
      </c>
      <c r="F17" s="41" t="s">
        <v>501</v>
      </c>
      <c r="G17" s="38">
        <v>1000</v>
      </c>
      <c r="H17" s="38">
        <v>81</v>
      </c>
      <c r="I17" s="42">
        <f t="shared" si="0"/>
        <v>81000</v>
      </c>
      <c r="J17" s="43"/>
      <c r="K17" s="43"/>
      <c r="L17" s="43"/>
      <c r="M17" s="44"/>
      <c r="N17" s="45">
        <f t="shared" si="1"/>
        <v>0</v>
      </c>
      <c r="O17" s="24"/>
      <c r="P17" s="24" t="s">
        <v>542</v>
      </c>
      <c r="Q17" s="38">
        <f t="shared" si="2"/>
        <v>0</v>
      </c>
      <c r="R17" s="46">
        <v>0.5</v>
      </c>
      <c r="S17" s="38">
        <f t="shared" si="3"/>
        <v>0</v>
      </c>
      <c r="T17" s="47">
        <f t="shared" si="4"/>
        <v>0</v>
      </c>
      <c r="U17" s="38">
        <f t="shared" si="5"/>
        <v>0</v>
      </c>
      <c r="V17" s="47">
        <f t="shared" si="6"/>
        <v>0</v>
      </c>
      <c r="W17" s="47">
        <f t="shared" si="7"/>
        <v>0</v>
      </c>
      <c r="Z17" s="4" t="s">
        <v>544</v>
      </c>
      <c r="AA17" s="48">
        <v>0.1</v>
      </c>
    </row>
    <row r="18" spans="1:27" s="4" customFormat="1" x14ac:dyDescent="0.25">
      <c r="A18" s="39">
        <v>4</v>
      </c>
      <c r="B18" s="40" t="s">
        <v>165</v>
      </c>
      <c r="C18" s="40" t="s">
        <v>166</v>
      </c>
      <c r="D18" s="40" t="s">
        <v>167</v>
      </c>
      <c r="E18" s="41" t="s">
        <v>168</v>
      </c>
      <c r="F18" s="41"/>
      <c r="G18" s="38">
        <v>300</v>
      </c>
      <c r="H18" s="38">
        <v>1316</v>
      </c>
      <c r="I18" s="42">
        <f t="shared" si="0"/>
        <v>394800</v>
      </c>
      <c r="J18" s="43"/>
      <c r="K18" s="43"/>
      <c r="L18" s="43"/>
      <c r="M18" s="44"/>
      <c r="N18" s="45">
        <f t="shared" si="1"/>
        <v>0</v>
      </c>
      <c r="O18" s="24"/>
      <c r="P18" s="24" t="s">
        <v>542</v>
      </c>
      <c r="Q18" s="38">
        <f t="shared" si="2"/>
        <v>0</v>
      </c>
      <c r="R18" s="46">
        <v>0.5</v>
      </c>
      <c r="S18" s="38">
        <f t="shared" si="3"/>
        <v>0</v>
      </c>
      <c r="T18" s="47">
        <f t="shared" si="4"/>
        <v>0</v>
      </c>
      <c r="U18" s="38">
        <f t="shared" si="5"/>
        <v>0</v>
      </c>
      <c r="V18" s="47">
        <f t="shared" si="6"/>
        <v>0</v>
      </c>
      <c r="W18" s="47">
        <f t="shared" si="7"/>
        <v>0</v>
      </c>
      <c r="Z18" s="4" t="s">
        <v>545</v>
      </c>
      <c r="AA18" s="48">
        <v>0</v>
      </c>
    </row>
    <row r="19" spans="1:27" s="4" customFormat="1" ht="15" customHeight="1" x14ac:dyDescent="0.25">
      <c r="A19" s="39">
        <v>5</v>
      </c>
      <c r="B19" s="40" t="s">
        <v>209</v>
      </c>
      <c r="C19" s="40" t="s">
        <v>210</v>
      </c>
      <c r="D19" s="40" t="s">
        <v>211</v>
      </c>
      <c r="E19" s="49" t="s">
        <v>212</v>
      </c>
      <c r="F19" s="41" t="s">
        <v>515</v>
      </c>
      <c r="G19" s="38">
        <v>4500</v>
      </c>
      <c r="H19" s="38">
        <v>54</v>
      </c>
      <c r="I19" s="42">
        <f t="shared" si="0"/>
        <v>243000</v>
      </c>
      <c r="J19" s="43"/>
      <c r="K19" s="43"/>
      <c r="L19" s="43"/>
      <c r="M19" s="44"/>
      <c r="N19" s="45">
        <f t="shared" si="1"/>
        <v>0</v>
      </c>
      <c r="O19" s="24"/>
      <c r="P19" s="24" t="s">
        <v>542</v>
      </c>
      <c r="Q19" s="38">
        <f t="shared" si="2"/>
        <v>0</v>
      </c>
      <c r="R19" s="46">
        <v>0.5</v>
      </c>
      <c r="S19" s="38">
        <f t="shared" si="3"/>
        <v>0</v>
      </c>
      <c r="T19" s="47">
        <f t="shared" si="4"/>
        <v>0</v>
      </c>
      <c r="U19" s="38">
        <f t="shared" si="5"/>
        <v>0</v>
      </c>
      <c r="V19" s="47">
        <f t="shared" si="6"/>
        <v>0</v>
      </c>
      <c r="W19" s="47">
        <f t="shared" si="7"/>
        <v>0</v>
      </c>
    </row>
    <row r="20" spans="1:27" s="4" customFormat="1" ht="15" customHeight="1" x14ac:dyDescent="0.25">
      <c r="A20" s="39">
        <v>6</v>
      </c>
      <c r="B20" s="40" t="s">
        <v>438</v>
      </c>
      <c r="C20" s="40" t="s">
        <v>439</v>
      </c>
      <c r="D20" s="40" t="s">
        <v>440</v>
      </c>
      <c r="E20" s="49" t="s">
        <v>441</v>
      </c>
      <c r="F20" s="41"/>
      <c r="G20" s="38">
        <v>700</v>
      </c>
      <c r="H20" s="38">
        <v>304</v>
      </c>
      <c r="I20" s="42">
        <f t="shared" si="0"/>
        <v>212800</v>
      </c>
      <c r="J20" s="43"/>
      <c r="K20" s="43"/>
      <c r="L20" s="43"/>
      <c r="M20" s="44"/>
      <c r="N20" s="45">
        <f t="shared" si="1"/>
        <v>0</v>
      </c>
      <c r="O20" s="24"/>
      <c r="P20" s="24" t="s">
        <v>542</v>
      </c>
      <c r="Q20" s="38">
        <f t="shared" si="2"/>
        <v>0</v>
      </c>
      <c r="R20" s="46">
        <v>0.5</v>
      </c>
      <c r="S20" s="38">
        <f t="shared" si="3"/>
        <v>0</v>
      </c>
      <c r="T20" s="47">
        <f t="shared" si="4"/>
        <v>0</v>
      </c>
      <c r="U20" s="38">
        <f t="shared" si="5"/>
        <v>0</v>
      </c>
      <c r="V20" s="47">
        <f t="shared" si="6"/>
        <v>0</v>
      </c>
      <c r="W20" s="47">
        <f t="shared" si="7"/>
        <v>0</v>
      </c>
    </row>
    <row r="21" spans="1:27" s="4" customFormat="1" ht="15.75" customHeight="1" x14ac:dyDescent="0.25">
      <c r="A21" s="39">
        <v>7</v>
      </c>
      <c r="B21" s="40" t="s">
        <v>220</v>
      </c>
      <c r="C21" s="40" t="s">
        <v>221</v>
      </c>
      <c r="D21" s="40" t="s">
        <v>222</v>
      </c>
      <c r="E21" s="41"/>
      <c r="F21" s="41" t="s">
        <v>514</v>
      </c>
      <c r="G21" s="38">
        <v>1200</v>
      </c>
      <c r="H21" s="38">
        <v>134</v>
      </c>
      <c r="I21" s="42">
        <f t="shared" si="0"/>
        <v>160800</v>
      </c>
      <c r="J21" s="43"/>
      <c r="K21" s="43"/>
      <c r="L21" s="43"/>
      <c r="M21" s="44"/>
      <c r="N21" s="45">
        <f t="shared" si="1"/>
        <v>0</v>
      </c>
      <c r="O21" s="24"/>
      <c r="P21" s="24" t="s">
        <v>542</v>
      </c>
      <c r="Q21" s="38">
        <f t="shared" si="2"/>
        <v>0</v>
      </c>
      <c r="R21" s="46">
        <v>0.5</v>
      </c>
      <c r="S21" s="38">
        <f t="shared" si="3"/>
        <v>0</v>
      </c>
      <c r="T21" s="47">
        <f t="shared" si="4"/>
        <v>0</v>
      </c>
      <c r="U21" s="38">
        <f t="shared" si="5"/>
        <v>0</v>
      </c>
      <c r="V21" s="47">
        <f t="shared" si="6"/>
        <v>0</v>
      </c>
      <c r="W21" s="47">
        <f t="shared" si="7"/>
        <v>0</v>
      </c>
    </row>
    <row r="22" spans="1:27" s="4" customFormat="1" ht="15" customHeight="1" x14ac:dyDescent="0.25">
      <c r="A22" s="39">
        <v>8</v>
      </c>
      <c r="B22" s="40" t="s">
        <v>334</v>
      </c>
      <c r="C22" s="40" t="s">
        <v>335</v>
      </c>
      <c r="D22" s="40" t="s">
        <v>336</v>
      </c>
      <c r="E22" s="49" t="s">
        <v>337</v>
      </c>
      <c r="F22" s="41"/>
      <c r="G22" s="38">
        <v>10000</v>
      </c>
      <c r="H22" s="38">
        <v>16</v>
      </c>
      <c r="I22" s="42">
        <f t="shared" si="0"/>
        <v>160000</v>
      </c>
      <c r="J22" s="43"/>
      <c r="K22" s="43"/>
      <c r="L22" s="43"/>
      <c r="M22" s="44"/>
      <c r="N22" s="45">
        <f t="shared" si="1"/>
        <v>0</v>
      </c>
      <c r="O22" s="24"/>
      <c r="P22" s="24" t="s">
        <v>542</v>
      </c>
      <c r="Q22" s="38">
        <f t="shared" si="2"/>
        <v>0</v>
      </c>
      <c r="R22" s="46">
        <v>0.5</v>
      </c>
      <c r="S22" s="38">
        <f t="shared" si="3"/>
        <v>0</v>
      </c>
      <c r="T22" s="47">
        <f t="shared" si="4"/>
        <v>0</v>
      </c>
      <c r="U22" s="38">
        <f t="shared" si="5"/>
        <v>0</v>
      </c>
      <c r="V22" s="47">
        <f t="shared" si="6"/>
        <v>0</v>
      </c>
      <c r="W22" s="47">
        <f t="shared" si="7"/>
        <v>0</v>
      </c>
    </row>
    <row r="23" spans="1:27" s="4" customFormat="1" x14ac:dyDescent="0.25">
      <c r="A23" s="39">
        <v>9</v>
      </c>
      <c r="B23" s="40" t="s">
        <v>213</v>
      </c>
      <c r="C23" s="40" t="s">
        <v>214</v>
      </c>
      <c r="D23" s="40" t="s">
        <v>215</v>
      </c>
      <c r="E23" s="41"/>
      <c r="F23" s="41" t="s">
        <v>515</v>
      </c>
      <c r="G23" s="38">
        <v>7200</v>
      </c>
      <c r="H23" s="38">
        <v>21</v>
      </c>
      <c r="I23" s="42">
        <f t="shared" si="0"/>
        <v>151200</v>
      </c>
      <c r="J23" s="43"/>
      <c r="K23" s="43"/>
      <c r="L23" s="43"/>
      <c r="M23" s="44"/>
      <c r="N23" s="45">
        <f t="shared" si="1"/>
        <v>0</v>
      </c>
      <c r="O23" s="24"/>
      <c r="P23" s="24" t="s">
        <v>542</v>
      </c>
      <c r="Q23" s="38">
        <f t="shared" si="2"/>
        <v>0</v>
      </c>
      <c r="R23" s="46">
        <v>0.5</v>
      </c>
      <c r="S23" s="38">
        <f t="shared" si="3"/>
        <v>0</v>
      </c>
      <c r="T23" s="47">
        <f t="shared" si="4"/>
        <v>0</v>
      </c>
      <c r="U23" s="38">
        <f t="shared" si="5"/>
        <v>0</v>
      </c>
      <c r="V23" s="47">
        <f t="shared" si="6"/>
        <v>0</v>
      </c>
      <c r="W23" s="47">
        <f t="shared" si="7"/>
        <v>0</v>
      </c>
    </row>
    <row r="24" spans="1:27" s="4" customFormat="1" ht="15" customHeight="1" x14ac:dyDescent="0.25">
      <c r="A24" s="39">
        <v>10</v>
      </c>
      <c r="B24" s="40" t="s">
        <v>326</v>
      </c>
      <c r="C24" s="40" t="s">
        <v>327</v>
      </c>
      <c r="D24" s="40" t="s">
        <v>328</v>
      </c>
      <c r="E24" s="49" t="s">
        <v>329</v>
      </c>
      <c r="F24" s="41"/>
      <c r="G24" s="38">
        <v>8000</v>
      </c>
      <c r="H24" s="38">
        <v>44</v>
      </c>
      <c r="I24" s="42">
        <f t="shared" si="0"/>
        <v>352000</v>
      </c>
      <c r="J24" s="43"/>
      <c r="K24" s="43"/>
      <c r="L24" s="43"/>
      <c r="M24" s="44"/>
      <c r="N24" s="45">
        <f t="shared" si="1"/>
        <v>0</v>
      </c>
      <c r="O24" s="24"/>
      <c r="P24" s="24" t="s">
        <v>542</v>
      </c>
      <c r="Q24" s="38">
        <f t="shared" si="2"/>
        <v>0</v>
      </c>
      <c r="R24" s="46">
        <v>0.2</v>
      </c>
      <c r="S24" s="38">
        <f t="shared" si="3"/>
        <v>0</v>
      </c>
      <c r="T24" s="47">
        <f t="shared" si="4"/>
        <v>0</v>
      </c>
      <c r="U24" s="38">
        <f t="shared" si="5"/>
        <v>0</v>
      </c>
      <c r="V24" s="47">
        <f t="shared" si="6"/>
        <v>0</v>
      </c>
      <c r="W24" s="47">
        <f t="shared" si="7"/>
        <v>0</v>
      </c>
    </row>
    <row r="25" spans="1:27" s="4" customFormat="1" x14ac:dyDescent="0.25">
      <c r="A25" s="39">
        <v>11</v>
      </c>
      <c r="B25" s="40" t="s">
        <v>68</v>
      </c>
      <c r="C25" s="40" t="s">
        <v>70</v>
      </c>
      <c r="D25" s="40" t="s">
        <v>71</v>
      </c>
      <c r="E25" s="41" t="s">
        <v>69</v>
      </c>
      <c r="F25" s="41" t="s">
        <v>502</v>
      </c>
      <c r="G25" s="38">
        <v>600</v>
      </c>
      <c r="H25" s="38">
        <v>520</v>
      </c>
      <c r="I25" s="42">
        <f t="shared" si="0"/>
        <v>312000</v>
      </c>
      <c r="J25" s="43"/>
      <c r="K25" s="43"/>
      <c r="L25" s="43"/>
      <c r="M25" s="44"/>
      <c r="N25" s="45">
        <f t="shared" si="1"/>
        <v>0</v>
      </c>
      <c r="O25" s="24"/>
      <c r="P25" s="24" t="s">
        <v>542</v>
      </c>
      <c r="Q25" s="38">
        <f t="shared" si="2"/>
        <v>0</v>
      </c>
      <c r="R25" s="46">
        <v>0.7</v>
      </c>
      <c r="S25" s="38">
        <f t="shared" si="3"/>
        <v>0</v>
      </c>
      <c r="T25" s="47">
        <f t="shared" si="4"/>
        <v>0</v>
      </c>
      <c r="U25" s="38">
        <f t="shared" si="5"/>
        <v>0</v>
      </c>
      <c r="V25" s="47">
        <f t="shared" si="6"/>
        <v>0</v>
      </c>
      <c r="W25" s="47">
        <f t="shared" si="7"/>
        <v>0</v>
      </c>
    </row>
    <row r="26" spans="1:27" s="4" customFormat="1" x14ac:dyDescent="0.25">
      <c r="A26" s="39">
        <v>12</v>
      </c>
      <c r="B26" s="40" t="s">
        <v>371</v>
      </c>
      <c r="C26" s="40" t="s">
        <v>372</v>
      </c>
      <c r="D26" s="40" t="s">
        <v>373</v>
      </c>
      <c r="E26" s="49" t="s">
        <v>620</v>
      </c>
      <c r="F26" s="41" t="s">
        <v>525</v>
      </c>
      <c r="G26" s="38">
        <v>2000</v>
      </c>
      <c r="H26" s="38">
        <v>75</v>
      </c>
      <c r="I26" s="42">
        <f t="shared" si="0"/>
        <v>150000</v>
      </c>
      <c r="J26" s="43"/>
      <c r="K26" s="43"/>
      <c r="L26" s="43"/>
      <c r="M26" s="44"/>
      <c r="N26" s="45">
        <f t="shared" si="1"/>
        <v>0</v>
      </c>
      <c r="O26" s="24"/>
      <c r="P26" s="24" t="s">
        <v>542</v>
      </c>
      <c r="Q26" s="38">
        <f t="shared" si="2"/>
        <v>0</v>
      </c>
      <c r="R26" s="46">
        <v>0.5</v>
      </c>
      <c r="S26" s="38">
        <f t="shared" si="3"/>
        <v>0</v>
      </c>
      <c r="T26" s="47">
        <f t="shared" si="4"/>
        <v>0</v>
      </c>
      <c r="U26" s="38">
        <f t="shared" si="5"/>
        <v>0</v>
      </c>
      <c r="V26" s="47">
        <f t="shared" si="6"/>
        <v>0</v>
      </c>
      <c r="W26" s="47">
        <f t="shared" si="7"/>
        <v>0</v>
      </c>
    </row>
    <row r="27" spans="1:27" s="4" customFormat="1" ht="15.75" customHeight="1" x14ac:dyDescent="0.25">
      <c r="A27" s="39">
        <v>13</v>
      </c>
      <c r="B27" s="40" t="s">
        <v>169</v>
      </c>
      <c r="C27" s="40" t="s">
        <v>170</v>
      </c>
      <c r="D27" s="40" t="s">
        <v>171</v>
      </c>
      <c r="E27" s="41" t="s">
        <v>172</v>
      </c>
      <c r="F27" s="41"/>
      <c r="G27" s="38">
        <v>600</v>
      </c>
      <c r="H27" s="38">
        <v>140</v>
      </c>
      <c r="I27" s="42">
        <f t="shared" si="0"/>
        <v>84000</v>
      </c>
      <c r="J27" s="43"/>
      <c r="K27" s="43"/>
      <c r="L27" s="43"/>
      <c r="M27" s="44"/>
      <c r="N27" s="45">
        <f t="shared" si="1"/>
        <v>0</v>
      </c>
      <c r="O27" s="24"/>
      <c r="P27" s="24" t="s">
        <v>542</v>
      </c>
      <c r="Q27" s="38">
        <f t="shared" si="2"/>
        <v>0</v>
      </c>
      <c r="R27" s="46">
        <v>0.7</v>
      </c>
      <c r="S27" s="38">
        <f t="shared" si="3"/>
        <v>0</v>
      </c>
      <c r="T27" s="47">
        <f t="shared" si="4"/>
        <v>0</v>
      </c>
      <c r="U27" s="38">
        <f t="shared" si="5"/>
        <v>0</v>
      </c>
      <c r="V27" s="47">
        <f t="shared" si="6"/>
        <v>0</v>
      </c>
      <c r="W27" s="47">
        <f t="shared" si="7"/>
        <v>0</v>
      </c>
    </row>
    <row r="28" spans="1:27" s="4" customFormat="1" ht="15.75" customHeight="1" x14ac:dyDescent="0.25">
      <c r="A28" s="39">
        <v>14</v>
      </c>
      <c r="B28" s="40" t="s">
        <v>47</v>
      </c>
      <c r="C28" s="40" t="s">
        <v>48</v>
      </c>
      <c r="D28" s="40" t="s">
        <v>49</v>
      </c>
      <c r="E28" s="41"/>
      <c r="F28" s="41"/>
      <c r="G28" s="38">
        <v>2500</v>
      </c>
      <c r="H28" s="38">
        <v>32</v>
      </c>
      <c r="I28" s="42">
        <f t="shared" si="0"/>
        <v>80000</v>
      </c>
      <c r="J28" s="43"/>
      <c r="K28" s="43"/>
      <c r="L28" s="43"/>
      <c r="M28" s="44"/>
      <c r="N28" s="45">
        <f t="shared" si="1"/>
        <v>0</v>
      </c>
      <c r="O28" s="24"/>
      <c r="P28" s="24" t="s">
        <v>542</v>
      </c>
      <c r="Q28" s="38">
        <f t="shared" si="2"/>
        <v>0</v>
      </c>
      <c r="R28" s="46">
        <v>0.5</v>
      </c>
      <c r="S28" s="38">
        <f t="shared" si="3"/>
        <v>0</v>
      </c>
      <c r="T28" s="47">
        <f t="shared" si="4"/>
        <v>0</v>
      </c>
      <c r="U28" s="38">
        <f t="shared" si="5"/>
        <v>0</v>
      </c>
      <c r="V28" s="47">
        <f t="shared" si="6"/>
        <v>0</v>
      </c>
      <c r="W28" s="47">
        <f t="shared" si="7"/>
        <v>0</v>
      </c>
    </row>
    <row r="29" spans="1:27" s="4" customFormat="1" x14ac:dyDescent="0.25">
      <c r="A29" s="39">
        <v>15</v>
      </c>
      <c r="B29" s="40" t="s">
        <v>137</v>
      </c>
      <c r="C29" s="40" t="s">
        <v>138</v>
      </c>
      <c r="D29" s="40" t="s">
        <v>139</v>
      </c>
      <c r="E29" s="41" t="s">
        <v>80</v>
      </c>
      <c r="F29" s="41"/>
      <c r="G29" s="38">
        <v>2000</v>
      </c>
      <c r="H29" s="38">
        <v>40</v>
      </c>
      <c r="I29" s="42">
        <f t="shared" si="0"/>
        <v>80000</v>
      </c>
      <c r="J29" s="43"/>
      <c r="K29" s="43"/>
      <c r="L29" s="43"/>
      <c r="M29" s="44"/>
      <c r="N29" s="45">
        <f t="shared" si="1"/>
        <v>0</v>
      </c>
      <c r="O29" s="24"/>
      <c r="P29" s="24" t="s">
        <v>542</v>
      </c>
      <c r="Q29" s="38">
        <f t="shared" si="2"/>
        <v>0</v>
      </c>
      <c r="R29" s="46">
        <v>0.5</v>
      </c>
      <c r="S29" s="38">
        <f t="shared" si="3"/>
        <v>0</v>
      </c>
      <c r="T29" s="47">
        <f t="shared" si="4"/>
        <v>0</v>
      </c>
      <c r="U29" s="38">
        <f t="shared" si="5"/>
        <v>0</v>
      </c>
      <c r="V29" s="47">
        <f t="shared" si="6"/>
        <v>0</v>
      </c>
      <c r="W29" s="47">
        <f t="shared" si="7"/>
        <v>0</v>
      </c>
    </row>
    <row r="30" spans="1:27" s="4" customFormat="1" ht="15.75" customHeight="1" x14ac:dyDescent="0.25">
      <c r="A30" s="39">
        <v>16</v>
      </c>
      <c r="B30" s="40" t="s">
        <v>134</v>
      </c>
      <c r="C30" s="40" t="s">
        <v>135</v>
      </c>
      <c r="D30" s="40" t="s">
        <v>136</v>
      </c>
      <c r="E30" s="41" t="s">
        <v>80</v>
      </c>
      <c r="F30" s="41"/>
      <c r="G30" s="38">
        <v>3000</v>
      </c>
      <c r="H30" s="38">
        <v>24</v>
      </c>
      <c r="I30" s="42">
        <f t="shared" si="0"/>
        <v>72000</v>
      </c>
      <c r="J30" s="43"/>
      <c r="K30" s="43"/>
      <c r="L30" s="43"/>
      <c r="M30" s="44"/>
      <c r="N30" s="45">
        <f t="shared" si="1"/>
        <v>0</v>
      </c>
      <c r="O30" s="24"/>
      <c r="P30" s="24" t="s">
        <v>542</v>
      </c>
      <c r="Q30" s="38">
        <f t="shared" si="2"/>
        <v>0</v>
      </c>
      <c r="R30" s="46">
        <v>0.5</v>
      </c>
      <c r="S30" s="38">
        <f t="shared" si="3"/>
        <v>0</v>
      </c>
      <c r="T30" s="47">
        <f t="shared" si="4"/>
        <v>0</v>
      </c>
      <c r="U30" s="38">
        <f t="shared" si="5"/>
        <v>0</v>
      </c>
      <c r="V30" s="47">
        <f t="shared" si="6"/>
        <v>0</v>
      </c>
      <c r="W30" s="47">
        <f t="shared" si="7"/>
        <v>0</v>
      </c>
    </row>
    <row r="31" spans="1:27" s="4" customFormat="1" ht="15" customHeight="1" x14ac:dyDescent="0.25">
      <c r="A31" s="39">
        <v>17</v>
      </c>
      <c r="B31" s="40" t="s">
        <v>330</v>
      </c>
      <c r="C31" s="40" t="s">
        <v>331</v>
      </c>
      <c r="D31" s="50" t="s">
        <v>332</v>
      </c>
      <c r="E31" s="49" t="s">
        <v>333</v>
      </c>
      <c r="F31" s="41"/>
      <c r="G31" s="38">
        <v>10000</v>
      </c>
      <c r="H31" s="38">
        <v>7</v>
      </c>
      <c r="I31" s="42">
        <f t="shared" si="0"/>
        <v>70000</v>
      </c>
      <c r="J31" s="43"/>
      <c r="K31" s="43"/>
      <c r="L31" s="43"/>
      <c r="M31" s="44"/>
      <c r="N31" s="45">
        <f t="shared" si="1"/>
        <v>0</v>
      </c>
      <c r="O31" s="24"/>
      <c r="P31" s="24" t="s">
        <v>542</v>
      </c>
      <c r="Q31" s="38">
        <f t="shared" si="2"/>
        <v>0</v>
      </c>
      <c r="R31" s="46">
        <v>0.5</v>
      </c>
      <c r="S31" s="38">
        <f t="shared" si="3"/>
        <v>0</v>
      </c>
      <c r="T31" s="47">
        <f t="shared" si="4"/>
        <v>0</v>
      </c>
      <c r="U31" s="38">
        <f t="shared" si="5"/>
        <v>0</v>
      </c>
      <c r="V31" s="47">
        <f t="shared" si="6"/>
        <v>0</v>
      </c>
      <c r="W31" s="47">
        <f t="shared" si="7"/>
        <v>0</v>
      </c>
    </row>
    <row r="32" spans="1:27" s="4" customFormat="1" x14ac:dyDescent="0.25">
      <c r="A32" s="39">
        <v>18</v>
      </c>
      <c r="B32" s="40" t="s">
        <v>206</v>
      </c>
      <c r="C32" s="40" t="s">
        <v>207</v>
      </c>
      <c r="D32" s="40" t="s">
        <v>208</v>
      </c>
      <c r="E32" s="41"/>
      <c r="F32" s="41"/>
      <c r="G32" s="38">
        <v>3000</v>
      </c>
      <c r="H32" s="38">
        <v>21</v>
      </c>
      <c r="I32" s="42">
        <f t="shared" si="0"/>
        <v>63000</v>
      </c>
      <c r="J32" s="43"/>
      <c r="K32" s="43"/>
      <c r="L32" s="43"/>
      <c r="M32" s="44"/>
      <c r="N32" s="45">
        <f t="shared" si="1"/>
        <v>0</v>
      </c>
      <c r="O32" s="24"/>
      <c r="P32" s="24" t="s">
        <v>542</v>
      </c>
      <c r="Q32" s="38">
        <f t="shared" si="2"/>
        <v>0</v>
      </c>
      <c r="R32" s="46">
        <v>0.5</v>
      </c>
      <c r="S32" s="38">
        <f t="shared" si="3"/>
        <v>0</v>
      </c>
      <c r="T32" s="47">
        <f t="shared" si="4"/>
        <v>0</v>
      </c>
      <c r="U32" s="38">
        <f t="shared" si="5"/>
        <v>0</v>
      </c>
      <c r="V32" s="47">
        <f t="shared" si="6"/>
        <v>0</v>
      </c>
      <c r="W32" s="47">
        <f t="shared" si="7"/>
        <v>0</v>
      </c>
    </row>
    <row r="33" spans="1:23" s="4" customFormat="1" x14ac:dyDescent="0.25">
      <c r="A33" s="39">
        <v>19</v>
      </c>
      <c r="B33" s="40" t="s">
        <v>223</v>
      </c>
      <c r="C33" s="40" t="s">
        <v>224</v>
      </c>
      <c r="D33" s="40" t="s">
        <v>225</v>
      </c>
      <c r="E33" s="41"/>
      <c r="F33" s="41" t="s">
        <v>514</v>
      </c>
      <c r="G33" s="38">
        <v>2000</v>
      </c>
      <c r="H33" s="38">
        <v>28</v>
      </c>
      <c r="I33" s="42">
        <f t="shared" si="0"/>
        <v>56000</v>
      </c>
      <c r="J33" s="43"/>
      <c r="K33" s="43"/>
      <c r="L33" s="43"/>
      <c r="M33" s="44"/>
      <c r="N33" s="45">
        <f t="shared" si="1"/>
        <v>0</v>
      </c>
      <c r="O33" s="24"/>
      <c r="P33" s="24" t="s">
        <v>542</v>
      </c>
      <c r="Q33" s="38">
        <f t="shared" si="2"/>
        <v>0</v>
      </c>
      <c r="R33" s="46">
        <v>0.5</v>
      </c>
      <c r="S33" s="38">
        <f t="shared" si="3"/>
        <v>0</v>
      </c>
      <c r="T33" s="47">
        <f t="shared" si="4"/>
        <v>0</v>
      </c>
      <c r="U33" s="38">
        <f t="shared" si="5"/>
        <v>0</v>
      </c>
      <c r="V33" s="47">
        <f t="shared" si="6"/>
        <v>0</v>
      </c>
      <c r="W33" s="47">
        <f t="shared" si="7"/>
        <v>0</v>
      </c>
    </row>
    <row r="34" spans="1:23" s="4" customFormat="1" x14ac:dyDescent="0.25">
      <c r="A34" s="39">
        <v>20</v>
      </c>
      <c r="B34" s="40" t="s">
        <v>199</v>
      </c>
      <c r="C34" s="40" t="s">
        <v>200</v>
      </c>
      <c r="D34" s="40" t="s">
        <v>201</v>
      </c>
      <c r="E34" s="41"/>
      <c r="F34" s="41" t="s">
        <v>512</v>
      </c>
      <c r="G34" s="38">
        <v>6</v>
      </c>
      <c r="H34" s="38">
        <v>321</v>
      </c>
      <c r="I34" s="42">
        <f t="shared" si="0"/>
        <v>1926</v>
      </c>
      <c r="J34" s="43"/>
      <c r="K34" s="43"/>
      <c r="L34" s="43"/>
      <c r="M34" s="44"/>
      <c r="N34" s="45">
        <f t="shared" si="1"/>
        <v>0</v>
      </c>
      <c r="O34" s="24"/>
      <c r="P34" s="24" t="s">
        <v>542</v>
      </c>
      <c r="Q34" s="38">
        <f t="shared" si="2"/>
        <v>0</v>
      </c>
      <c r="R34" s="46">
        <v>0.8</v>
      </c>
      <c r="S34" s="38">
        <f t="shared" si="3"/>
        <v>0</v>
      </c>
      <c r="T34" s="47">
        <f t="shared" si="4"/>
        <v>0</v>
      </c>
      <c r="U34" s="38">
        <f t="shared" si="5"/>
        <v>0</v>
      </c>
      <c r="V34" s="47">
        <f t="shared" si="6"/>
        <v>0</v>
      </c>
      <c r="W34" s="47">
        <f t="shared" si="7"/>
        <v>0</v>
      </c>
    </row>
    <row r="35" spans="1:23" s="4" customFormat="1" x14ac:dyDescent="0.25">
      <c r="A35" s="39">
        <v>21</v>
      </c>
      <c r="B35" s="40" t="s">
        <v>116</v>
      </c>
      <c r="C35" s="40" t="s">
        <v>117</v>
      </c>
      <c r="D35" s="40" t="s">
        <v>118</v>
      </c>
      <c r="E35" s="41" t="s">
        <v>119</v>
      </c>
      <c r="F35" s="41"/>
      <c r="G35" s="38">
        <v>600</v>
      </c>
      <c r="H35" s="38">
        <v>74</v>
      </c>
      <c r="I35" s="42">
        <f t="shared" si="0"/>
        <v>44400</v>
      </c>
      <c r="J35" s="43"/>
      <c r="K35" s="43"/>
      <c r="L35" s="43"/>
      <c r="M35" s="44"/>
      <c r="N35" s="45">
        <f t="shared" si="1"/>
        <v>0</v>
      </c>
      <c r="O35" s="24"/>
      <c r="P35" s="24" t="s">
        <v>542</v>
      </c>
      <c r="Q35" s="38">
        <f t="shared" si="2"/>
        <v>0</v>
      </c>
      <c r="R35" s="46">
        <v>0.5</v>
      </c>
      <c r="S35" s="38">
        <f t="shared" si="3"/>
        <v>0</v>
      </c>
      <c r="T35" s="47">
        <f t="shared" si="4"/>
        <v>0</v>
      </c>
      <c r="U35" s="38">
        <f t="shared" si="5"/>
        <v>0</v>
      </c>
      <c r="V35" s="47">
        <f t="shared" si="6"/>
        <v>0</v>
      </c>
      <c r="W35" s="47">
        <f t="shared" si="7"/>
        <v>0</v>
      </c>
    </row>
    <row r="36" spans="1:23" s="4" customFormat="1" x14ac:dyDescent="0.25">
      <c r="A36" s="39">
        <v>22</v>
      </c>
      <c r="B36" s="40" t="s">
        <v>318</v>
      </c>
      <c r="C36" s="40" t="s">
        <v>319</v>
      </c>
      <c r="D36" s="40" t="s">
        <v>320</v>
      </c>
      <c r="E36" s="49" t="s">
        <v>321</v>
      </c>
      <c r="F36" s="41"/>
      <c r="G36" s="38">
        <v>2000</v>
      </c>
      <c r="H36" s="38">
        <v>22</v>
      </c>
      <c r="I36" s="42">
        <f t="shared" si="0"/>
        <v>44000</v>
      </c>
      <c r="J36" s="43"/>
      <c r="K36" s="43"/>
      <c r="L36" s="43"/>
      <c r="M36" s="44"/>
      <c r="N36" s="45">
        <f t="shared" si="1"/>
        <v>0</v>
      </c>
      <c r="O36" s="24"/>
      <c r="P36" s="24" t="s">
        <v>542</v>
      </c>
      <c r="Q36" s="38">
        <f t="shared" si="2"/>
        <v>0</v>
      </c>
      <c r="R36" s="46">
        <v>0.5</v>
      </c>
      <c r="S36" s="38">
        <f t="shared" si="3"/>
        <v>0</v>
      </c>
      <c r="T36" s="47">
        <f t="shared" si="4"/>
        <v>0</v>
      </c>
      <c r="U36" s="38">
        <f t="shared" si="5"/>
        <v>0</v>
      </c>
      <c r="V36" s="47">
        <f t="shared" si="6"/>
        <v>0</v>
      </c>
      <c r="W36" s="47">
        <f t="shared" si="7"/>
        <v>0</v>
      </c>
    </row>
    <row r="37" spans="1:23" s="4" customFormat="1" x14ac:dyDescent="0.25">
      <c r="A37" s="39">
        <v>23</v>
      </c>
      <c r="B37" s="40" t="s">
        <v>112</v>
      </c>
      <c r="C37" s="40" t="s">
        <v>113</v>
      </c>
      <c r="D37" s="40" t="s">
        <v>114</v>
      </c>
      <c r="E37" s="41" t="s">
        <v>115</v>
      </c>
      <c r="F37" s="41"/>
      <c r="G37" s="38">
        <v>600</v>
      </c>
      <c r="H37" s="38">
        <v>72</v>
      </c>
      <c r="I37" s="42">
        <f t="shared" si="0"/>
        <v>43200</v>
      </c>
      <c r="J37" s="43"/>
      <c r="K37" s="43"/>
      <c r="L37" s="43"/>
      <c r="M37" s="44"/>
      <c r="N37" s="45">
        <f t="shared" si="1"/>
        <v>0</v>
      </c>
      <c r="O37" s="24"/>
      <c r="P37" s="24" t="s">
        <v>542</v>
      </c>
      <c r="Q37" s="38">
        <f t="shared" si="2"/>
        <v>0</v>
      </c>
      <c r="R37" s="46">
        <v>0.5</v>
      </c>
      <c r="S37" s="38">
        <f t="shared" si="3"/>
        <v>0</v>
      </c>
      <c r="T37" s="47">
        <f t="shared" si="4"/>
        <v>0</v>
      </c>
      <c r="U37" s="38">
        <f t="shared" si="5"/>
        <v>0</v>
      </c>
      <c r="V37" s="47">
        <f t="shared" si="6"/>
        <v>0</v>
      </c>
      <c r="W37" s="47">
        <f t="shared" si="7"/>
        <v>0</v>
      </c>
    </row>
    <row r="38" spans="1:23" s="4" customFormat="1" x14ac:dyDescent="0.25">
      <c r="A38" s="39">
        <v>24</v>
      </c>
      <c r="B38" s="40" t="s">
        <v>88</v>
      </c>
      <c r="C38" s="40" t="s">
        <v>89</v>
      </c>
      <c r="D38" s="40" t="s">
        <v>90</v>
      </c>
      <c r="E38" s="41" t="s">
        <v>91</v>
      </c>
      <c r="F38" s="41"/>
      <c r="G38" s="38">
        <v>200</v>
      </c>
      <c r="H38" s="38">
        <v>140</v>
      </c>
      <c r="I38" s="42">
        <f t="shared" si="0"/>
        <v>28000</v>
      </c>
      <c r="J38" s="43"/>
      <c r="K38" s="43"/>
      <c r="L38" s="43"/>
      <c r="M38" s="44"/>
      <c r="N38" s="45">
        <f t="shared" si="1"/>
        <v>0</v>
      </c>
      <c r="O38" s="24"/>
      <c r="P38" s="24" t="s">
        <v>542</v>
      </c>
      <c r="Q38" s="38">
        <f t="shared" si="2"/>
        <v>0</v>
      </c>
      <c r="R38" s="46">
        <v>0.7</v>
      </c>
      <c r="S38" s="38">
        <f t="shared" si="3"/>
        <v>0</v>
      </c>
      <c r="T38" s="47">
        <f t="shared" si="4"/>
        <v>0</v>
      </c>
      <c r="U38" s="38">
        <f t="shared" si="5"/>
        <v>0</v>
      </c>
      <c r="V38" s="47">
        <f t="shared" si="6"/>
        <v>0</v>
      </c>
      <c r="W38" s="47">
        <f t="shared" si="7"/>
        <v>0</v>
      </c>
    </row>
    <row r="39" spans="1:23" s="4" customFormat="1" x14ac:dyDescent="0.25">
      <c r="A39" s="39">
        <v>25</v>
      </c>
      <c r="B39" s="40" t="s">
        <v>315</v>
      </c>
      <c r="C39" s="40" t="s">
        <v>316</v>
      </c>
      <c r="D39" s="40" t="s">
        <v>317</v>
      </c>
      <c r="E39" s="41"/>
      <c r="F39" s="41"/>
      <c r="G39" s="38">
        <v>1000</v>
      </c>
      <c r="H39" s="38">
        <v>50</v>
      </c>
      <c r="I39" s="42">
        <f t="shared" si="0"/>
        <v>50000</v>
      </c>
      <c r="J39" s="43"/>
      <c r="K39" s="43"/>
      <c r="L39" s="43"/>
      <c r="M39" s="44"/>
      <c r="N39" s="45">
        <f t="shared" si="1"/>
        <v>0</v>
      </c>
      <c r="O39" s="24"/>
      <c r="P39" s="24" t="s">
        <v>542</v>
      </c>
      <c r="Q39" s="38">
        <f t="shared" si="2"/>
        <v>0</v>
      </c>
      <c r="R39" s="46">
        <v>0.5</v>
      </c>
      <c r="S39" s="38">
        <f t="shared" si="3"/>
        <v>0</v>
      </c>
      <c r="T39" s="47">
        <f t="shared" si="4"/>
        <v>0</v>
      </c>
      <c r="U39" s="38">
        <f t="shared" si="5"/>
        <v>0</v>
      </c>
      <c r="V39" s="47">
        <f t="shared" si="6"/>
        <v>0</v>
      </c>
      <c r="W39" s="47">
        <f t="shared" si="7"/>
        <v>0</v>
      </c>
    </row>
    <row r="40" spans="1:23" s="4" customFormat="1" x14ac:dyDescent="0.25">
      <c r="A40" s="39">
        <v>26</v>
      </c>
      <c r="B40" s="40" t="s">
        <v>27</v>
      </c>
      <c r="C40" s="40" t="s">
        <v>29</v>
      </c>
      <c r="D40" s="40" t="s">
        <v>30</v>
      </c>
      <c r="E40" s="41" t="s">
        <v>28</v>
      </c>
      <c r="F40" s="41" t="s">
        <v>500</v>
      </c>
      <c r="G40" s="38">
        <v>3000</v>
      </c>
      <c r="H40" s="38">
        <v>153</v>
      </c>
      <c r="I40" s="42">
        <f t="shared" si="0"/>
        <v>459000</v>
      </c>
      <c r="J40" s="43"/>
      <c r="K40" s="43"/>
      <c r="L40" s="43"/>
      <c r="M40" s="44"/>
      <c r="N40" s="45">
        <f t="shared" si="1"/>
        <v>0</v>
      </c>
      <c r="O40" s="24"/>
      <c r="P40" s="24" t="s">
        <v>542</v>
      </c>
      <c r="Q40" s="38">
        <f t="shared" si="2"/>
        <v>0</v>
      </c>
      <c r="R40" s="46">
        <v>0.5</v>
      </c>
      <c r="S40" s="38">
        <f t="shared" si="3"/>
        <v>0</v>
      </c>
      <c r="T40" s="47">
        <f t="shared" si="4"/>
        <v>0</v>
      </c>
      <c r="U40" s="38">
        <f t="shared" si="5"/>
        <v>0</v>
      </c>
      <c r="V40" s="47">
        <f t="shared" si="6"/>
        <v>0</v>
      </c>
      <c r="W40" s="47">
        <f t="shared" si="7"/>
        <v>0</v>
      </c>
    </row>
    <row r="41" spans="1:23" s="4" customFormat="1" ht="15.75" customHeight="1" x14ac:dyDescent="0.25">
      <c r="A41" s="39">
        <v>27</v>
      </c>
      <c r="B41" s="40" t="s">
        <v>76</v>
      </c>
      <c r="C41" s="40" t="s">
        <v>77</v>
      </c>
      <c r="D41" s="40" t="s">
        <v>78</v>
      </c>
      <c r="E41" s="41" t="s">
        <v>79</v>
      </c>
      <c r="F41" s="41"/>
      <c r="G41" s="38">
        <v>300</v>
      </c>
      <c r="H41" s="38">
        <v>110</v>
      </c>
      <c r="I41" s="42">
        <f t="shared" si="0"/>
        <v>33000</v>
      </c>
      <c r="J41" s="43"/>
      <c r="K41" s="43"/>
      <c r="L41" s="43"/>
      <c r="M41" s="44"/>
      <c r="N41" s="45">
        <f t="shared" si="1"/>
        <v>0</v>
      </c>
      <c r="O41" s="24"/>
      <c r="P41" s="24" t="s">
        <v>542</v>
      </c>
      <c r="Q41" s="38">
        <f t="shared" si="2"/>
        <v>0</v>
      </c>
      <c r="R41" s="46">
        <v>0.5</v>
      </c>
      <c r="S41" s="38">
        <f t="shared" si="3"/>
        <v>0</v>
      </c>
      <c r="T41" s="47">
        <f t="shared" si="4"/>
        <v>0</v>
      </c>
      <c r="U41" s="38">
        <f t="shared" si="5"/>
        <v>0</v>
      </c>
      <c r="V41" s="47">
        <f t="shared" si="6"/>
        <v>0</v>
      </c>
      <c r="W41" s="47">
        <f t="shared" si="7"/>
        <v>0</v>
      </c>
    </row>
    <row r="42" spans="1:23" s="4" customFormat="1" x14ac:dyDescent="0.25">
      <c r="A42" s="39">
        <v>28</v>
      </c>
      <c r="B42" s="40" t="s">
        <v>54</v>
      </c>
      <c r="C42" s="40" t="s">
        <v>55</v>
      </c>
      <c r="D42" s="40" t="s">
        <v>56</v>
      </c>
      <c r="E42" s="41"/>
      <c r="F42" s="41"/>
      <c r="G42" s="38">
        <v>1000</v>
      </c>
      <c r="H42" s="38">
        <v>23</v>
      </c>
      <c r="I42" s="42">
        <f t="shared" si="0"/>
        <v>23000</v>
      </c>
      <c r="J42" s="43"/>
      <c r="K42" s="43"/>
      <c r="L42" s="43"/>
      <c r="M42" s="44"/>
      <c r="N42" s="45">
        <f t="shared" si="1"/>
        <v>0</v>
      </c>
      <c r="O42" s="24"/>
      <c r="P42" s="24" t="s">
        <v>542</v>
      </c>
      <c r="Q42" s="38">
        <f t="shared" si="2"/>
        <v>0</v>
      </c>
      <c r="R42" s="46">
        <v>0.7</v>
      </c>
      <c r="S42" s="38">
        <f t="shared" si="3"/>
        <v>0</v>
      </c>
      <c r="T42" s="47">
        <f t="shared" si="4"/>
        <v>0</v>
      </c>
      <c r="U42" s="38">
        <f t="shared" si="5"/>
        <v>0</v>
      </c>
      <c r="V42" s="47">
        <f t="shared" si="6"/>
        <v>0</v>
      </c>
      <c r="W42" s="47">
        <f t="shared" si="7"/>
        <v>0</v>
      </c>
    </row>
    <row r="43" spans="1:23" s="4" customFormat="1" x14ac:dyDescent="0.25">
      <c r="A43" s="39">
        <v>29</v>
      </c>
      <c r="B43" s="40" t="s">
        <v>57</v>
      </c>
      <c r="C43" s="40" t="s">
        <v>58</v>
      </c>
      <c r="D43" s="40" t="s">
        <v>59</v>
      </c>
      <c r="E43" s="41" t="s">
        <v>60</v>
      </c>
      <c r="F43" s="41"/>
      <c r="G43" s="38">
        <v>1000</v>
      </c>
      <c r="H43" s="38">
        <v>23</v>
      </c>
      <c r="I43" s="42">
        <f t="shared" si="0"/>
        <v>23000</v>
      </c>
      <c r="J43" s="43"/>
      <c r="K43" s="43"/>
      <c r="L43" s="43"/>
      <c r="M43" s="44"/>
      <c r="N43" s="45">
        <f t="shared" si="1"/>
        <v>0</v>
      </c>
      <c r="O43" s="24"/>
      <c r="P43" s="24" t="s">
        <v>542</v>
      </c>
      <c r="Q43" s="38">
        <f t="shared" si="2"/>
        <v>0</v>
      </c>
      <c r="R43" s="46">
        <v>0.7</v>
      </c>
      <c r="S43" s="38">
        <f t="shared" si="3"/>
        <v>0</v>
      </c>
      <c r="T43" s="47">
        <f t="shared" si="4"/>
        <v>0</v>
      </c>
      <c r="U43" s="38">
        <f t="shared" si="5"/>
        <v>0</v>
      </c>
      <c r="V43" s="47">
        <f t="shared" si="6"/>
        <v>0</v>
      </c>
      <c r="W43" s="47">
        <f t="shared" si="7"/>
        <v>0</v>
      </c>
    </row>
    <row r="44" spans="1:23" s="4" customFormat="1" x14ac:dyDescent="0.25">
      <c r="A44" s="39">
        <v>30</v>
      </c>
      <c r="B44" s="40" t="s">
        <v>50</v>
      </c>
      <c r="C44" s="40" t="s">
        <v>51</v>
      </c>
      <c r="D44" s="40" t="s">
        <v>52</v>
      </c>
      <c r="E44" s="41" t="s">
        <v>53</v>
      </c>
      <c r="F44" s="41"/>
      <c r="G44" s="38">
        <v>2000</v>
      </c>
      <c r="H44" s="38">
        <v>15</v>
      </c>
      <c r="I44" s="42">
        <f t="shared" si="0"/>
        <v>30000</v>
      </c>
      <c r="J44" s="43"/>
      <c r="K44" s="43"/>
      <c r="L44" s="43"/>
      <c r="M44" s="44"/>
      <c r="N44" s="45">
        <f t="shared" si="1"/>
        <v>0</v>
      </c>
      <c r="O44" s="24"/>
      <c r="P44" s="24" t="s">
        <v>542</v>
      </c>
      <c r="Q44" s="38">
        <f t="shared" si="2"/>
        <v>0</v>
      </c>
      <c r="R44" s="46">
        <v>0.5</v>
      </c>
      <c r="S44" s="38">
        <f t="shared" si="3"/>
        <v>0</v>
      </c>
      <c r="T44" s="47">
        <f t="shared" si="4"/>
        <v>0</v>
      </c>
      <c r="U44" s="38">
        <f t="shared" si="5"/>
        <v>0</v>
      </c>
      <c r="V44" s="47">
        <f t="shared" si="6"/>
        <v>0</v>
      </c>
      <c r="W44" s="47">
        <f t="shared" si="7"/>
        <v>0</v>
      </c>
    </row>
    <row r="45" spans="1:23" s="4" customFormat="1" x14ac:dyDescent="0.25">
      <c r="A45" s="39">
        <v>31</v>
      </c>
      <c r="B45" s="40" t="s">
        <v>72</v>
      </c>
      <c r="C45" s="40" t="s">
        <v>73</v>
      </c>
      <c r="D45" s="40" t="s">
        <v>74</v>
      </c>
      <c r="E45" s="41" t="s">
        <v>75</v>
      </c>
      <c r="F45" s="41" t="s">
        <v>503</v>
      </c>
      <c r="G45" s="38">
        <v>855</v>
      </c>
      <c r="H45" s="38">
        <v>86</v>
      </c>
      <c r="I45" s="42">
        <f t="shared" si="0"/>
        <v>73530</v>
      </c>
      <c r="J45" s="43"/>
      <c r="K45" s="43"/>
      <c r="L45" s="43"/>
      <c r="M45" s="44"/>
      <c r="N45" s="45">
        <f t="shared" si="1"/>
        <v>0</v>
      </c>
      <c r="O45" s="24"/>
      <c r="P45" s="24" t="s">
        <v>542</v>
      </c>
      <c r="Q45" s="38">
        <f t="shared" si="2"/>
        <v>0</v>
      </c>
      <c r="R45" s="46">
        <v>0.7</v>
      </c>
      <c r="S45" s="38">
        <f t="shared" si="3"/>
        <v>0</v>
      </c>
      <c r="T45" s="47">
        <f t="shared" si="4"/>
        <v>0</v>
      </c>
      <c r="U45" s="38">
        <f t="shared" si="5"/>
        <v>0</v>
      </c>
      <c r="V45" s="47">
        <f t="shared" si="6"/>
        <v>0</v>
      </c>
      <c r="W45" s="47">
        <f t="shared" si="7"/>
        <v>0</v>
      </c>
    </row>
    <row r="46" spans="1:23" s="4" customFormat="1" x14ac:dyDescent="0.25">
      <c r="A46" s="39">
        <v>32</v>
      </c>
      <c r="B46" s="40" t="s">
        <v>43</v>
      </c>
      <c r="C46" s="40" t="s">
        <v>44</v>
      </c>
      <c r="D46" s="40" t="s">
        <v>45</v>
      </c>
      <c r="E46" s="41" t="s">
        <v>46</v>
      </c>
      <c r="F46" s="41"/>
      <c r="G46" s="38">
        <v>1000</v>
      </c>
      <c r="H46" s="38">
        <v>27</v>
      </c>
      <c r="I46" s="42">
        <f t="shared" si="0"/>
        <v>27000</v>
      </c>
      <c r="J46" s="43"/>
      <c r="K46" s="43"/>
      <c r="L46" s="43"/>
      <c r="M46" s="44"/>
      <c r="N46" s="45">
        <f t="shared" si="1"/>
        <v>0</v>
      </c>
      <c r="O46" s="24"/>
      <c r="P46" s="24" t="s">
        <v>542</v>
      </c>
      <c r="Q46" s="38">
        <f t="shared" si="2"/>
        <v>0</v>
      </c>
      <c r="R46" s="46">
        <v>0.5</v>
      </c>
      <c r="S46" s="38">
        <f t="shared" si="3"/>
        <v>0</v>
      </c>
      <c r="T46" s="47">
        <f t="shared" si="4"/>
        <v>0</v>
      </c>
      <c r="U46" s="38">
        <f t="shared" si="5"/>
        <v>0</v>
      </c>
      <c r="V46" s="47">
        <f t="shared" si="6"/>
        <v>0</v>
      </c>
      <c r="W46" s="47">
        <f t="shared" si="7"/>
        <v>0</v>
      </c>
    </row>
    <row r="47" spans="1:23" s="4" customFormat="1" ht="15" customHeight="1" x14ac:dyDescent="0.25">
      <c r="A47" s="39">
        <v>33</v>
      </c>
      <c r="B47" s="40" t="s">
        <v>346</v>
      </c>
      <c r="C47" s="40" t="s">
        <v>347</v>
      </c>
      <c r="D47" s="40" t="s">
        <v>348</v>
      </c>
      <c r="E47" s="49" t="s">
        <v>349</v>
      </c>
      <c r="F47" s="41"/>
      <c r="G47" s="38">
        <v>1000</v>
      </c>
      <c r="H47" s="38">
        <v>19</v>
      </c>
      <c r="I47" s="42">
        <f t="shared" ref="I47:I78" si="8">G47*H47</f>
        <v>19000</v>
      </c>
      <c r="J47" s="43"/>
      <c r="K47" s="43"/>
      <c r="L47" s="43"/>
      <c r="M47" s="44"/>
      <c r="N47" s="45">
        <f t="shared" ref="N47:N78" si="9">M47*I47</f>
        <v>0</v>
      </c>
      <c r="O47" s="24"/>
      <c r="P47" s="24" t="s">
        <v>542</v>
      </c>
      <c r="Q47" s="38">
        <f t="shared" ref="Q47:Q78" si="10">O47*I47</f>
        <v>0</v>
      </c>
      <c r="R47" s="46">
        <v>0.7</v>
      </c>
      <c r="S47" s="38">
        <f t="shared" ref="S47:S78" si="11">(1-R47)*Q47</f>
        <v>0</v>
      </c>
      <c r="T47" s="47">
        <f t="shared" ref="T47:T78" si="12">S47*AA$15</f>
        <v>0</v>
      </c>
      <c r="U47" s="38">
        <f t="shared" ref="U47:U78" si="13">R47*Q47</f>
        <v>0</v>
      </c>
      <c r="V47" s="47">
        <f t="shared" ref="V47:V78" si="14">(VLOOKUP(P47,Z$14:AA$18,2,FALSE))*U47</f>
        <v>0</v>
      </c>
      <c r="W47" s="47">
        <f t="shared" ref="W47:W78" si="15">N47+T47+V47</f>
        <v>0</v>
      </c>
    </row>
    <row r="48" spans="1:23" s="4" customFormat="1" ht="15.75" customHeight="1" x14ac:dyDescent="0.25">
      <c r="A48" s="39">
        <v>34</v>
      </c>
      <c r="B48" s="40" t="s">
        <v>425</v>
      </c>
      <c r="C48" s="40" t="s">
        <v>426</v>
      </c>
      <c r="D48" s="40" t="s">
        <v>427</v>
      </c>
      <c r="E48" s="41"/>
      <c r="F48" s="41" t="s">
        <v>506</v>
      </c>
      <c r="G48" s="38">
        <v>1000</v>
      </c>
      <c r="H48" s="38">
        <v>21</v>
      </c>
      <c r="I48" s="42">
        <f t="shared" si="8"/>
        <v>21000</v>
      </c>
      <c r="J48" s="43"/>
      <c r="K48" s="43"/>
      <c r="L48" s="43"/>
      <c r="M48" s="44"/>
      <c r="N48" s="45">
        <f t="shared" si="9"/>
        <v>0</v>
      </c>
      <c r="O48" s="24"/>
      <c r="P48" s="24" t="s">
        <v>542</v>
      </c>
      <c r="Q48" s="38">
        <f t="shared" si="10"/>
        <v>0</v>
      </c>
      <c r="R48" s="46">
        <v>0.5</v>
      </c>
      <c r="S48" s="38">
        <f t="shared" si="11"/>
        <v>0</v>
      </c>
      <c r="T48" s="47">
        <f t="shared" si="12"/>
        <v>0</v>
      </c>
      <c r="U48" s="38">
        <f t="shared" si="13"/>
        <v>0</v>
      </c>
      <c r="V48" s="47">
        <f t="shared" si="14"/>
        <v>0</v>
      </c>
      <c r="W48" s="47">
        <f t="shared" si="15"/>
        <v>0</v>
      </c>
    </row>
    <row r="49" spans="1:23" s="4" customFormat="1" ht="15.75" customHeight="1" x14ac:dyDescent="0.25">
      <c r="A49" s="39">
        <v>35</v>
      </c>
      <c r="B49" s="40" t="s">
        <v>350</v>
      </c>
      <c r="C49" s="40" t="s">
        <v>351</v>
      </c>
      <c r="D49" s="40" t="s">
        <v>352</v>
      </c>
      <c r="E49" s="41"/>
      <c r="F49" s="41"/>
      <c r="G49" s="38">
        <v>1000</v>
      </c>
      <c r="H49" s="38">
        <v>20</v>
      </c>
      <c r="I49" s="42">
        <f t="shared" si="8"/>
        <v>20000</v>
      </c>
      <c r="J49" s="43"/>
      <c r="K49" s="43"/>
      <c r="L49" s="43"/>
      <c r="M49" s="44"/>
      <c r="N49" s="45">
        <f t="shared" si="9"/>
        <v>0</v>
      </c>
      <c r="O49" s="24"/>
      <c r="P49" s="24" t="s">
        <v>542</v>
      </c>
      <c r="Q49" s="38">
        <f t="shared" si="10"/>
        <v>0</v>
      </c>
      <c r="R49" s="46">
        <v>0.5</v>
      </c>
      <c r="S49" s="38">
        <f t="shared" si="11"/>
        <v>0</v>
      </c>
      <c r="T49" s="47">
        <f t="shared" si="12"/>
        <v>0</v>
      </c>
      <c r="U49" s="38">
        <f t="shared" si="13"/>
        <v>0</v>
      </c>
      <c r="V49" s="47">
        <f t="shared" si="14"/>
        <v>0</v>
      </c>
      <c r="W49" s="47">
        <f t="shared" si="15"/>
        <v>0</v>
      </c>
    </row>
    <row r="50" spans="1:23" s="4" customFormat="1" x14ac:dyDescent="0.25">
      <c r="A50" s="39">
        <v>36</v>
      </c>
      <c r="B50" s="40" t="s">
        <v>124</v>
      </c>
      <c r="C50" s="40" t="s">
        <v>125</v>
      </c>
      <c r="D50" s="40" t="s">
        <v>126</v>
      </c>
      <c r="E50" s="41" t="s">
        <v>127</v>
      </c>
      <c r="F50" s="41" t="s">
        <v>508</v>
      </c>
      <c r="G50" s="38">
        <v>2000</v>
      </c>
      <c r="H50" s="38">
        <v>114</v>
      </c>
      <c r="I50" s="42">
        <f t="shared" si="8"/>
        <v>228000</v>
      </c>
      <c r="J50" s="43"/>
      <c r="K50" s="43"/>
      <c r="L50" s="43"/>
      <c r="M50" s="44"/>
      <c r="N50" s="45">
        <f t="shared" si="9"/>
        <v>0</v>
      </c>
      <c r="O50" s="24"/>
      <c r="P50" s="24" t="s">
        <v>542</v>
      </c>
      <c r="Q50" s="38">
        <f t="shared" si="10"/>
        <v>0</v>
      </c>
      <c r="R50" s="46">
        <v>0.7</v>
      </c>
      <c r="S50" s="38">
        <f t="shared" si="11"/>
        <v>0</v>
      </c>
      <c r="T50" s="47">
        <f t="shared" si="12"/>
        <v>0</v>
      </c>
      <c r="U50" s="38">
        <f t="shared" si="13"/>
        <v>0</v>
      </c>
      <c r="V50" s="47">
        <f t="shared" si="14"/>
        <v>0</v>
      </c>
      <c r="W50" s="47">
        <f t="shared" si="15"/>
        <v>0</v>
      </c>
    </row>
    <row r="51" spans="1:23" s="4" customFormat="1" x14ac:dyDescent="0.25">
      <c r="A51" s="39">
        <v>37</v>
      </c>
      <c r="B51" s="40" t="s">
        <v>39</v>
      </c>
      <c r="C51" s="40" t="s">
        <v>40</v>
      </c>
      <c r="D51" s="40" t="s">
        <v>41</v>
      </c>
      <c r="E51" s="41" t="s">
        <v>42</v>
      </c>
      <c r="F51" s="41"/>
      <c r="G51" s="38">
        <v>1000</v>
      </c>
      <c r="H51" s="38">
        <v>18</v>
      </c>
      <c r="I51" s="42">
        <f t="shared" si="8"/>
        <v>18000</v>
      </c>
      <c r="J51" s="43"/>
      <c r="K51" s="43"/>
      <c r="L51" s="43"/>
      <c r="M51" s="44"/>
      <c r="N51" s="45">
        <f t="shared" si="9"/>
        <v>0</v>
      </c>
      <c r="O51" s="24"/>
      <c r="P51" s="24" t="s">
        <v>542</v>
      </c>
      <c r="Q51" s="38">
        <f t="shared" si="10"/>
        <v>0</v>
      </c>
      <c r="R51" s="46">
        <v>0.5</v>
      </c>
      <c r="S51" s="38">
        <f t="shared" si="11"/>
        <v>0</v>
      </c>
      <c r="T51" s="47">
        <f t="shared" si="12"/>
        <v>0</v>
      </c>
      <c r="U51" s="38">
        <f t="shared" si="13"/>
        <v>0</v>
      </c>
      <c r="V51" s="47">
        <f t="shared" si="14"/>
        <v>0</v>
      </c>
      <c r="W51" s="47">
        <f t="shared" si="15"/>
        <v>0</v>
      </c>
    </row>
    <row r="52" spans="1:23" s="4" customFormat="1" x14ac:dyDescent="0.25">
      <c r="A52" s="39">
        <v>38</v>
      </c>
      <c r="B52" s="40" t="s">
        <v>35</v>
      </c>
      <c r="C52" s="40" t="s">
        <v>36</v>
      </c>
      <c r="D52" s="40" t="s">
        <v>37</v>
      </c>
      <c r="E52" s="41" t="s">
        <v>38</v>
      </c>
      <c r="F52" s="41"/>
      <c r="G52" s="38">
        <v>1000</v>
      </c>
      <c r="H52" s="38">
        <v>16</v>
      </c>
      <c r="I52" s="42">
        <f t="shared" si="8"/>
        <v>16000</v>
      </c>
      <c r="J52" s="43"/>
      <c r="K52" s="43"/>
      <c r="L52" s="43"/>
      <c r="M52" s="44"/>
      <c r="N52" s="45">
        <f t="shared" si="9"/>
        <v>0</v>
      </c>
      <c r="O52" s="24"/>
      <c r="P52" s="24" t="s">
        <v>542</v>
      </c>
      <c r="Q52" s="38">
        <f t="shared" si="10"/>
        <v>0</v>
      </c>
      <c r="R52" s="46">
        <v>0.5</v>
      </c>
      <c r="S52" s="38">
        <f t="shared" si="11"/>
        <v>0</v>
      </c>
      <c r="T52" s="47">
        <f t="shared" si="12"/>
        <v>0</v>
      </c>
      <c r="U52" s="38">
        <f t="shared" si="13"/>
        <v>0</v>
      </c>
      <c r="V52" s="47">
        <f t="shared" si="14"/>
        <v>0</v>
      </c>
      <c r="W52" s="47">
        <f t="shared" si="15"/>
        <v>0</v>
      </c>
    </row>
    <row r="53" spans="1:23" s="4" customFormat="1" x14ac:dyDescent="0.25">
      <c r="A53" s="39">
        <v>39</v>
      </c>
      <c r="B53" s="40" t="s">
        <v>128</v>
      </c>
      <c r="C53" s="40" t="s">
        <v>129</v>
      </c>
      <c r="D53" s="40" t="s">
        <v>130</v>
      </c>
      <c r="E53" s="41" t="s">
        <v>127</v>
      </c>
      <c r="F53" s="41" t="s">
        <v>509</v>
      </c>
      <c r="G53" s="38">
        <v>2000</v>
      </c>
      <c r="H53" s="38">
        <v>78</v>
      </c>
      <c r="I53" s="42">
        <f t="shared" si="8"/>
        <v>156000</v>
      </c>
      <c r="J53" s="43"/>
      <c r="K53" s="43"/>
      <c r="L53" s="43"/>
      <c r="M53" s="44"/>
      <c r="N53" s="45">
        <f t="shared" si="9"/>
        <v>0</v>
      </c>
      <c r="O53" s="24"/>
      <c r="P53" s="24" t="s">
        <v>542</v>
      </c>
      <c r="Q53" s="38">
        <f t="shared" si="10"/>
        <v>0</v>
      </c>
      <c r="R53" s="46">
        <v>0.7</v>
      </c>
      <c r="S53" s="38">
        <f t="shared" si="11"/>
        <v>0</v>
      </c>
      <c r="T53" s="47">
        <f t="shared" si="12"/>
        <v>0</v>
      </c>
      <c r="U53" s="38">
        <f t="shared" si="13"/>
        <v>0</v>
      </c>
      <c r="V53" s="47">
        <f t="shared" si="14"/>
        <v>0</v>
      </c>
      <c r="W53" s="47">
        <f t="shared" si="15"/>
        <v>0</v>
      </c>
    </row>
    <row r="54" spans="1:23" s="4" customFormat="1" ht="15" customHeight="1" x14ac:dyDescent="0.25">
      <c r="A54" s="39">
        <v>40</v>
      </c>
      <c r="B54" s="40" t="s">
        <v>342</v>
      </c>
      <c r="C54" s="40" t="s">
        <v>343</v>
      </c>
      <c r="D54" s="40" t="s">
        <v>344</v>
      </c>
      <c r="E54" s="49" t="s">
        <v>345</v>
      </c>
      <c r="F54" s="41"/>
      <c r="G54" s="38">
        <v>2000</v>
      </c>
      <c r="H54" s="38">
        <v>5</v>
      </c>
      <c r="I54" s="42">
        <f t="shared" si="8"/>
        <v>10000</v>
      </c>
      <c r="J54" s="43"/>
      <c r="K54" s="43"/>
      <c r="L54" s="43"/>
      <c r="M54" s="44"/>
      <c r="N54" s="45">
        <f t="shared" si="9"/>
        <v>0</v>
      </c>
      <c r="O54" s="24"/>
      <c r="P54" s="24" t="s">
        <v>542</v>
      </c>
      <c r="Q54" s="38">
        <f t="shared" si="10"/>
        <v>0</v>
      </c>
      <c r="R54" s="46">
        <v>0.7</v>
      </c>
      <c r="S54" s="38">
        <f t="shared" si="11"/>
        <v>0</v>
      </c>
      <c r="T54" s="47">
        <f t="shared" si="12"/>
        <v>0</v>
      </c>
      <c r="U54" s="38">
        <f t="shared" si="13"/>
        <v>0</v>
      </c>
      <c r="V54" s="47">
        <f t="shared" si="14"/>
        <v>0</v>
      </c>
      <c r="W54" s="47">
        <f t="shared" si="15"/>
        <v>0</v>
      </c>
    </row>
    <row r="55" spans="1:23" s="4" customFormat="1" x14ac:dyDescent="0.25">
      <c r="A55" s="39">
        <v>41</v>
      </c>
      <c r="B55" s="40" t="s">
        <v>442</v>
      </c>
      <c r="C55" s="40" t="s">
        <v>443</v>
      </c>
      <c r="D55" s="40" t="s">
        <v>444</v>
      </c>
      <c r="E55" s="51" t="s">
        <v>619</v>
      </c>
      <c r="F55" s="41"/>
      <c r="G55" s="38">
        <v>240</v>
      </c>
      <c r="H55" s="38">
        <v>57</v>
      </c>
      <c r="I55" s="42">
        <f t="shared" si="8"/>
        <v>13680</v>
      </c>
      <c r="J55" s="43"/>
      <c r="K55" s="43"/>
      <c r="L55" s="43"/>
      <c r="M55" s="44"/>
      <c r="N55" s="45">
        <f t="shared" si="9"/>
        <v>0</v>
      </c>
      <c r="O55" s="24"/>
      <c r="P55" s="24" t="s">
        <v>542</v>
      </c>
      <c r="Q55" s="38">
        <f t="shared" si="10"/>
        <v>0</v>
      </c>
      <c r="R55" s="46">
        <v>0.5</v>
      </c>
      <c r="S55" s="38">
        <f t="shared" si="11"/>
        <v>0</v>
      </c>
      <c r="T55" s="47">
        <f t="shared" si="12"/>
        <v>0</v>
      </c>
      <c r="U55" s="38">
        <f t="shared" si="13"/>
        <v>0</v>
      </c>
      <c r="V55" s="47">
        <f t="shared" si="14"/>
        <v>0</v>
      </c>
      <c r="W55" s="47">
        <f t="shared" si="15"/>
        <v>0</v>
      </c>
    </row>
    <row r="56" spans="1:23" s="4" customFormat="1" ht="15" customHeight="1" x14ac:dyDescent="0.25">
      <c r="A56" s="39">
        <v>42</v>
      </c>
      <c r="B56" s="40" t="s">
        <v>322</v>
      </c>
      <c r="C56" s="40" t="s">
        <v>323</v>
      </c>
      <c r="D56" s="40" t="s">
        <v>324</v>
      </c>
      <c r="E56" s="49" t="s">
        <v>325</v>
      </c>
      <c r="F56" s="41" t="s">
        <v>520</v>
      </c>
      <c r="G56" s="38">
        <v>1000</v>
      </c>
      <c r="H56" s="38">
        <v>6</v>
      </c>
      <c r="I56" s="42">
        <f t="shared" si="8"/>
        <v>6000</v>
      </c>
      <c r="J56" s="43"/>
      <c r="K56" s="43"/>
      <c r="L56" s="43"/>
      <c r="M56" s="44"/>
      <c r="N56" s="45">
        <f t="shared" si="9"/>
        <v>0</v>
      </c>
      <c r="O56" s="24"/>
      <c r="P56" s="24" t="s">
        <v>542</v>
      </c>
      <c r="Q56" s="38">
        <f t="shared" si="10"/>
        <v>0</v>
      </c>
      <c r="R56" s="46">
        <v>0.8</v>
      </c>
      <c r="S56" s="38">
        <f t="shared" si="11"/>
        <v>0</v>
      </c>
      <c r="T56" s="47">
        <f t="shared" si="12"/>
        <v>0</v>
      </c>
      <c r="U56" s="38">
        <f t="shared" si="13"/>
        <v>0</v>
      </c>
      <c r="V56" s="47">
        <f t="shared" si="14"/>
        <v>0</v>
      </c>
      <c r="W56" s="47">
        <f t="shared" si="15"/>
        <v>0</v>
      </c>
    </row>
    <row r="57" spans="1:23" s="4" customFormat="1" x14ac:dyDescent="0.25">
      <c r="A57" s="39">
        <v>43</v>
      </c>
      <c r="B57" s="40" t="s">
        <v>64</v>
      </c>
      <c r="C57" s="40" t="s">
        <v>65</v>
      </c>
      <c r="D57" s="40" t="s">
        <v>66</v>
      </c>
      <c r="E57" s="41" t="s">
        <v>67</v>
      </c>
      <c r="F57" s="41"/>
      <c r="G57" s="38">
        <v>1000</v>
      </c>
      <c r="H57" s="38">
        <v>10</v>
      </c>
      <c r="I57" s="42">
        <f t="shared" si="8"/>
        <v>10000</v>
      </c>
      <c r="J57" s="43"/>
      <c r="K57" s="43"/>
      <c r="L57" s="43"/>
      <c r="M57" s="44"/>
      <c r="N57" s="45">
        <f t="shared" si="9"/>
        <v>0</v>
      </c>
      <c r="O57" s="24"/>
      <c r="P57" s="24" t="s">
        <v>542</v>
      </c>
      <c r="Q57" s="38">
        <f t="shared" si="10"/>
        <v>0</v>
      </c>
      <c r="R57" s="46">
        <v>0.7</v>
      </c>
      <c r="S57" s="38">
        <f t="shared" si="11"/>
        <v>0</v>
      </c>
      <c r="T57" s="47">
        <f t="shared" si="12"/>
        <v>0</v>
      </c>
      <c r="U57" s="38">
        <f t="shared" si="13"/>
        <v>0</v>
      </c>
      <c r="V57" s="47">
        <f t="shared" si="14"/>
        <v>0</v>
      </c>
      <c r="W57" s="47">
        <f t="shared" si="15"/>
        <v>0</v>
      </c>
    </row>
    <row r="58" spans="1:23" s="4" customFormat="1" x14ac:dyDescent="0.25">
      <c r="A58" s="39">
        <v>44</v>
      </c>
      <c r="B58" s="40" t="s">
        <v>23</v>
      </c>
      <c r="C58" s="40" t="s">
        <v>24</v>
      </c>
      <c r="D58" s="50" t="s">
        <v>25</v>
      </c>
      <c r="E58" s="41" t="s">
        <v>26</v>
      </c>
      <c r="F58" s="41" t="s">
        <v>499</v>
      </c>
      <c r="G58" s="38">
        <v>3000</v>
      </c>
      <c r="H58" s="38">
        <v>97</v>
      </c>
      <c r="I58" s="42">
        <f t="shared" si="8"/>
        <v>291000</v>
      </c>
      <c r="J58" s="43"/>
      <c r="K58" s="43"/>
      <c r="L58" s="43"/>
      <c r="M58" s="44"/>
      <c r="N58" s="45">
        <f t="shared" si="9"/>
        <v>0</v>
      </c>
      <c r="O58" s="24"/>
      <c r="P58" s="24" t="s">
        <v>542</v>
      </c>
      <c r="Q58" s="38">
        <f t="shared" si="10"/>
        <v>0</v>
      </c>
      <c r="R58" s="46">
        <v>0.5</v>
      </c>
      <c r="S58" s="38">
        <f t="shared" si="11"/>
        <v>0</v>
      </c>
      <c r="T58" s="47">
        <f t="shared" si="12"/>
        <v>0</v>
      </c>
      <c r="U58" s="38">
        <f t="shared" si="13"/>
        <v>0</v>
      </c>
      <c r="V58" s="47">
        <f t="shared" si="14"/>
        <v>0</v>
      </c>
      <c r="W58" s="47">
        <f t="shared" si="15"/>
        <v>0</v>
      </c>
    </row>
    <row r="59" spans="1:23" s="4" customFormat="1" ht="15.75" customHeight="1" x14ac:dyDescent="0.25">
      <c r="A59" s="39">
        <v>45</v>
      </c>
      <c r="B59" s="40" t="s">
        <v>415</v>
      </c>
      <c r="C59" s="40" t="s">
        <v>416</v>
      </c>
      <c r="D59" s="40" t="s">
        <v>417</v>
      </c>
      <c r="E59" s="41"/>
      <c r="F59" s="41" t="s">
        <v>530</v>
      </c>
      <c r="G59" s="38">
        <v>2000</v>
      </c>
      <c r="H59" s="38">
        <v>13</v>
      </c>
      <c r="I59" s="42">
        <f t="shared" si="8"/>
        <v>26000</v>
      </c>
      <c r="J59" s="43"/>
      <c r="K59" s="43"/>
      <c r="L59" s="43"/>
      <c r="M59" s="44"/>
      <c r="N59" s="45">
        <f t="shared" si="9"/>
        <v>0</v>
      </c>
      <c r="O59" s="24"/>
      <c r="P59" s="24" t="s">
        <v>542</v>
      </c>
      <c r="Q59" s="38">
        <f t="shared" si="10"/>
        <v>0</v>
      </c>
      <c r="R59" s="46">
        <v>0.2</v>
      </c>
      <c r="S59" s="38">
        <f t="shared" si="11"/>
        <v>0</v>
      </c>
      <c r="T59" s="47">
        <f t="shared" si="12"/>
        <v>0</v>
      </c>
      <c r="U59" s="38">
        <f t="shared" si="13"/>
        <v>0</v>
      </c>
      <c r="V59" s="47">
        <f t="shared" si="14"/>
        <v>0</v>
      </c>
      <c r="W59" s="47">
        <f t="shared" si="15"/>
        <v>0</v>
      </c>
    </row>
    <row r="60" spans="1:23" s="4" customFormat="1" x14ac:dyDescent="0.25">
      <c r="A60" s="39">
        <v>46</v>
      </c>
      <c r="B60" s="40" t="s">
        <v>233</v>
      </c>
      <c r="C60" s="40" t="s">
        <v>234</v>
      </c>
      <c r="D60" s="40" t="s">
        <v>235</v>
      </c>
      <c r="E60" s="41"/>
      <c r="F60" s="41"/>
      <c r="G60" s="38">
        <v>1000</v>
      </c>
      <c r="H60" s="38">
        <v>8</v>
      </c>
      <c r="I60" s="42">
        <f t="shared" si="8"/>
        <v>8000</v>
      </c>
      <c r="J60" s="43"/>
      <c r="K60" s="43"/>
      <c r="L60" s="43"/>
      <c r="M60" s="44"/>
      <c r="N60" s="45">
        <f t="shared" si="9"/>
        <v>0</v>
      </c>
      <c r="O60" s="24"/>
      <c r="P60" s="24" t="s">
        <v>542</v>
      </c>
      <c r="Q60" s="38">
        <f t="shared" si="10"/>
        <v>0</v>
      </c>
      <c r="R60" s="46">
        <v>0.5</v>
      </c>
      <c r="S60" s="38">
        <f t="shared" si="11"/>
        <v>0</v>
      </c>
      <c r="T60" s="47">
        <f t="shared" si="12"/>
        <v>0</v>
      </c>
      <c r="U60" s="38">
        <f t="shared" si="13"/>
        <v>0</v>
      </c>
      <c r="V60" s="47">
        <f t="shared" si="14"/>
        <v>0</v>
      </c>
      <c r="W60" s="47">
        <f t="shared" si="15"/>
        <v>0</v>
      </c>
    </row>
    <row r="61" spans="1:23" s="4" customFormat="1" x14ac:dyDescent="0.25">
      <c r="A61" s="39">
        <v>47</v>
      </c>
      <c r="B61" s="40" t="s">
        <v>230</v>
      </c>
      <c r="C61" s="40" t="s">
        <v>231</v>
      </c>
      <c r="D61" s="40" t="s">
        <v>232</v>
      </c>
      <c r="E61" s="41"/>
      <c r="F61" s="41"/>
      <c r="G61" s="38">
        <v>2500</v>
      </c>
      <c r="H61" s="38">
        <v>3</v>
      </c>
      <c r="I61" s="42">
        <f t="shared" si="8"/>
        <v>7500</v>
      </c>
      <c r="J61" s="43"/>
      <c r="K61" s="43"/>
      <c r="L61" s="43"/>
      <c r="M61" s="44"/>
      <c r="N61" s="45">
        <f t="shared" si="9"/>
        <v>0</v>
      </c>
      <c r="O61" s="24"/>
      <c r="P61" s="24" t="s">
        <v>542</v>
      </c>
      <c r="Q61" s="38">
        <f t="shared" si="10"/>
        <v>0</v>
      </c>
      <c r="R61" s="46">
        <v>0.5</v>
      </c>
      <c r="S61" s="38">
        <f t="shared" si="11"/>
        <v>0</v>
      </c>
      <c r="T61" s="47">
        <f t="shared" si="12"/>
        <v>0</v>
      </c>
      <c r="U61" s="38">
        <f t="shared" si="13"/>
        <v>0</v>
      </c>
      <c r="V61" s="47">
        <f t="shared" si="14"/>
        <v>0</v>
      </c>
      <c r="W61" s="47">
        <f t="shared" si="15"/>
        <v>0</v>
      </c>
    </row>
    <row r="62" spans="1:23" s="4" customFormat="1" x14ac:dyDescent="0.25">
      <c r="A62" s="39">
        <v>48</v>
      </c>
      <c r="B62" s="40" t="s">
        <v>431</v>
      </c>
      <c r="C62" s="40" t="s">
        <v>432</v>
      </c>
      <c r="D62" s="40" t="s">
        <v>433</v>
      </c>
      <c r="E62" s="41"/>
      <c r="F62" s="41" t="s">
        <v>533</v>
      </c>
      <c r="G62" s="38">
        <v>500</v>
      </c>
      <c r="H62" s="38">
        <v>13</v>
      </c>
      <c r="I62" s="42">
        <f t="shared" si="8"/>
        <v>6500</v>
      </c>
      <c r="J62" s="43"/>
      <c r="K62" s="43"/>
      <c r="L62" s="43"/>
      <c r="M62" s="44"/>
      <c r="N62" s="45">
        <f t="shared" si="9"/>
        <v>0</v>
      </c>
      <c r="O62" s="24"/>
      <c r="P62" s="24" t="s">
        <v>542</v>
      </c>
      <c r="Q62" s="38">
        <f t="shared" si="10"/>
        <v>0</v>
      </c>
      <c r="R62" s="46">
        <v>0.8</v>
      </c>
      <c r="S62" s="38">
        <f t="shared" si="11"/>
        <v>0</v>
      </c>
      <c r="T62" s="47">
        <f t="shared" si="12"/>
        <v>0</v>
      </c>
      <c r="U62" s="38">
        <f t="shared" si="13"/>
        <v>0</v>
      </c>
      <c r="V62" s="47">
        <f t="shared" si="14"/>
        <v>0</v>
      </c>
      <c r="W62" s="47">
        <f t="shared" si="15"/>
        <v>0</v>
      </c>
    </row>
    <row r="63" spans="1:23" s="4" customFormat="1" ht="15.75" customHeight="1" x14ac:dyDescent="0.25">
      <c r="A63" s="39">
        <v>49</v>
      </c>
      <c r="B63" s="40" t="s">
        <v>412</v>
      </c>
      <c r="C63" s="40" t="s">
        <v>413</v>
      </c>
      <c r="D63" s="40" t="s">
        <v>414</v>
      </c>
      <c r="E63" s="41"/>
      <c r="F63" s="41"/>
      <c r="G63" s="38">
        <v>400</v>
      </c>
      <c r="H63" s="38">
        <v>33</v>
      </c>
      <c r="I63" s="42">
        <f t="shared" si="8"/>
        <v>13200</v>
      </c>
      <c r="J63" s="43"/>
      <c r="K63" s="43"/>
      <c r="L63" s="43"/>
      <c r="M63" s="44"/>
      <c r="N63" s="45">
        <f t="shared" si="9"/>
        <v>0</v>
      </c>
      <c r="O63" s="24"/>
      <c r="P63" s="24" t="s">
        <v>542</v>
      </c>
      <c r="Q63" s="38">
        <f t="shared" si="10"/>
        <v>0</v>
      </c>
      <c r="R63" s="46">
        <v>0.2</v>
      </c>
      <c r="S63" s="38">
        <f t="shared" si="11"/>
        <v>0</v>
      </c>
      <c r="T63" s="47">
        <f t="shared" si="12"/>
        <v>0</v>
      </c>
      <c r="U63" s="38">
        <f t="shared" si="13"/>
        <v>0</v>
      </c>
      <c r="V63" s="47">
        <f t="shared" si="14"/>
        <v>0</v>
      </c>
      <c r="W63" s="47">
        <f t="shared" si="15"/>
        <v>0</v>
      </c>
    </row>
    <row r="64" spans="1:23" s="4" customFormat="1" x14ac:dyDescent="0.25">
      <c r="A64" s="39">
        <v>50</v>
      </c>
      <c r="B64" s="40" t="s">
        <v>120</v>
      </c>
      <c r="C64" s="40" t="s">
        <v>121</v>
      </c>
      <c r="D64" s="40" t="s">
        <v>122</v>
      </c>
      <c r="E64" s="41" t="s">
        <v>123</v>
      </c>
      <c r="F64" s="41"/>
      <c r="G64" s="38">
        <v>600</v>
      </c>
      <c r="H64" s="38">
        <v>15</v>
      </c>
      <c r="I64" s="42">
        <f t="shared" si="8"/>
        <v>9000</v>
      </c>
      <c r="J64" s="43"/>
      <c r="K64" s="43"/>
      <c r="L64" s="43"/>
      <c r="M64" s="44"/>
      <c r="N64" s="45">
        <f t="shared" si="9"/>
        <v>0</v>
      </c>
      <c r="O64" s="24"/>
      <c r="P64" s="24" t="s">
        <v>542</v>
      </c>
      <c r="Q64" s="38">
        <f t="shared" si="10"/>
        <v>0</v>
      </c>
      <c r="R64" s="46">
        <v>0.2</v>
      </c>
      <c r="S64" s="38">
        <f t="shared" si="11"/>
        <v>0</v>
      </c>
      <c r="T64" s="47">
        <f t="shared" si="12"/>
        <v>0</v>
      </c>
      <c r="U64" s="38">
        <f t="shared" si="13"/>
        <v>0</v>
      </c>
      <c r="V64" s="47">
        <f t="shared" si="14"/>
        <v>0</v>
      </c>
      <c r="W64" s="47">
        <f t="shared" si="15"/>
        <v>0</v>
      </c>
    </row>
    <row r="65" spans="1:23" s="4" customFormat="1" x14ac:dyDescent="0.25">
      <c r="A65" s="39">
        <v>51</v>
      </c>
      <c r="B65" s="40" t="s">
        <v>338</v>
      </c>
      <c r="C65" s="40" t="s">
        <v>339</v>
      </c>
      <c r="D65" s="40" t="s">
        <v>340</v>
      </c>
      <c r="E65" s="49" t="s">
        <v>341</v>
      </c>
      <c r="F65" s="41" t="s">
        <v>521</v>
      </c>
      <c r="G65" s="38">
        <v>2000</v>
      </c>
      <c r="H65" s="38">
        <v>20</v>
      </c>
      <c r="I65" s="42">
        <f t="shared" si="8"/>
        <v>40000</v>
      </c>
      <c r="J65" s="43"/>
      <c r="K65" s="43"/>
      <c r="L65" s="43"/>
      <c r="M65" s="44"/>
      <c r="N65" s="45">
        <f t="shared" si="9"/>
        <v>0</v>
      </c>
      <c r="O65" s="24"/>
      <c r="P65" s="24" t="s">
        <v>542</v>
      </c>
      <c r="Q65" s="38">
        <f t="shared" si="10"/>
        <v>0</v>
      </c>
      <c r="R65" s="46">
        <v>0.5</v>
      </c>
      <c r="S65" s="38">
        <f t="shared" si="11"/>
        <v>0</v>
      </c>
      <c r="T65" s="47">
        <f t="shared" si="12"/>
        <v>0</v>
      </c>
      <c r="U65" s="38">
        <f t="shared" si="13"/>
        <v>0</v>
      </c>
      <c r="V65" s="47">
        <f t="shared" si="14"/>
        <v>0</v>
      </c>
      <c r="W65" s="47">
        <f t="shared" si="15"/>
        <v>0</v>
      </c>
    </row>
    <row r="66" spans="1:23" s="4" customFormat="1" x14ac:dyDescent="0.25">
      <c r="A66" s="39">
        <v>52</v>
      </c>
      <c r="B66" s="40" t="s">
        <v>100</v>
      </c>
      <c r="C66" s="40" t="s">
        <v>102</v>
      </c>
      <c r="D66" s="40" t="s">
        <v>103</v>
      </c>
      <c r="E66" s="41" t="s">
        <v>101</v>
      </c>
      <c r="F66" s="41" t="s">
        <v>507</v>
      </c>
      <c r="G66" s="38">
        <v>100</v>
      </c>
      <c r="H66" s="38">
        <v>277</v>
      </c>
      <c r="I66" s="42">
        <f t="shared" si="8"/>
        <v>27700</v>
      </c>
      <c r="J66" s="43"/>
      <c r="K66" s="43"/>
      <c r="L66" s="43"/>
      <c r="M66" s="44"/>
      <c r="N66" s="45">
        <f t="shared" si="9"/>
        <v>0</v>
      </c>
      <c r="O66" s="24"/>
      <c r="P66" s="24" t="s">
        <v>542</v>
      </c>
      <c r="Q66" s="38">
        <f t="shared" si="10"/>
        <v>0</v>
      </c>
      <c r="R66" s="46">
        <v>0.5</v>
      </c>
      <c r="S66" s="38">
        <f t="shared" si="11"/>
        <v>0</v>
      </c>
      <c r="T66" s="47">
        <f t="shared" si="12"/>
        <v>0</v>
      </c>
      <c r="U66" s="38">
        <f t="shared" si="13"/>
        <v>0</v>
      </c>
      <c r="V66" s="47">
        <f t="shared" si="14"/>
        <v>0</v>
      </c>
      <c r="W66" s="47">
        <f t="shared" si="15"/>
        <v>0</v>
      </c>
    </row>
    <row r="67" spans="1:23" s="4" customFormat="1" ht="15.75" customHeight="1" x14ac:dyDescent="0.25">
      <c r="A67" s="39">
        <v>53</v>
      </c>
      <c r="B67" s="40" t="s">
        <v>173</v>
      </c>
      <c r="C67" s="40" t="s">
        <v>174</v>
      </c>
      <c r="D67" s="40" t="s">
        <v>175</v>
      </c>
      <c r="E67" s="41" t="s">
        <v>176</v>
      </c>
      <c r="F67" s="41"/>
      <c r="G67" s="38">
        <v>500</v>
      </c>
      <c r="H67" s="38">
        <v>15</v>
      </c>
      <c r="I67" s="42">
        <f t="shared" si="8"/>
        <v>7500</v>
      </c>
      <c r="J67" s="43"/>
      <c r="K67" s="43"/>
      <c r="L67" s="43"/>
      <c r="M67" s="44"/>
      <c r="N67" s="45">
        <f t="shared" si="9"/>
        <v>0</v>
      </c>
      <c r="O67" s="24"/>
      <c r="P67" s="24" t="s">
        <v>542</v>
      </c>
      <c r="Q67" s="38">
        <f t="shared" si="10"/>
        <v>0</v>
      </c>
      <c r="R67" s="46">
        <v>0.2</v>
      </c>
      <c r="S67" s="38">
        <f t="shared" si="11"/>
        <v>0</v>
      </c>
      <c r="T67" s="47">
        <f t="shared" si="12"/>
        <v>0</v>
      </c>
      <c r="U67" s="38">
        <f t="shared" si="13"/>
        <v>0</v>
      </c>
      <c r="V67" s="47">
        <f t="shared" si="14"/>
        <v>0</v>
      </c>
      <c r="W67" s="47">
        <f t="shared" si="15"/>
        <v>0</v>
      </c>
    </row>
    <row r="68" spans="1:23" s="4" customFormat="1" x14ac:dyDescent="0.25">
      <c r="A68" s="39">
        <v>54</v>
      </c>
      <c r="B68" s="40" t="s">
        <v>421</v>
      </c>
      <c r="C68" s="40" t="s">
        <v>422</v>
      </c>
      <c r="D68" s="40" t="s">
        <v>423</v>
      </c>
      <c r="E68" s="49" t="s">
        <v>424</v>
      </c>
      <c r="F68" s="41" t="s">
        <v>522</v>
      </c>
      <c r="G68" s="38">
        <v>1000</v>
      </c>
      <c r="H68" s="38">
        <v>30</v>
      </c>
      <c r="I68" s="42">
        <f t="shared" si="8"/>
        <v>30000</v>
      </c>
      <c r="J68" s="43"/>
      <c r="K68" s="43"/>
      <c r="L68" s="43"/>
      <c r="M68" s="44"/>
      <c r="N68" s="45">
        <f t="shared" si="9"/>
        <v>0</v>
      </c>
      <c r="O68" s="24"/>
      <c r="P68" s="24" t="s">
        <v>542</v>
      </c>
      <c r="Q68" s="38">
        <f t="shared" si="10"/>
        <v>0</v>
      </c>
      <c r="R68" s="46">
        <v>0.5</v>
      </c>
      <c r="S68" s="38">
        <f t="shared" si="11"/>
        <v>0</v>
      </c>
      <c r="T68" s="47">
        <f t="shared" si="12"/>
        <v>0</v>
      </c>
      <c r="U68" s="38">
        <f t="shared" si="13"/>
        <v>0</v>
      </c>
      <c r="V68" s="47">
        <f t="shared" si="14"/>
        <v>0</v>
      </c>
      <c r="W68" s="47">
        <f t="shared" si="15"/>
        <v>0</v>
      </c>
    </row>
    <row r="69" spans="1:23" s="4" customFormat="1" x14ac:dyDescent="0.25">
      <c r="A69" s="39">
        <v>55</v>
      </c>
      <c r="B69" s="40" t="s">
        <v>131</v>
      </c>
      <c r="C69" s="40" t="s">
        <v>132</v>
      </c>
      <c r="D69" s="40" t="s">
        <v>133</v>
      </c>
      <c r="E69" s="41" t="s">
        <v>127</v>
      </c>
      <c r="F69" s="41" t="s">
        <v>510</v>
      </c>
      <c r="G69" s="38">
        <v>200</v>
      </c>
      <c r="H69" s="38">
        <v>131</v>
      </c>
      <c r="I69" s="42">
        <f t="shared" si="8"/>
        <v>26200</v>
      </c>
      <c r="J69" s="43"/>
      <c r="K69" s="43"/>
      <c r="L69" s="43"/>
      <c r="M69" s="44"/>
      <c r="N69" s="45">
        <f t="shared" si="9"/>
        <v>0</v>
      </c>
      <c r="O69" s="24"/>
      <c r="P69" s="24" t="s">
        <v>542</v>
      </c>
      <c r="Q69" s="38">
        <f t="shared" si="10"/>
        <v>0</v>
      </c>
      <c r="R69" s="46">
        <v>0.7</v>
      </c>
      <c r="S69" s="38">
        <f t="shared" si="11"/>
        <v>0</v>
      </c>
      <c r="T69" s="47">
        <f t="shared" si="12"/>
        <v>0</v>
      </c>
      <c r="U69" s="38">
        <f t="shared" si="13"/>
        <v>0</v>
      </c>
      <c r="V69" s="47">
        <f t="shared" si="14"/>
        <v>0</v>
      </c>
      <c r="W69" s="47">
        <f t="shared" si="15"/>
        <v>0</v>
      </c>
    </row>
    <row r="70" spans="1:23" s="4" customFormat="1" x14ac:dyDescent="0.25">
      <c r="A70" s="39">
        <v>56</v>
      </c>
      <c r="B70" s="40" t="s">
        <v>61</v>
      </c>
      <c r="C70" s="40" t="s">
        <v>62</v>
      </c>
      <c r="D70" s="40" t="s">
        <v>63</v>
      </c>
      <c r="E70" s="41"/>
      <c r="F70" s="41"/>
      <c r="G70" s="38">
        <v>2000</v>
      </c>
      <c r="H70" s="38">
        <v>3</v>
      </c>
      <c r="I70" s="42">
        <f t="shared" si="8"/>
        <v>6000</v>
      </c>
      <c r="J70" s="43"/>
      <c r="K70" s="43"/>
      <c r="L70" s="43"/>
      <c r="M70" s="44"/>
      <c r="N70" s="45">
        <f t="shared" si="9"/>
        <v>0</v>
      </c>
      <c r="O70" s="24"/>
      <c r="P70" s="24" t="s">
        <v>542</v>
      </c>
      <c r="Q70" s="38">
        <f t="shared" si="10"/>
        <v>0</v>
      </c>
      <c r="R70" s="46">
        <v>0.2</v>
      </c>
      <c r="S70" s="38">
        <f t="shared" si="11"/>
        <v>0</v>
      </c>
      <c r="T70" s="47">
        <f t="shared" si="12"/>
        <v>0</v>
      </c>
      <c r="U70" s="38">
        <f t="shared" si="13"/>
        <v>0</v>
      </c>
      <c r="V70" s="47">
        <f t="shared" si="14"/>
        <v>0</v>
      </c>
      <c r="W70" s="47">
        <f t="shared" si="15"/>
        <v>0</v>
      </c>
    </row>
    <row r="71" spans="1:23" s="4" customFormat="1" ht="15" customHeight="1" x14ac:dyDescent="0.25">
      <c r="A71" s="39">
        <v>57</v>
      </c>
      <c r="B71" s="40" t="s">
        <v>456</v>
      </c>
      <c r="C71" s="40" t="s">
        <v>457</v>
      </c>
      <c r="D71" s="40" t="s">
        <v>458</v>
      </c>
      <c r="E71" s="49" t="s">
        <v>459</v>
      </c>
      <c r="F71" s="41"/>
      <c r="G71" s="38">
        <v>50</v>
      </c>
      <c r="H71" s="38">
        <v>48</v>
      </c>
      <c r="I71" s="42">
        <f t="shared" si="8"/>
        <v>2400</v>
      </c>
      <c r="J71" s="43"/>
      <c r="K71" s="43"/>
      <c r="L71" s="43"/>
      <c r="M71" s="44"/>
      <c r="N71" s="45">
        <f t="shared" si="9"/>
        <v>0</v>
      </c>
      <c r="O71" s="24"/>
      <c r="P71" s="24" t="s">
        <v>542</v>
      </c>
      <c r="Q71" s="38">
        <f t="shared" si="10"/>
        <v>0</v>
      </c>
      <c r="R71" s="46">
        <v>0.5</v>
      </c>
      <c r="S71" s="38">
        <f t="shared" si="11"/>
        <v>0</v>
      </c>
      <c r="T71" s="47">
        <f t="shared" si="12"/>
        <v>0</v>
      </c>
      <c r="U71" s="38">
        <f t="shared" si="13"/>
        <v>0</v>
      </c>
      <c r="V71" s="47">
        <f t="shared" si="14"/>
        <v>0</v>
      </c>
      <c r="W71" s="47">
        <f t="shared" si="15"/>
        <v>0</v>
      </c>
    </row>
    <row r="72" spans="1:23" s="4" customFormat="1" ht="15" customHeight="1" x14ac:dyDescent="0.25">
      <c r="A72" s="39">
        <v>58</v>
      </c>
      <c r="B72" s="40" t="s">
        <v>460</v>
      </c>
      <c r="C72" s="40" t="s">
        <v>461</v>
      </c>
      <c r="D72" s="40" t="s">
        <v>462</v>
      </c>
      <c r="E72" s="49" t="s">
        <v>459</v>
      </c>
      <c r="F72" s="41"/>
      <c r="G72" s="38">
        <v>50</v>
      </c>
      <c r="H72" s="38">
        <v>47</v>
      </c>
      <c r="I72" s="42">
        <f t="shared" si="8"/>
        <v>2350</v>
      </c>
      <c r="J72" s="43"/>
      <c r="K72" s="43"/>
      <c r="L72" s="43"/>
      <c r="M72" s="44"/>
      <c r="N72" s="45">
        <f t="shared" si="9"/>
        <v>0</v>
      </c>
      <c r="O72" s="24"/>
      <c r="P72" s="24" t="s">
        <v>542</v>
      </c>
      <c r="Q72" s="38">
        <f t="shared" si="10"/>
        <v>0</v>
      </c>
      <c r="R72" s="46">
        <v>0.5</v>
      </c>
      <c r="S72" s="38">
        <f t="shared" si="11"/>
        <v>0</v>
      </c>
      <c r="T72" s="47">
        <f t="shared" si="12"/>
        <v>0</v>
      </c>
      <c r="U72" s="38">
        <f t="shared" si="13"/>
        <v>0</v>
      </c>
      <c r="V72" s="47">
        <f t="shared" si="14"/>
        <v>0</v>
      </c>
      <c r="W72" s="47">
        <f t="shared" si="15"/>
        <v>0</v>
      </c>
    </row>
    <row r="73" spans="1:23" s="4" customFormat="1" x14ac:dyDescent="0.25">
      <c r="A73" s="39">
        <v>59</v>
      </c>
      <c r="B73" s="40" t="s">
        <v>18</v>
      </c>
      <c r="C73" s="40" t="s">
        <v>19</v>
      </c>
      <c r="D73" s="40" t="s">
        <v>20</v>
      </c>
      <c r="E73" s="41" t="s">
        <v>21</v>
      </c>
      <c r="F73" s="41" t="s">
        <v>22</v>
      </c>
      <c r="G73" s="38">
        <v>30</v>
      </c>
      <c r="H73" s="38">
        <v>902</v>
      </c>
      <c r="I73" s="42">
        <f t="shared" si="8"/>
        <v>27060</v>
      </c>
      <c r="J73" s="43"/>
      <c r="K73" s="43"/>
      <c r="L73" s="43"/>
      <c r="M73" s="44"/>
      <c r="N73" s="45">
        <f t="shared" si="9"/>
        <v>0</v>
      </c>
      <c r="O73" s="24"/>
      <c r="P73" s="24" t="s">
        <v>542</v>
      </c>
      <c r="Q73" s="38">
        <f t="shared" si="10"/>
        <v>0</v>
      </c>
      <c r="R73" s="46">
        <v>0.5</v>
      </c>
      <c r="S73" s="38">
        <f t="shared" si="11"/>
        <v>0</v>
      </c>
      <c r="T73" s="47">
        <f t="shared" si="12"/>
        <v>0</v>
      </c>
      <c r="U73" s="38">
        <f t="shared" si="13"/>
        <v>0</v>
      </c>
      <c r="V73" s="47">
        <f t="shared" si="14"/>
        <v>0</v>
      </c>
      <c r="W73" s="47">
        <f t="shared" si="15"/>
        <v>0</v>
      </c>
    </row>
    <row r="74" spans="1:23" s="4" customFormat="1" x14ac:dyDescent="0.25">
      <c r="A74" s="39">
        <v>60</v>
      </c>
      <c r="B74" s="40" t="s">
        <v>147</v>
      </c>
      <c r="C74" s="40" t="s">
        <v>148</v>
      </c>
      <c r="D74" s="40" t="s">
        <v>149</v>
      </c>
      <c r="E74" s="41"/>
      <c r="F74" s="41"/>
      <c r="G74" s="38">
        <v>50</v>
      </c>
      <c r="H74" s="38">
        <v>26</v>
      </c>
      <c r="I74" s="42">
        <f t="shared" si="8"/>
        <v>1300</v>
      </c>
      <c r="J74" s="43"/>
      <c r="K74" s="43"/>
      <c r="L74" s="43"/>
      <c r="M74" s="44"/>
      <c r="N74" s="45">
        <f t="shared" si="9"/>
        <v>0</v>
      </c>
      <c r="O74" s="24"/>
      <c r="P74" s="24" t="s">
        <v>542</v>
      </c>
      <c r="Q74" s="38">
        <f t="shared" si="10"/>
        <v>0</v>
      </c>
      <c r="R74" s="46">
        <v>0.8</v>
      </c>
      <c r="S74" s="38">
        <f t="shared" si="11"/>
        <v>0</v>
      </c>
      <c r="T74" s="47">
        <f t="shared" si="12"/>
        <v>0</v>
      </c>
      <c r="U74" s="38">
        <f t="shared" si="13"/>
        <v>0</v>
      </c>
      <c r="V74" s="47">
        <f t="shared" si="14"/>
        <v>0</v>
      </c>
      <c r="W74" s="47">
        <f t="shared" si="15"/>
        <v>0</v>
      </c>
    </row>
    <row r="75" spans="1:23" s="4" customFormat="1" x14ac:dyDescent="0.25">
      <c r="A75" s="39">
        <v>61</v>
      </c>
      <c r="B75" s="40" t="s">
        <v>196</v>
      </c>
      <c r="C75" s="40" t="s">
        <v>197</v>
      </c>
      <c r="D75" s="40" t="s">
        <v>198</v>
      </c>
      <c r="E75" s="41"/>
      <c r="F75" s="41" t="s">
        <v>511</v>
      </c>
      <c r="G75" s="38">
        <v>4000</v>
      </c>
      <c r="H75" s="38">
        <v>400</v>
      </c>
      <c r="I75" s="42">
        <f t="shared" si="8"/>
        <v>1600000</v>
      </c>
      <c r="J75" s="43"/>
      <c r="K75" s="43"/>
      <c r="L75" s="43"/>
      <c r="M75" s="44"/>
      <c r="N75" s="45">
        <f t="shared" si="9"/>
        <v>0</v>
      </c>
      <c r="O75" s="24"/>
      <c r="P75" s="24" t="s">
        <v>542</v>
      </c>
      <c r="Q75" s="38">
        <f t="shared" si="10"/>
        <v>0</v>
      </c>
      <c r="R75" s="46">
        <v>0.2</v>
      </c>
      <c r="S75" s="38">
        <f t="shared" si="11"/>
        <v>0</v>
      </c>
      <c r="T75" s="47">
        <f t="shared" si="12"/>
        <v>0</v>
      </c>
      <c r="U75" s="38">
        <f t="shared" si="13"/>
        <v>0</v>
      </c>
      <c r="V75" s="47">
        <f t="shared" si="14"/>
        <v>0</v>
      </c>
      <c r="W75" s="47">
        <f t="shared" si="15"/>
        <v>0</v>
      </c>
    </row>
    <row r="76" spans="1:23" s="4" customFormat="1" ht="15" customHeight="1" x14ac:dyDescent="0.25">
      <c r="A76" s="39">
        <v>62</v>
      </c>
      <c r="B76" s="40" t="s">
        <v>434</v>
      </c>
      <c r="C76" s="40" t="s">
        <v>435</v>
      </c>
      <c r="D76" s="40" t="s">
        <v>436</v>
      </c>
      <c r="E76" s="49" t="s">
        <v>437</v>
      </c>
      <c r="F76" s="41" t="s">
        <v>534</v>
      </c>
      <c r="G76" s="38">
        <v>500</v>
      </c>
      <c r="H76" s="38">
        <v>9</v>
      </c>
      <c r="I76" s="42">
        <f t="shared" si="8"/>
        <v>4500</v>
      </c>
      <c r="J76" s="43"/>
      <c r="K76" s="43"/>
      <c r="L76" s="43"/>
      <c r="M76" s="44"/>
      <c r="N76" s="45">
        <f t="shared" si="9"/>
        <v>0</v>
      </c>
      <c r="O76" s="24"/>
      <c r="P76" s="24" t="s">
        <v>542</v>
      </c>
      <c r="Q76" s="38">
        <f t="shared" si="10"/>
        <v>0</v>
      </c>
      <c r="R76" s="46">
        <v>0.7</v>
      </c>
      <c r="S76" s="38">
        <f t="shared" si="11"/>
        <v>0</v>
      </c>
      <c r="T76" s="47">
        <f t="shared" si="12"/>
        <v>0</v>
      </c>
      <c r="U76" s="38">
        <f t="shared" si="13"/>
        <v>0</v>
      </c>
      <c r="V76" s="47">
        <f t="shared" si="14"/>
        <v>0</v>
      </c>
      <c r="W76" s="47">
        <f t="shared" si="15"/>
        <v>0</v>
      </c>
    </row>
    <row r="77" spans="1:23" s="4" customFormat="1" x14ac:dyDescent="0.25">
      <c r="A77" s="39">
        <v>63</v>
      </c>
      <c r="B77" s="40" t="s">
        <v>81</v>
      </c>
      <c r="C77" s="40" t="s">
        <v>82</v>
      </c>
      <c r="D77" s="40" t="s">
        <v>83</v>
      </c>
      <c r="E77" s="41" t="s">
        <v>84</v>
      </c>
      <c r="F77" s="41"/>
      <c r="G77" s="38">
        <v>2400</v>
      </c>
      <c r="H77" s="38">
        <v>1</v>
      </c>
      <c r="I77" s="42">
        <f t="shared" si="8"/>
        <v>2400</v>
      </c>
      <c r="J77" s="43"/>
      <c r="K77" s="43"/>
      <c r="L77" s="43"/>
      <c r="M77" s="44"/>
      <c r="N77" s="45">
        <f t="shared" si="9"/>
        <v>0</v>
      </c>
      <c r="O77" s="24"/>
      <c r="P77" s="24" t="s">
        <v>542</v>
      </c>
      <c r="Q77" s="38">
        <f t="shared" si="10"/>
        <v>0</v>
      </c>
      <c r="R77" s="46">
        <v>0.2</v>
      </c>
      <c r="S77" s="38">
        <f t="shared" si="11"/>
        <v>0</v>
      </c>
      <c r="T77" s="47">
        <f t="shared" si="12"/>
        <v>0</v>
      </c>
      <c r="U77" s="38">
        <f t="shared" si="13"/>
        <v>0</v>
      </c>
      <c r="V77" s="47">
        <f t="shared" si="14"/>
        <v>0</v>
      </c>
      <c r="W77" s="47">
        <f t="shared" si="15"/>
        <v>0</v>
      </c>
    </row>
    <row r="78" spans="1:23" s="4" customFormat="1" x14ac:dyDescent="0.25">
      <c r="A78" s="39">
        <v>64</v>
      </c>
      <c r="B78" s="52" t="s">
        <v>409</v>
      </c>
      <c r="C78" s="52" t="s">
        <v>410</v>
      </c>
      <c r="D78" s="52" t="s">
        <v>411</v>
      </c>
      <c r="E78" s="53"/>
      <c r="F78" s="53" t="s">
        <v>529</v>
      </c>
      <c r="G78" s="54">
        <v>200</v>
      </c>
      <c r="H78" s="38">
        <v>3</v>
      </c>
      <c r="I78" s="42">
        <f t="shared" si="8"/>
        <v>600</v>
      </c>
      <c r="J78" s="43"/>
      <c r="K78" s="43"/>
      <c r="L78" s="43"/>
      <c r="M78" s="44"/>
      <c r="N78" s="45">
        <f t="shared" si="9"/>
        <v>0</v>
      </c>
      <c r="O78" s="24"/>
      <c r="P78" s="24" t="s">
        <v>542</v>
      </c>
      <c r="Q78" s="38">
        <f t="shared" si="10"/>
        <v>0</v>
      </c>
      <c r="R78" s="46">
        <v>0.8</v>
      </c>
      <c r="S78" s="38">
        <f t="shared" si="11"/>
        <v>0</v>
      </c>
      <c r="T78" s="47">
        <f t="shared" si="12"/>
        <v>0</v>
      </c>
      <c r="U78" s="38">
        <f t="shared" si="13"/>
        <v>0</v>
      </c>
      <c r="V78" s="47">
        <f t="shared" si="14"/>
        <v>0</v>
      </c>
      <c r="W78" s="47">
        <f t="shared" si="15"/>
        <v>0</v>
      </c>
    </row>
    <row r="79" spans="1:23" s="4" customFormat="1" x14ac:dyDescent="0.25">
      <c r="A79" s="39">
        <v>65</v>
      </c>
      <c r="B79" s="40" t="s">
        <v>143</v>
      </c>
      <c r="C79" s="40" t="s">
        <v>144</v>
      </c>
      <c r="D79" s="40" t="s">
        <v>145</v>
      </c>
      <c r="E79" s="41" t="s">
        <v>146</v>
      </c>
      <c r="F79" s="41" t="s">
        <v>499</v>
      </c>
      <c r="G79" s="38">
        <v>1600</v>
      </c>
      <c r="H79" s="38">
        <v>10</v>
      </c>
      <c r="I79" s="42">
        <f t="shared" ref="I79:I93" si="16">G79*H79</f>
        <v>16000</v>
      </c>
      <c r="J79" s="43"/>
      <c r="K79" s="43"/>
      <c r="L79" s="43"/>
      <c r="M79" s="44"/>
      <c r="N79" s="45">
        <f t="shared" ref="N79:N110" si="17">M79*I79</f>
        <v>0</v>
      </c>
      <c r="O79" s="24"/>
      <c r="P79" s="24" t="s">
        <v>542</v>
      </c>
      <c r="Q79" s="38">
        <f t="shared" ref="Q79:Q110" si="18">O79*I79</f>
        <v>0</v>
      </c>
      <c r="R79" s="46">
        <v>0.5</v>
      </c>
      <c r="S79" s="38">
        <f t="shared" ref="S79:S110" si="19">(1-R79)*Q79</f>
        <v>0</v>
      </c>
      <c r="T79" s="47">
        <f t="shared" ref="T79:T110" si="20">S79*AA$15</f>
        <v>0</v>
      </c>
      <c r="U79" s="38">
        <f t="shared" ref="U79:U110" si="21">R79*Q79</f>
        <v>0</v>
      </c>
      <c r="V79" s="47">
        <f t="shared" ref="V79:V110" si="22">(VLOOKUP(P79,Z$14:AA$18,2,FALSE))*U79</f>
        <v>0</v>
      </c>
      <c r="W79" s="47">
        <f t="shared" ref="W79:W110" si="23">N79+T79+V79</f>
        <v>0</v>
      </c>
    </row>
    <row r="80" spans="1:23" s="4" customFormat="1" x14ac:dyDescent="0.25">
      <c r="A80" s="39">
        <v>66</v>
      </c>
      <c r="B80" s="52" t="s">
        <v>445</v>
      </c>
      <c r="C80" s="52" t="s">
        <v>446</v>
      </c>
      <c r="D80" s="52" t="s">
        <v>447</v>
      </c>
      <c r="E80" s="53"/>
      <c r="F80" s="53"/>
      <c r="G80" s="54">
        <v>225</v>
      </c>
      <c r="H80" s="38">
        <v>2</v>
      </c>
      <c r="I80" s="42">
        <f t="shared" si="16"/>
        <v>450</v>
      </c>
      <c r="J80" s="43"/>
      <c r="K80" s="43"/>
      <c r="L80" s="43"/>
      <c r="M80" s="44"/>
      <c r="N80" s="45">
        <f t="shared" si="17"/>
        <v>0</v>
      </c>
      <c r="O80" s="24"/>
      <c r="P80" s="24" t="s">
        <v>542</v>
      </c>
      <c r="Q80" s="38">
        <f t="shared" si="18"/>
        <v>0</v>
      </c>
      <c r="R80" s="46">
        <v>0.8</v>
      </c>
      <c r="S80" s="38">
        <f t="shared" si="19"/>
        <v>0</v>
      </c>
      <c r="T80" s="47">
        <f t="shared" si="20"/>
        <v>0</v>
      </c>
      <c r="U80" s="38">
        <f t="shared" si="21"/>
        <v>0</v>
      </c>
      <c r="V80" s="47">
        <f t="shared" si="22"/>
        <v>0</v>
      </c>
      <c r="W80" s="47">
        <f t="shared" si="23"/>
        <v>0</v>
      </c>
    </row>
    <row r="81" spans="1:23" s="4" customFormat="1" x14ac:dyDescent="0.25">
      <c r="A81" s="39">
        <v>67</v>
      </c>
      <c r="B81" s="52" t="s">
        <v>202</v>
      </c>
      <c r="C81" s="52" t="s">
        <v>203</v>
      </c>
      <c r="D81" s="52" t="s">
        <v>204</v>
      </c>
      <c r="E81" s="55" t="s">
        <v>205</v>
      </c>
      <c r="F81" s="53" t="s">
        <v>513</v>
      </c>
      <c r="G81" s="54">
        <v>400</v>
      </c>
      <c r="H81" s="38">
        <v>2</v>
      </c>
      <c r="I81" s="42">
        <f t="shared" si="16"/>
        <v>800</v>
      </c>
      <c r="J81" s="43"/>
      <c r="K81" s="43"/>
      <c r="L81" s="43"/>
      <c r="M81" s="44"/>
      <c r="N81" s="45">
        <f t="shared" si="17"/>
        <v>0</v>
      </c>
      <c r="O81" s="24"/>
      <c r="P81" s="24" t="s">
        <v>542</v>
      </c>
      <c r="Q81" s="38">
        <f t="shared" si="18"/>
        <v>0</v>
      </c>
      <c r="R81" s="46">
        <v>0.8</v>
      </c>
      <c r="S81" s="38">
        <f t="shared" si="19"/>
        <v>0</v>
      </c>
      <c r="T81" s="47">
        <f t="shared" si="20"/>
        <v>0</v>
      </c>
      <c r="U81" s="38">
        <f t="shared" si="21"/>
        <v>0</v>
      </c>
      <c r="V81" s="47">
        <f t="shared" si="22"/>
        <v>0</v>
      </c>
      <c r="W81" s="47">
        <f t="shared" si="23"/>
        <v>0</v>
      </c>
    </row>
    <row r="82" spans="1:23" s="4" customFormat="1" x14ac:dyDescent="0.25">
      <c r="A82" s="39">
        <v>68</v>
      </c>
      <c r="B82" s="40" t="s">
        <v>353</v>
      </c>
      <c r="C82" s="40" t="s">
        <v>354</v>
      </c>
      <c r="D82" s="40" t="s">
        <v>355</v>
      </c>
      <c r="E82" s="49" t="s">
        <v>356</v>
      </c>
      <c r="F82" s="41" t="s">
        <v>522</v>
      </c>
      <c r="G82" s="38">
        <v>2000</v>
      </c>
      <c r="H82" s="38">
        <v>2</v>
      </c>
      <c r="I82" s="42">
        <f t="shared" si="16"/>
        <v>4000</v>
      </c>
      <c r="J82" s="43"/>
      <c r="K82" s="43"/>
      <c r="L82" s="43"/>
      <c r="M82" s="44"/>
      <c r="N82" s="45">
        <f t="shared" si="17"/>
        <v>0</v>
      </c>
      <c r="O82" s="24"/>
      <c r="P82" s="24" t="s">
        <v>542</v>
      </c>
      <c r="Q82" s="38">
        <f t="shared" si="18"/>
        <v>0</v>
      </c>
      <c r="R82" s="46">
        <v>0.7</v>
      </c>
      <c r="S82" s="38">
        <f t="shared" si="19"/>
        <v>0</v>
      </c>
      <c r="T82" s="47">
        <f t="shared" si="20"/>
        <v>0</v>
      </c>
      <c r="U82" s="38">
        <f t="shared" si="21"/>
        <v>0</v>
      </c>
      <c r="V82" s="47">
        <f t="shared" si="22"/>
        <v>0</v>
      </c>
      <c r="W82" s="47">
        <f t="shared" si="23"/>
        <v>0</v>
      </c>
    </row>
    <row r="83" spans="1:23" s="4" customFormat="1" x14ac:dyDescent="0.25">
      <c r="A83" s="39">
        <v>69</v>
      </c>
      <c r="B83" s="40" t="s">
        <v>418</v>
      </c>
      <c r="C83" s="40" t="s">
        <v>419</v>
      </c>
      <c r="D83" s="40" t="s">
        <v>420</v>
      </c>
      <c r="E83" s="41"/>
      <c r="F83" s="41" t="s">
        <v>531</v>
      </c>
      <c r="G83" s="38">
        <v>1000</v>
      </c>
      <c r="H83" s="38">
        <v>4</v>
      </c>
      <c r="I83" s="42">
        <f t="shared" si="16"/>
        <v>4000</v>
      </c>
      <c r="J83" s="43"/>
      <c r="K83" s="43"/>
      <c r="L83" s="43"/>
      <c r="M83" s="44"/>
      <c r="N83" s="45">
        <f t="shared" si="17"/>
        <v>0</v>
      </c>
      <c r="O83" s="24"/>
      <c r="P83" s="24" t="s">
        <v>542</v>
      </c>
      <c r="Q83" s="38">
        <f t="shared" si="18"/>
        <v>0</v>
      </c>
      <c r="R83" s="46">
        <v>0.7</v>
      </c>
      <c r="S83" s="38">
        <f t="shared" si="19"/>
        <v>0</v>
      </c>
      <c r="T83" s="47">
        <f t="shared" si="20"/>
        <v>0</v>
      </c>
      <c r="U83" s="38">
        <f t="shared" si="21"/>
        <v>0</v>
      </c>
      <c r="V83" s="47">
        <f t="shared" si="22"/>
        <v>0</v>
      </c>
      <c r="W83" s="47">
        <f t="shared" si="23"/>
        <v>0</v>
      </c>
    </row>
    <row r="84" spans="1:23" s="4" customFormat="1" ht="15" customHeight="1" x14ac:dyDescent="0.25">
      <c r="A84" s="39">
        <v>70</v>
      </c>
      <c r="B84" s="40" t="s">
        <v>399</v>
      </c>
      <c r="C84" s="40" t="s">
        <v>400</v>
      </c>
      <c r="D84" s="40" t="s">
        <v>401</v>
      </c>
      <c r="E84" s="49" t="s">
        <v>402</v>
      </c>
      <c r="F84" s="41" t="s">
        <v>528</v>
      </c>
      <c r="G84" s="38">
        <v>500</v>
      </c>
      <c r="H84" s="38">
        <v>2</v>
      </c>
      <c r="I84" s="42">
        <f t="shared" si="16"/>
        <v>1000</v>
      </c>
      <c r="J84" s="43"/>
      <c r="K84" s="43"/>
      <c r="L84" s="43"/>
      <c r="M84" s="44"/>
      <c r="N84" s="45">
        <f t="shared" si="17"/>
        <v>0</v>
      </c>
      <c r="O84" s="24"/>
      <c r="P84" s="24" t="s">
        <v>542</v>
      </c>
      <c r="Q84" s="38">
        <f t="shared" si="18"/>
        <v>0</v>
      </c>
      <c r="R84" s="46">
        <v>0.2</v>
      </c>
      <c r="S84" s="38">
        <f t="shared" si="19"/>
        <v>0</v>
      </c>
      <c r="T84" s="47">
        <f t="shared" si="20"/>
        <v>0</v>
      </c>
      <c r="U84" s="38">
        <f t="shared" si="21"/>
        <v>0</v>
      </c>
      <c r="V84" s="47">
        <f t="shared" si="22"/>
        <v>0</v>
      </c>
      <c r="W84" s="47">
        <f t="shared" si="23"/>
        <v>0</v>
      </c>
    </row>
    <row r="85" spans="1:23" s="4" customFormat="1" x14ac:dyDescent="0.25">
      <c r="A85" s="39">
        <v>71</v>
      </c>
      <c r="B85" s="52" t="s">
        <v>494</v>
      </c>
      <c r="C85" s="52" t="s">
        <v>495</v>
      </c>
      <c r="D85" s="52" t="s">
        <v>496</v>
      </c>
      <c r="E85" s="53"/>
      <c r="F85" s="53"/>
      <c r="G85" s="54">
        <v>500</v>
      </c>
      <c r="H85" s="38">
        <v>2</v>
      </c>
      <c r="I85" s="42">
        <f t="shared" si="16"/>
        <v>1000</v>
      </c>
      <c r="J85" s="43"/>
      <c r="K85" s="43"/>
      <c r="L85" s="43"/>
      <c r="M85" s="44"/>
      <c r="N85" s="45">
        <f t="shared" si="17"/>
        <v>0</v>
      </c>
      <c r="O85" s="24"/>
      <c r="P85" s="24" t="s">
        <v>542</v>
      </c>
      <c r="Q85" s="38">
        <f t="shared" si="18"/>
        <v>0</v>
      </c>
      <c r="R85" s="46">
        <v>0.2</v>
      </c>
      <c r="S85" s="38">
        <f t="shared" si="19"/>
        <v>0</v>
      </c>
      <c r="T85" s="47">
        <f t="shared" si="20"/>
        <v>0</v>
      </c>
      <c r="U85" s="38">
        <f t="shared" si="21"/>
        <v>0</v>
      </c>
      <c r="V85" s="47">
        <f t="shared" si="22"/>
        <v>0</v>
      </c>
      <c r="W85" s="47">
        <f t="shared" si="23"/>
        <v>0</v>
      </c>
    </row>
    <row r="86" spans="1:23" s="4" customFormat="1" x14ac:dyDescent="0.25">
      <c r="A86" s="39">
        <v>72</v>
      </c>
      <c r="B86" s="52" t="s">
        <v>177</v>
      </c>
      <c r="C86" s="52" t="s">
        <v>178</v>
      </c>
      <c r="D86" s="52" t="s">
        <v>179</v>
      </c>
      <c r="E86" s="53" t="s">
        <v>180</v>
      </c>
      <c r="F86" s="53"/>
      <c r="G86" s="54">
        <v>700</v>
      </c>
      <c r="H86" s="38">
        <v>1</v>
      </c>
      <c r="I86" s="42">
        <f t="shared" si="16"/>
        <v>700</v>
      </c>
      <c r="J86" s="43"/>
      <c r="K86" s="43"/>
      <c r="L86" s="43"/>
      <c r="M86" s="44"/>
      <c r="N86" s="45">
        <f t="shared" si="17"/>
        <v>0</v>
      </c>
      <c r="O86" s="24"/>
      <c r="P86" s="24" t="s">
        <v>542</v>
      </c>
      <c r="Q86" s="38">
        <f t="shared" si="18"/>
        <v>0</v>
      </c>
      <c r="R86" s="46">
        <v>0.2</v>
      </c>
      <c r="S86" s="38">
        <f t="shared" si="19"/>
        <v>0</v>
      </c>
      <c r="T86" s="47">
        <f t="shared" si="20"/>
        <v>0</v>
      </c>
      <c r="U86" s="38">
        <f t="shared" si="21"/>
        <v>0</v>
      </c>
      <c r="V86" s="47">
        <f t="shared" si="22"/>
        <v>0</v>
      </c>
      <c r="W86" s="47">
        <f t="shared" si="23"/>
        <v>0</v>
      </c>
    </row>
    <row r="87" spans="1:23" s="4" customFormat="1" x14ac:dyDescent="0.25">
      <c r="A87" s="39">
        <v>73</v>
      </c>
      <c r="B87" s="52" t="s">
        <v>93</v>
      </c>
      <c r="C87" s="52" t="s">
        <v>94</v>
      </c>
      <c r="D87" s="52" t="s">
        <v>95</v>
      </c>
      <c r="E87" s="56" t="s">
        <v>618</v>
      </c>
      <c r="F87" s="53" t="s">
        <v>505</v>
      </c>
      <c r="G87" s="54">
        <v>200</v>
      </c>
      <c r="H87" s="38">
        <v>3</v>
      </c>
      <c r="I87" s="42">
        <f t="shared" si="16"/>
        <v>600</v>
      </c>
      <c r="J87" s="43"/>
      <c r="K87" s="43"/>
      <c r="L87" s="43"/>
      <c r="M87" s="44"/>
      <c r="N87" s="45">
        <f t="shared" si="17"/>
        <v>0</v>
      </c>
      <c r="O87" s="24"/>
      <c r="P87" s="24" t="s">
        <v>542</v>
      </c>
      <c r="Q87" s="38">
        <f t="shared" si="18"/>
        <v>0</v>
      </c>
      <c r="R87" s="46">
        <v>0.2</v>
      </c>
      <c r="S87" s="38">
        <f t="shared" si="19"/>
        <v>0</v>
      </c>
      <c r="T87" s="47">
        <f t="shared" si="20"/>
        <v>0</v>
      </c>
      <c r="U87" s="38">
        <f t="shared" si="21"/>
        <v>0</v>
      </c>
      <c r="V87" s="47">
        <f t="shared" si="22"/>
        <v>0</v>
      </c>
      <c r="W87" s="47">
        <f t="shared" si="23"/>
        <v>0</v>
      </c>
    </row>
    <row r="88" spans="1:23" s="4" customFormat="1" x14ac:dyDescent="0.25">
      <c r="A88" s="39">
        <v>74</v>
      </c>
      <c r="B88" s="52" t="s">
        <v>357</v>
      </c>
      <c r="C88" s="52" t="s">
        <v>358</v>
      </c>
      <c r="D88" s="52" t="s">
        <v>359</v>
      </c>
      <c r="E88" s="55" t="s">
        <v>360</v>
      </c>
      <c r="F88" s="53"/>
      <c r="G88" s="54">
        <v>500</v>
      </c>
      <c r="H88" s="38">
        <v>1</v>
      </c>
      <c r="I88" s="42">
        <f t="shared" si="16"/>
        <v>500</v>
      </c>
      <c r="J88" s="43"/>
      <c r="K88" s="43"/>
      <c r="L88" s="43"/>
      <c r="M88" s="44"/>
      <c r="N88" s="45">
        <f t="shared" si="17"/>
        <v>0</v>
      </c>
      <c r="O88" s="24"/>
      <c r="P88" s="24" t="s">
        <v>542</v>
      </c>
      <c r="Q88" s="38">
        <f t="shared" si="18"/>
        <v>0</v>
      </c>
      <c r="R88" s="46">
        <v>0.2</v>
      </c>
      <c r="S88" s="38">
        <f t="shared" si="19"/>
        <v>0</v>
      </c>
      <c r="T88" s="47">
        <f t="shared" si="20"/>
        <v>0</v>
      </c>
      <c r="U88" s="38">
        <f t="shared" si="21"/>
        <v>0</v>
      </c>
      <c r="V88" s="47">
        <f t="shared" si="22"/>
        <v>0</v>
      </c>
      <c r="W88" s="47">
        <f t="shared" si="23"/>
        <v>0</v>
      </c>
    </row>
    <row r="89" spans="1:23" s="4" customFormat="1" x14ac:dyDescent="0.25">
      <c r="A89" s="39">
        <v>75</v>
      </c>
      <c r="B89" s="40" t="s">
        <v>85</v>
      </c>
      <c r="C89" s="40" t="s">
        <v>86</v>
      </c>
      <c r="D89" s="40" t="s">
        <v>87</v>
      </c>
      <c r="E89" s="41"/>
      <c r="F89" s="41" t="s">
        <v>504</v>
      </c>
      <c r="G89" s="38">
        <v>2400</v>
      </c>
      <c r="H89" s="38">
        <v>4</v>
      </c>
      <c r="I89" s="42">
        <f t="shared" si="16"/>
        <v>9600</v>
      </c>
      <c r="J89" s="43"/>
      <c r="K89" s="43"/>
      <c r="L89" s="43"/>
      <c r="M89" s="44"/>
      <c r="N89" s="45">
        <f t="shared" si="17"/>
        <v>0</v>
      </c>
      <c r="O89" s="24"/>
      <c r="P89" s="24" t="s">
        <v>542</v>
      </c>
      <c r="Q89" s="38">
        <f t="shared" si="18"/>
        <v>0</v>
      </c>
      <c r="R89" s="46">
        <v>0.2</v>
      </c>
      <c r="S89" s="38">
        <f t="shared" si="19"/>
        <v>0</v>
      </c>
      <c r="T89" s="47">
        <f t="shared" si="20"/>
        <v>0</v>
      </c>
      <c r="U89" s="38">
        <f t="shared" si="21"/>
        <v>0</v>
      </c>
      <c r="V89" s="47">
        <f t="shared" si="22"/>
        <v>0</v>
      </c>
      <c r="W89" s="47">
        <f t="shared" si="23"/>
        <v>0</v>
      </c>
    </row>
    <row r="90" spans="1:23" s="4" customFormat="1" x14ac:dyDescent="0.25">
      <c r="A90" s="39">
        <v>76</v>
      </c>
      <c r="B90" s="52" t="s">
        <v>104</v>
      </c>
      <c r="C90" s="52" t="s">
        <v>105</v>
      </c>
      <c r="D90" s="52" t="s">
        <v>106</v>
      </c>
      <c r="E90" s="53" t="s">
        <v>107</v>
      </c>
      <c r="F90" s="53"/>
      <c r="G90" s="54">
        <v>50</v>
      </c>
      <c r="H90" s="38">
        <v>3</v>
      </c>
      <c r="I90" s="42">
        <f t="shared" si="16"/>
        <v>150</v>
      </c>
      <c r="J90" s="43"/>
      <c r="K90" s="43"/>
      <c r="L90" s="43"/>
      <c r="M90" s="44"/>
      <c r="N90" s="45">
        <f t="shared" si="17"/>
        <v>0</v>
      </c>
      <c r="O90" s="24"/>
      <c r="P90" s="24" t="s">
        <v>542</v>
      </c>
      <c r="Q90" s="38">
        <f t="shared" si="18"/>
        <v>0</v>
      </c>
      <c r="R90" s="46">
        <v>0.5</v>
      </c>
      <c r="S90" s="38">
        <f t="shared" si="19"/>
        <v>0</v>
      </c>
      <c r="T90" s="47">
        <f t="shared" si="20"/>
        <v>0</v>
      </c>
      <c r="U90" s="38">
        <f t="shared" si="21"/>
        <v>0</v>
      </c>
      <c r="V90" s="47">
        <f t="shared" si="22"/>
        <v>0</v>
      </c>
      <c r="W90" s="47">
        <f t="shared" si="23"/>
        <v>0</v>
      </c>
    </row>
    <row r="91" spans="1:23" s="4" customFormat="1" x14ac:dyDescent="0.25">
      <c r="A91" s="39">
        <v>77</v>
      </c>
      <c r="B91" s="40" t="s">
        <v>428</v>
      </c>
      <c r="C91" s="40" t="s">
        <v>429</v>
      </c>
      <c r="D91" s="40" t="s">
        <v>430</v>
      </c>
      <c r="E91" s="41"/>
      <c r="F91" s="41" t="s">
        <v>532</v>
      </c>
      <c r="G91" s="38">
        <v>1000</v>
      </c>
      <c r="H91" s="38">
        <v>2</v>
      </c>
      <c r="I91" s="42">
        <f t="shared" si="16"/>
        <v>2000</v>
      </c>
      <c r="J91" s="43"/>
      <c r="K91" s="43"/>
      <c r="L91" s="43"/>
      <c r="M91" s="44"/>
      <c r="N91" s="45">
        <f t="shared" si="17"/>
        <v>0</v>
      </c>
      <c r="O91" s="24"/>
      <c r="P91" s="24" t="s">
        <v>542</v>
      </c>
      <c r="Q91" s="38">
        <f t="shared" si="18"/>
        <v>0</v>
      </c>
      <c r="R91" s="46">
        <v>0.2</v>
      </c>
      <c r="S91" s="38">
        <f t="shared" si="19"/>
        <v>0</v>
      </c>
      <c r="T91" s="47">
        <f t="shared" si="20"/>
        <v>0</v>
      </c>
      <c r="U91" s="38">
        <f t="shared" si="21"/>
        <v>0</v>
      </c>
      <c r="V91" s="47">
        <f t="shared" si="22"/>
        <v>0</v>
      </c>
      <c r="W91" s="47">
        <f t="shared" si="23"/>
        <v>0</v>
      </c>
    </row>
    <row r="92" spans="1:23" s="4" customFormat="1" x14ac:dyDescent="0.25">
      <c r="A92" s="39">
        <v>78</v>
      </c>
      <c r="B92" s="52" t="s">
        <v>12</v>
      </c>
      <c r="C92" s="52" t="s">
        <v>13</v>
      </c>
      <c r="D92" s="52" t="s">
        <v>14</v>
      </c>
      <c r="E92" s="53"/>
      <c r="F92" s="53" t="s">
        <v>498</v>
      </c>
      <c r="G92" s="54">
        <v>6</v>
      </c>
      <c r="H92" s="38">
        <v>14</v>
      </c>
      <c r="I92" s="42">
        <f t="shared" si="16"/>
        <v>84</v>
      </c>
      <c r="J92" s="43"/>
      <c r="K92" s="43"/>
      <c r="L92" s="43"/>
      <c r="M92" s="44"/>
      <c r="N92" s="45">
        <f t="shared" si="17"/>
        <v>0</v>
      </c>
      <c r="O92" s="24"/>
      <c r="P92" s="24" t="s">
        <v>542</v>
      </c>
      <c r="Q92" s="38">
        <f t="shared" si="18"/>
        <v>0</v>
      </c>
      <c r="R92" s="46">
        <v>0</v>
      </c>
      <c r="S92" s="38">
        <f t="shared" si="19"/>
        <v>0</v>
      </c>
      <c r="T92" s="47">
        <f t="shared" si="20"/>
        <v>0</v>
      </c>
      <c r="U92" s="38">
        <f t="shared" si="21"/>
        <v>0</v>
      </c>
      <c r="V92" s="47">
        <f t="shared" si="22"/>
        <v>0</v>
      </c>
      <c r="W92" s="47">
        <f t="shared" si="23"/>
        <v>0</v>
      </c>
    </row>
    <row r="93" spans="1:23" s="4" customFormat="1" x14ac:dyDescent="0.25">
      <c r="A93" s="39">
        <v>79</v>
      </c>
      <c r="B93" s="52" t="s">
        <v>309</v>
      </c>
      <c r="C93" s="52" t="s">
        <v>310</v>
      </c>
      <c r="D93" s="52" t="s">
        <v>311</v>
      </c>
      <c r="E93" s="53"/>
      <c r="F93" s="53"/>
      <c r="G93" s="54">
        <v>1</v>
      </c>
      <c r="H93" s="38">
        <v>24</v>
      </c>
      <c r="I93" s="42">
        <f t="shared" si="16"/>
        <v>24</v>
      </c>
      <c r="J93" s="43"/>
      <c r="K93" s="43"/>
      <c r="L93" s="43"/>
      <c r="M93" s="44"/>
      <c r="N93" s="45">
        <f t="shared" si="17"/>
        <v>0</v>
      </c>
      <c r="O93" s="24"/>
      <c r="P93" s="24" t="s">
        <v>542</v>
      </c>
      <c r="Q93" s="38">
        <f t="shared" si="18"/>
        <v>0</v>
      </c>
      <c r="R93" s="46">
        <v>0</v>
      </c>
      <c r="S93" s="38">
        <f t="shared" si="19"/>
        <v>0</v>
      </c>
      <c r="T93" s="47">
        <f t="shared" si="20"/>
        <v>0</v>
      </c>
      <c r="U93" s="38">
        <f t="shared" si="21"/>
        <v>0</v>
      </c>
      <c r="V93" s="47">
        <f t="shared" si="22"/>
        <v>0</v>
      </c>
      <c r="W93" s="47">
        <f t="shared" si="23"/>
        <v>0</v>
      </c>
    </row>
    <row r="94" spans="1:23" s="4" customFormat="1" x14ac:dyDescent="0.25">
      <c r="A94" s="39">
        <v>80</v>
      </c>
      <c r="B94" s="40" t="s">
        <v>261</v>
      </c>
      <c r="C94" s="40" t="s">
        <v>262</v>
      </c>
      <c r="D94" s="40" t="s">
        <v>263</v>
      </c>
      <c r="E94" s="41"/>
      <c r="F94" s="41"/>
      <c r="G94" s="38">
        <v>3600</v>
      </c>
      <c r="H94" s="38">
        <v>40</v>
      </c>
      <c r="I94" s="42">
        <f t="shared" ref="I94:I100" si="24">G94*H94</f>
        <v>144000</v>
      </c>
      <c r="J94" s="43"/>
      <c r="K94" s="43"/>
      <c r="L94" s="43"/>
      <c r="M94" s="44"/>
      <c r="N94" s="45">
        <f t="shared" si="17"/>
        <v>0</v>
      </c>
      <c r="O94" s="24"/>
      <c r="P94" s="24" t="s">
        <v>542</v>
      </c>
      <c r="Q94" s="38">
        <f t="shared" si="18"/>
        <v>0</v>
      </c>
      <c r="R94" s="46">
        <v>0</v>
      </c>
      <c r="S94" s="38">
        <f t="shared" si="19"/>
        <v>0</v>
      </c>
      <c r="T94" s="47">
        <f t="shared" si="20"/>
        <v>0</v>
      </c>
      <c r="U94" s="38">
        <f t="shared" si="21"/>
        <v>0</v>
      </c>
      <c r="V94" s="47">
        <f t="shared" si="22"/>
        <v>0</v>
      </c>
      <c r="W94" s="47">
        <f t="shared" si="23"/>
        <v>0</v>
      </c>
    </row>
    <row r="95" spans="1:23" s="4" customFormat="1" ht="15" customHeight="1" x14ac:dyDescent="0.25">
      <c r="A95" s="39">
        <v>81</v>
      </c>
      <c r="B95" s="40" t="s">
        <v>278</v>
      </c>
      <c r="C95" s="40" t="s">
        <v>279</v>
      </c>
      <c r="D95" s="40" t="s">
        <v>280</v>
      </c>
      <c r="E95" s="49" t="s">
        <v>281</v>
      </c>
      <c r="F95" s="41"/>
      <c r="G95" s="38">
        <v>400</v>
      </c>
      <c r="H95" s="38">
        <v>135</v>
      </c>
      <c r="I95" s="42">
        <f t="shared" si="24"/>
        <v>54000</v>
      </c>
      <c r="J95" s="43"/>
      <c r="K95" s="43"/>
      <c r="L95" s="43"/>
      <c r="M95" s="44"/>
      <c r="N95" s="45">
        <f t="shared" si="17"/>
        <v>0</v>
      </c>
      <c r="O95" s="24"/>
      <c r="P95" s="24" t="s">
        <v>542</v>
      </c>
      <c r="Q95" s="38">
        <f t="shared" si="18"/>
        <v>0</v>
      </c>
      <c r="R95" s="46">
        <v>0</v>
      </c>
      <c r="S95" s="38">
        <f t="shared" si="19"/>
        <v>0</v>
      </c>
      <c r="T95" s="47">
        <f t="shared" si="20"/>
        <v>0</v>
      </c>
      <c r="U95" s="38">
        <f t="shared" si="21"/>
        <v>0</v>
      </c>
      <c r="V95" s="47">
        <f t="shared" si="22"/>
        <v>0</v>
      </c>
      <c r="W95" s="47">
        <f t="shared" si="23"/>
        <v>0</v>
      </c>
    </row>
    <row r="96" spans="1:23" s="4" customFormat="1" ht="15.75" customHeight="1" x14ac:dyDescent="0.25">
      <c r="A96" s="39">
        <v>82</v>
      </c>
      <c r="B96" s="40" t="s">
        <v>375</v>
      </c>
      <c r="C96" s="40" t="s">
        <v>376</v>
      </c>
      <c r="D96" s="40" t="s">
        <v>377</v>
      </c>
      <c r="E96" s="41"/>
      <c r="F96" s="41" t="s">
        <v>526</v>
      </c>
      <c r="G96" s="38">
        <v>1000</v>
      </c>
      <c r="H96" s="38">
        <v>8</v>
      </c>
      <c r="I96" s="42">
        <f t="shared" si="24"/>
        <v>8000</v>
      </c>
      <c r="J96" s="43"/>
      <c r="K96" s="43"/>
      <c r="L96" s="43"/>
      <c r="M96" s="44"/>
      <c r="N96" s="45">
        <f t="shared" si="17"/>
        <v>0</v>
      </c>
      <c r="O96" s="24"/>
      <c r="P96" s="24" t="s">
        <v>542</v>
      </c>
      <c r="Q96" s="38">
        <f t="shared" si="18"/>
        <v>0</v>
      </c>
      <c r="R96" s="46">
        <v>0</v>
      </c>
      <c r="S96" s="38">
        <f t="shared" si="19"/>
        <v>0</v>
      </c>
      <c r="T96" s="47">
        <f t="shared" si="20"/>
        <v>0</v>
      </c>
      <c r="U96" s="38">
        <f t="shared" si="21"/>
        <v>0</v>
      </c>
      <c r="V96" s="47">
        <f t="shared" si="22"/>
        <v>0</v>
      </c>
      <c r="W96" s="47">
        <f t="shared" si="23"/>
        <v>0</v>
      </c>
    </row>
    <row r="97" spans="1:23" s="4" customFormat="1" ht="15.75" customHeight="1" x14ac:dyDescent="0.25">
      <c r="A97" s="39">
        <v>83</v>
      </c>
      <c r="B97" s="40" t="s">
        <v>108</v>
      </c>
      <c r="C97" s="40" t="s">
        <v>109</v>
      </c>
      <c r="D97" s="40" t="s">
        <v>110</v>
      </c>
      <c r="E97" s="41" t="s">
        <v>111</v>
      </c>
      <c r="F97" s="41"/>
      <c r="G97" s="38">
        <v>2400</v>
      </c>
      <c r="H97" s="38">
        <v>2</v>
      </c>
      <c r="I97" s="42">
        <f t="shared" si="24"/>
        <v>4800</v>
      </c>
      <c r="J97" s="43"/>
      <c r="K97" s="43"/>
      <c r="L97" s="43"/>
      <c r="M97" s="44"/>
      <c r="N97" s="45">
        <f t="shared" si="17"/>
        <v>0</v>
      </c>
      <c r="O97" s="24"/>
      <c r="P97" s="24" t="s">
        <v>542</v>
      </c>
      <c r="Q97" s="38">
        <f t="shared" si="18"/>
        <v>0</v>
      </c>
      <c r="R97" s="46">
        <v>0</v>
      </c>
      <c r="S97" s="38">
        <f t="shared" si="19"/>
        <v>0</v>
      </c>
      <c r="T97" s="47">
        <f t="shared" si="20"/>
        <v>0</v>
      </c>
      <c r="U97" s="38">
        <f t="shared" si="21"/>
        <v>0</v>
      </c>
      <c r="V97" s="47">
        <f t="shared" si="22"/>
        <v>0</v>
      </c>
      <c r="W97" s="47">
        <f t="shared" si="23"/>
        <v>0</v>
      </c>
    </row>
    <row r="98" spans="1:23" s="4" customFormat="1" ht="15.75" customHeight="1" x14ac:dyDescent="0.25">
      <c r="A98" s="39">
        <v>84</v>
      </c>
      <c r="B98" s="52" t="s">
        <v>96</v>
      </c>
      <c r="C98" s="52" t="s">
        <v>97</v>
      </c>
      <c r="D98" s="52" t="s">
        <v>98</v>
      </c>
      <c r="E98" s="53" t="s">
        <v>99</v>
      </c>
      <c r="F98" s="53" t="s">
        <v>506</v>
      </c>
      <c r="G98" s="54">
        <v>300</v>
      </c>
      <c r="H98" s="38">
        <v>1</v>
      </c>
      <c r="I98" s="42">
        <f t="shared" si="24"/>
        <v>300</v>
      </c>
      <c r="J98" s="43"/>
      <c r="K98" s="43"/>
      <c r="L98" s="43"/>
      <c r="M98" s="44"/>
      <c r="N98" s="45">
        <f t="shared" si="17"/>
        <v>0</v>
      </c>
      <c r="O98" s="24"/>
      <c r="P98" s="24" t="s">
        <v>542</v>
      </c>
      <c r="Q98" s="38">
        <f t="shared" si="18"/>
        <v>0</v>
      </c>
      <c r="R98" s="46">
        <v>0</v>
      </c>
      <c r="S98" s="38">
        <f t="shared" si="19"/>
        <v>0</v>
      </c>
      <c r="T98" s="47">
        <f t="shared" si="20"/>
        <v>0</v>
      </c>
      <c r="U98" s="38">
        <f t="shared" si="21"/>
        <v>0</v>
      </c>
      <c r="V98" s="47">
        <f t="shared" si="22"/>
        <v>0</v>
      </c>
      <c r="W98" s="47">
        <f t="shared" si="23"/>
        <v>0</v>
      </c>
    </row>
    <row r="99" spans="1:23" s="4" customFormat="1" ht="15" customHeight="1" x14ac:dyDescent="0.25">
      <c r="A99" s="39">
        <v>85</v>
      </c>
      <c r="B99" s="40" t="s">
        <v>274</v>
      </c>
      <c r="C99" s="40" t="s">
        <v>275</v>
      </c>
      <c r="D99" s="40" t="s">
        <v>276</v>
      </c>
      <c r="E99" s="49" t="s">
        <v>617</v>
      </c>
      <c r="F99" s="41" t="s">
        <v>519</v>
      </c>
      <c r="G99" s="38">
        <v>1300</v>
      </c>
      <c r="H99" s="38">
        <v>96</v>
      </c>
      <c r="I99" s="42">
        <f t="shared" si="24"/>
        <v>124800</v>
      </c>
      <c r="J99" s="43"/>
      <c r="K99" s="43"/>
      <c r="L99" s="43"/>
      <c r="M99" s="44"/>
      <c r="N99" s="45">
        <f t="shared" si="17"/>
        <v>0</v>
      </c>
      <c r="O99" s="24"/>
      <c r="P99" s="24" t="s">
        <v>542</v>
      </c>
      <c r="Q99" s="38">
        <f t="shared" si="18"/>
        <v>0</v>
      </c>
      <c r="R99" s="46">
        <v>0</v>
      </c>
      <c r="S99" s="38">
        <f t="shared" si="19"/>
        <v>0</v>
      </c>
      <c r="T99" s="47">
        <f t="shared" si="20"/>
        <v>0</v>
      </c>
      <c r="U99" s="38">
        <f t="shared" si="21"/>
        <v>0</v>
      </c>
      <c r="V99" s="47">
        <f t="shared" si="22"/>
        <v>0</v>
      </c>
      <c r="W99" s="47">
        <f t="shared" si="23"/>
        <v>0</v>
      </c>
    </row>
    <row r="100" spans="1:23" s="4" customFormat="1" x14ac:dyDescent="0.25">
      <c r="A100" s="39">
        <v>86</v>
      </c>
      <c r="B100" s="52" t="s">
        <v>2</v>
      </c>
      <c r="C100" s="52" t="s">
        <v>3</v>
      </c>
      <c r="D100" s="52" t="s">
        <v>4</v>
      </c>
      <c r="E100" s="55" t="s">
        <v>616</v>
      </c>
      <c r="F100" s="53"/>
      <c r="G100" s="54">
        <v>1</v>
      </c>
      <c r="H100" s="38">
        <v>1</v>
      </c>
      <c r="I100" s="42">
        <f t="shared" si="24"/>
        <v>1</v>
      </c>
      <c r="J100" s="43"/>
      <c r="K100" s="43"/>
      <c r="L100" s="43"/>
      <c r="M100" s="44"/>
      <c r="N100" s="45">
        <f t="shared" si="17"/>
        <v>0</v>
      </c>
      <c r="O100" s="24"/>
      <c r="P100" s="24" t="s">
        <v>542</v>
      </c>
      <c r="Q100" s="38">
        <f t="shared" si="18"/>
        <v>0</v>
      </c>
      <c r="R100" s="46">
        <v>0</v>
      </c>
      <c r="S100" s="38">
        <f t="shared" si="19"/>
        <v>0</v>
      </c>
      <c r="T100" s="47">
        <f t="shared" si="20"/>
        <v>0</v>
      </c>
      <c r="U100" s="38">
        <f t="shared" si="21"/>
        <v>0</v>
      </c>
      <c r="V100" s="47">
        <f t="shared" si="22"/>
        <v>0</v>
      </c>
      <c r="W100" s="47">
        <f t="shared" si="23"/>
        <v>0</v>
      </c>
    </row>
    <row r="101" spans="1:23" s="4" customFormat="1" x14ac:dyDescent="0.25">
      <c r="A101" s="39">
        <v>87</v>
      </c>
      <c r="B101" s="40" t="s">
        <v>476</v>
      </c>
      <c r="C101" s="40" t="s">
        <v>477</v>
      </c>
      <c r="D101" s="40" t="s">
        <v>478</v>
      </c>
      <c r="E101" s="41"/>
      <c r="F101" s="41"/>
      <c r="G101" s="38">
        <v>500</v>
      </c>
      <c r="H101" s="38">
        <v>12</v>
      </c>
      <c r="I101" s="42">
        <f t="shared" ref="I101:I144" si="25">G101*H101</f>
        <v>6000</v>
      </c>
      <c r="J101" s="43"/>
      <c r="K101" s="43"/>
      <c r="L101" s="43"/>
      <c r="M101" s="44"/>
      <c r="N101" s="45">
        <f t="shared" si="17"/>
        <v>0</v>
      </c>
      <c r="O101" s="24"/>
      <c r="P101" s="24" t="s">
        <v>542</v>
      </c>
      <c r="Q101" s="38">
        <f t="shared" si="18"/>
        <v>0</v>
      </c>
      <c r="R101" s="46">
        <v>0</v>
      </c>
      <c r="S101" s="38">
        <f t="shared" si="19"/>
        <v>0</v>
      </c>
      <c r="T101" s="47">
        <f t="shared" si="20"/>
        <v>0</v>
      </c>
      <c r="U101" s="38">
        <f t="shared" si="21"/>
        <v>0</v>
      </c>
      <c r="V101" s="47">
        <f t="shared" si="22"/>
        <v>0</v>
      </c>
      <c r="W101" s="47">
        <f t="shared" si="23"/>
        <v>0</v>
      </c>
    </row>
    <row r="102" spans="1:23" s="4" customFormat="1" x14ac:dyDescent="0.25">
      <c r="A102" s="39">
        <v>88</v>
      </c>
      <c r="B102" s="40" t="s">
        <v>482</v>
      </c>
      <c r="C102" s="40" t="s">
        <v>483</v>
      </c>
      <c r="D102" s="40" t="s">
        <v>484</v>
      </c>
      <c r="E102" s="41"/>
      <c r="F102" s="41"/>
      <c r="G102" s="38">
        <v>500</v>
      </c>
      <c r="H102" s="38">
        <v>12</v>
      </c>
      <c r="I102" s="42">
        <f t="shared" si="25"/>
        <v>6000</v>
      </c>
      <c r="J102" s="43"/>
      <c r="K102" s="43"/>
      <c r="L102" s="43"/>
      <c r="M102" s="44"/>
      <c r="N102" s="45">
        <f t="shared" si="17"/>
        <v>0</v>
      </c>
      <c r="O102" s="24"/>
      <c r="P102" s="24" t="s">
        <v>542</v>
      </c>
      <c r="Q102" s="38">
        <f t="shared" si="18"/>
        <v>0</v>
      </c>
      <c r="R102" s="46">
        <v>0</v>
      </c>
      <c r="S102" s="38">
        <f t="shared" si="19"/>
        <v>0</v>
      </c>
      <c r="T102" s="47">
        <f t="shared" si="20"/>
        <v>0</v>
      </c>
      <c r="U102" s="38">
        <f t="shared" si="21"/>
        <v>0</v>
      </c>
      <c r="V102" s="47">
        <f t="shared" si="22"/>
        <v>0</v>
      </c>
      <c r="W102" s="47">
        <f t="shared" si="23"/>
        <v>0</v>
      </c>
    </row>
    <row r="103" spans="1:23" s="4" customFormat="1" x14ac:dyDescent="0.25">
      <c r="A103" s="39">
        <v>89</v>
      </c>
      <c r="B103" s="40" t="s">
        <v>473</v>
      </c>
      <c r="C103" s="40" t="s">
        <v>474</v>
      </c>
      <c r="D103" s="40" t="s">
        <v>475</v>
      </c>
      <c r="E103" s="41"/>
      <c r="F103" s="41"/>
      <c r="G103" s="38">
        <v>500</v>
      </c>
      <c r="H103" s="38">
        <v>12</v>
      </c>
      <c r="I103" s="42">
        <f t="shared" si="25"/>
        <v>6000</v>
      </c>
      <c r="J103" s="43"/>
      <c r="K103" s="43"/>
      <c r="L103" s="43"/>
      <c r="M103" s="44"/>
      <c r="N103" s="45">
        <f t="shared" si="17"/>
        <v>0</v>
      </c>
      <c r="O103" s="24"/>
      <c r="P103" s="24" t="s">
        <v>542</v>
      </c>
      <c r="Q103" s="38">
        <f t="shared" si="18"/>
        <v>0</v>
      </c>
      <c r="R103" s="46">
        <v>0</v>
      </c>
      <c r="S103" s="38">
        <f t="shared" si="19"/>
        <v>0</v>
      </c>
      <c r="T103" s="47">
        <f t="shared" si="20"/>
        <v>0</v>
      </c>
      <c r="U103" s="38">
        <f t="shared" si="21"/>
        <v>0</v>
      </c>
      <c r="V103" s="47">
        <f t="shared" si="22"/>
        <v>0</v>
      </c>
      <c r="W103" s="47">
        <f t="shared" si="23"/>
        <v>0</v>
      </c>
    </row>
    <row r="104" spans="1:23" s="4" customFormat="1" x14ac:dyDescent="0.25">
      <c r="A104" s="39">
        <v>90</v>
      </c>
      <c r="B104" s="40" t="s">
        <v>485</v>
      </c>
      <c r="C104" s="40" t="s">
        <v>486</v>
      </c>
      <c r="D104" s="40" t="s">
        <v>487</v>
      </c>
      <c r="E104" s="41"/>
      <c r="F104" s="41"/>
      <c r="G104" s="38">
        <v>500</v>
      </c>
      <c r="H104" s="38">
        <v>13</v>
      </c>
      <c r="I104" s="42">
        <f t="shared" si="25"/>
        <v>6500</v>
      </c>
      <c r="J104" s="43"/>
      <c r="K104" s="43"/>
      <c r="L104" s="43"/>
      <c r="M104" s="44"/>
      <c r="N104" s="45">
        <f t="shared" si="17"/>
        <v>0</v>
      </c>
      <c r="O104" s="24"/>
      <c r="P104" s="24" t="s">
        <v>542</v>
      </c>
      <c r="Q104" s="38">
        <f t="shared" si="18"/>
        <v>0</v>
      </c>
      <c r="R104" s="46">
        <v>0</v>
      </c>
      <c r="S104" s="38">
        <f t="shared" si="19"/>
        <v>0</v>
      </c>
      <c r="T104" s="47">
        <f t="shared" si="20"/>
        <v>0</v>
      </c>
      <c r="U104" s="38">
        <f t="shared" si="21"/>
        <v>0</v>
      </c>
      <c r="V104" s="47">
        <f t="shared" si="22"/>
        <v>0</v>
      </c>
      <c r="W104" s="47">
        <f t="shared" si="23"/>
        <v>0</v>
      </c>
    </row>
    <row r="105" spans="1:23" s="4" customFormat="1" x14ac:dyDescent="0.25">
      <c r="A105" s="39">
        <v>91</v>
      </c>
      <c r="B105" s="40" t="s">
        <v>479</v>
      </c>
      <c r="C105" s="40" t="s">
        <v>480</v>
      </c>
      <c r="D105" s="40" t="s">
        <v>481</v>
      </c>
      <c r="E105" s="41"/>
      <c r="F105" s="41"/>
      <c r="G105" s="38">
        <v>500</v>
      </c>
      <c r="H105" s="38">
        <v>12</v>
      </c>
      <c r="I105" s="42">
        <f t="shared" si="25"/>
        <v>6000</v>
      </c>
      <c r="J105" s="43"/>
      <c r="K105" s="43"/>
      <c r="L105" s="43"/>
      <c r="M105" s="44"/>
      <c r="N105" s="45">
        <f t="shared" si="17"/>
        <v>0</v>
      </c>
      <c r="O105" s="24"/>
      <c r="P105" s="24" t="s">
        <v>542</v>
      </c>
      <c r="Q105" s="38">
        <f t="shared" si="18"/>
        <v>0</v>
      </c>
      <c r="R105" s="46">
        <v>0</v>
      </c>
      <c r="S105" s="38">
        <f t="shared" si="19"/>
        <v>0</v>
      </c>
      <c r="T105" s="47">
        <f t="shared" si="20"/>
        <v>0</v>
      </c>
      <c r="U105" s="38">
        <f t="shared" si="21"/>
        <v>0</v>
      </c>
      <c r="V105" s="47">
        <f t="shared" si="22"/>
        <v>0</v>
      </c>
      <c r="W105" s="47">
        <f t="shared" si="23"/>
        <v>0</v>
      </c>
    </row>
    <row r="106" spans="1:23" s="4" customFormat="1" x14ac:dyDescent="0.25">
      <c r="A106" s="39">
        <v>92</v>
      </c>
      <c r="B106" s="40" t="s">
        <v>488</v>
      </c>
      <c r="C106" s="40" t="s">
        <v>489</v>
      </c>
      <c r="D106" s="40" t="s">
        <v>490</v>
      </c>
      <c r="E106" s="41"/>
      <c r="F106" s="41"/>
      <c r="G106" s="38">
        <v>500</v>
      </c>
      <c r="H106" s="38">
        <v>12</v>
      </c>
      <c r="I106" s="42">
        <f t="shared" si="25"/>
        <v>6000</v>
      </c>
      <c r="J106" s="43"/>
      <c r="K106" s="43"/>
      <c r="L106" s="43"/>
      <c r="M106" s="44"/>
      <c r="N106" s="45">
        <f t="shared" si="17"/>
        <v>0</v>
      </c>
      <c r="O106" s="24"/>
      <c r="P106" s="24" t="s">
        <v>542</v>
      </c>
      <c r="Q106" s="38">
        <f t="shared" si="18"/>
        <v>0</v>
      </c>
      <c r="R106" s="46">
        <v>0</v>
      </c>
      <c r="S106" s="38">
        <f t="shared" si="19"/>
        <v>0</v>
      </c>
      <c r="T106" s="47">
        <f t="shared" si="20"/>
        <v>0</v>
      </c>
      <c r="U106" s="38">
        <f t="shared" si="21"/>
        <v>0</v>
      </c>
      <c r="V106" s="47">
        <f t="shared" si="22"/>
        <v>0</v>
      </c>
      <c r="W106" s="47">
        <f t="shared" si="23"/>
        <v>0</v>
      </c>
    </row>
    <row r="107" spans="1:23" s="4" customFormat="1" x14ac:dyDescent="0.25">
      <c r="A107" s="39">
        <v>93</v>
      </c>
      <c r="B107" s="40" t="s">
        <v>491</v>
      </c>
      <c r="C107" s="40" t="s">
        <v>492</v>
      </c>
      <c r="D107" s="40" t="s">
        <v>493</v>
      </c>
      <c r="E107" s="41"/>
      <c r="F107" s="41"/>
      <c r="G107" s="38">
        <v>500</v>
      </c>
      <c r="H107" s="38">
        <v>12</v>
      </c>
      <c r="I107" s="42">
        <f t="shared" si="25"/>
        <v>6000</v>
      </c>
      <c r="J107" s="43"/>
      <c r="K107" s="43"/>
      <c r="L107" s="43"/>
      <c r="M107" s="44"/>
      <c r="N107" s="45">
        <f t="shared" si="17"/>
        <v>0</v>
      </c>
      <c r="O107" s="24"/>
      <c r="P107" s="24" t="s">
        <v>542</v>
      </c>
      <c r="Q107" s="38">
        <f t="shared" si="18"/>
        <v>0</v>
      </c>
      <c r="R107" s="46">
        <v>0</v>
      </c>
      <c r="S107" s="38">
        <f t="shared" si="19"/>
        <v>0</v>
      </c>
      <c r="T107" s="47">
        <f t="shared" si="20"/>
        <v>0</v>
      </c>
      <c r="U107" s="38">
        <f t="shared" si="21"/>
        <v>0</v>
      </c>
      <c r="V107" s="47">
        <f t="shared" si="22"/>
        <v>0</v>
      </c>
      <c r="W107" s="47">
        <f t="shared" si="23"/>
        <v>0</v>
      </c>
    </row>
    <row r="108" spans="1:23" s="4" customFormat="1" x14ac:dyDescent="0.25">
      <c r="A108" s="39">
        <v>94</v>
      </c>
      <c r="B108" s="52" t="s">
        <v>470</v>
      </c>
      <c r="C108" s="52" t="s">
        <v>471</v>
      </c>
      <c r="D108" s="52" t="s">
        <v>472</v>
      </c>
      <c r="E108" s="53"/>
      <c r="F108" s="53"/>
      <c r="G108" s="54">
        <v>250</v>
      </c>
      <c r="H108" s="38">
        <v>1</v>
      </c>
      <c r="I108" s="42">
        <f t="shared" si="25"/>
        <v>250</v>
      </c>
      <c r="J108" s="43"/>
      <c r="K108" s="43"/>
      <c r="L108" s="43"/>
      <c r="M108" s="44"/>
      <c r="N108" s="45">
        <f t="shared" si="17"/>
        <v>0</v>
      </c>
      <c r="O108" s="24"/>
      <c r="P108" s="24" t="s">
        <v>542</v>
      </c>
      <c r="Q108" s="38">
        <f t="shared" si="18"/>
        <v>0</v>
      </c>
      <c r="R108" s="46">
        <v>0</v>
      </c>
      <c r="S108" s="38">
        <f t="shared" si="19"/>
        <v>0</v>
      </c>
      <c r="T108" s="47">
        <f t="shared" si="20"/>
        <v>0</v>
      </c>
      <c r="U108" s="38">
        <f t="shared" si="21"/>
        <v>0</v>
      </c>
      <c r="V108" s="47">
        <f t="shared" si="22"/>
        <v>0</v>
      </c>
      <c r="W108" s="47">
        <f t="shared" si="23"/>
        <v>0</v>
      </c>
    </row>
    <row r="109" spans="1:23" s="4" customFormat="1" x14ac:dyDescent="0.25">
      <c r="A109" s="39">
        <v>95</v>
      </c>
      <c r="B109" s="40" t="s">
        <v>9</v>
      </c>
      <c r="C109" s="40" t="s">
        <v>10</v>
      </c>
      <c r="D109" s="40" t="s">
        <v>11</v>
      </c>
      <c r="E109" s="41"/>
      <c r="F109" s="41" t="s">
        <v>497</v>
      </c>
      <c r="G109" s="38">
        <v>24</v>
      </c>
      <c r="H109" s="38">
        <v>50</v>
      </c>
      <c r="I109" s="42">
        <f t="shared" si="25"/>
        <v>1200</v>
      </c>
      <c r="J109" s="43"/>
      <c r="K109" s="43"/>
      <c r="L109" s="43"/>
      <c r="M109" s="44"/>
      <c r="N109" s="45">
        <f t="shared" si="17"/>
        <v>0</v>
      </c>
      <c r="O109" s="24"/>
      <c r="P109" s="24" t="s">
        <v>542</v>
      </c>
      <c r="Q109" s="38">
        <f t="shared" si="18"/>
        <v>0</v>
      </c>
      <c r="R109" s="46">
        <v>0</v>
      </c>
      <c r="S109" s="38">
        <f t="shared" si="19"/>
        <v>0</v>
      </c>
      <c r="T109" s="47">
        <f t="shared" si="20"/>
        <v>0</v>
      </c>
      <c r="U109" s="38">
        <f t="shared" si="21"/>
        <v>0</v>
      </c>
      <c r="V109" s="47">
        <f t="shared" si="22"/>
        <v>0</v>
      </c>
      <c r="W109" s="47">
        <f t="shared" si="23"/>
        <v>0</v>
      </c>
    </row>
    <row r="110" spans="1:23" s="4" customFormat="1" x14ac:dyDescent="0.25">
      <c r="A110" s="39">
        <v>96</v>
      </c>
      <c r="B110" s="52" t="s">
        <v>15</v>
      </c>
      <c r="C110" s="52" t="s">
        <v>16</v>
      </c>
      <c r="D110" s="52" t="s">
        <v>17</v>
      </c>
      <c r="E110" s="53"/>
      <c r="F110" s="53" t="s">
        <v>370</v>
      </c>
      <c r="G110" s="54">
        <v>24</v>
      </c>
      <c r="H110" s="38">
        <v>17</v>
      </c>
      <c r="I110" s="42">
        <f t="shared" si="25"/>
        <v>408</v>
      </c>
      <c r="J110" s="43"/>
      <c r="K110" s="43"/>
      <c r="L110" s="43"/>
      <c r="M110" s="44"/>
      <c r="N110" s="45">
        <f t="shared" si="17"/>
        <v>0</v>
      </c>
      <c r="O110" s="24"/>
      <c r="P110" s="24" t="s">
        <v>542</v>
      </c>
      <c r="Q110" s="38">
        <f t="shared" si="18"/>
        <v>0</v>
      </c>
      <c r="R110" s="46">
        <v>0</v>
      </c>
      <c r="S110" s="38">
        <f t="shared" si="19"/>
        <v>0</v>
      </c>
      <c r="T110" s="47">
        <f t="shared" si="20"/>
        <v>0</v>
      </c>
      <c r="U110" s="38">
        <f t="shared" si="21"/>
        <v>0</v>
      </c>
      <c r="V110" s="47">
        <f t="shared" si="22"/>
        <v>0</v>
      </c>
      <c r="W110" s="47">
        <f t="shared" si="23"/>
        <v>0</v>
      </c>
    </row>
    <row r="111" spans="1:23" s="4" customFormat="1" ht="15" customHeight="1" x14ac:dyDescent="0.25">
      <c r="A111" s="39">
        <v>97</v>
      </c>
      <c r="B111" s="52" t="s">
        <v>243</v>
      </c>
      <c r="C111" s="52" t="s">
        <v>244</v>
      </c>
      <c r="D111" s="57" t="s">
        <v>245</v>
      </c>
      <c r="E111" s="55" t="s">
        <v>246</v>
      </c>
      <c r="F111" s="53"/>
      <c r="G111" s="54">
        <v>6</v>
      </c>
      <c r="H111" s="38">
        <v>33</v>
      </c>
      <c r="I111" s="42">
        <f t="shared" si="25"/>
        <v>198</v>
      </c>
      <c r="J111" s="43"/>
      <c r="K111" s="43"/>
      <c r="L111" s="43"/>
      <c r="M111" s="44"/>
      <c r="N111" s="45">
        <f t="shared" ref="N111:N142" si="26">M111*I111</f>
        <v>0</v>
      </c>
      <c r="O111" s="24"/>
      <c r="P111" s="24" t="s">
        <v>542</v>
      </c>
      <c r="Q111" s="38">
        <f t="shared" ref="Q111:Q142" si="27">O111*I111</f>
        <v>0</v>
      </c>
      <c r="R111" s="46">
        <v>0</v>
      </c>
      <c r="S111" s="38">
        <f t="shared" ref="S111:S142" si="28">(1-R111)*Q111</f>
        <v>0</v>
      </c>
      <c r="T111" s="47">
        <f t="shared" ref="T111:T142" si="29">S111*AA$15</f>
        <v>0</v>
      </c>
      <c r="U111" s="38">
        <f t="shared" ref="U111:U142" si="30">R111*Q111</f>
        <v>0</v>
      </c>
      <c r="V111" s="47">
        <f t="shared" ref="V111:V142" si="31">(VLOOKUP(P111,Z$14:AA$18,2,FALSE))*U111</f>
        <v>0</v>
      </c>
      <c r="W111" s="47">
        <f t="shared" ref="W111:W142" si="32">N111+T111+V111</f>
        <v>0</v>
      </c>
    </row>
    <row r="112" spans="1:23" s="4" customFormat="1" ht="15" customHeight="1" x14ac:dyDescent="0.25">
      <c r="A112" s="39">
        <v>98</v>
      </c>
      <c r="B112" s="57" t="s">
        <v>268</v>
      </c>
      <c r="C112" s="52" t="s">
        <v>269</v>
      </c>
      <c r="D112" s="52" t="s">
        <v>270</v>
      </c>
      <c r="E112" s="53"/>
      <c r="F112" s="53"/>
      <c r="G112" s="54">
        <v>144</v>
      </c>
      <c r="H112" s="38">
        <v>2</v>
      </c>
      <c r="I112" s="42">
        <f t="shared" si="25"/>
        <v>288</v>
      </c>
      <c r="J112" s="43"/>
      <c r="K112" s="43"/>
      <c r="L112" s="43"/>
      <c r="M112" s="44"/>
      <c r="N112" s="45">
        <f t="shared" si="26"/>
        <v>0</v>
      </c>
      <c r="O112" s="24"/>
      <c r="P112" s="24" t="s">
        <v>542</v>
      </c>
      <c r="Q112" s="38">
        <f t="shared" si="27"/>
        <v>0</v>
      </c>
      <c r="R112" s="46">
        <v>0</v>
      </c>
      <c r="S112" s="38">
        <f t="shared" si="28"/>
        <v>0</v>
      </c>
      <c r="T112" s="47">
        <f t="shared" si="29"/>
        <v>0</v>
      </c>
      <c r="U112" s="38">
        <f t="shared" si="30"/>
        <v>0</v>
      </c>
      <c r="V112" s="47">
        <f t="shared" si="31"/>
        <v>0</v>
      </c>
      <c r="W112" s="47">
        <f t="shared" si="32"/>
        <v>0</v>
      </c>
    </row>
    <row r="113" spans="1:23" s="4" customFormat="1" x14ac:dyDescent="0.25">
      <c r="A113" s="39">
        <v>99</v>
      </c>
      <c r="B113" s="40" t="s">
        <v>189</v>
      </c>
      <c r="C113" s="40" t="s">
        <v>190</v>
      </c>
      <c r="D113" s="40" t="s">
        <v>191</v>
      </c>
      <c r="E113" s="41"/>
      <c r="F113" s="41"/>
      <c r="G113" s="38">
        <v>144</v>
      </c>
      <c r="H113" s="38">
        <v>23</v>
      </c>
      <c r="I113" s="42">
        <f t="shared" si="25"/>
        <v>3312</v>
      </c>
      <c r="J113" s="43"/>
      <c r="K113" s="43"/>
      <c r="L113" s="43"/>
      <c r="M113" s="44"/>
      <c r="N113" s="45">
        <f t="shared" si="26"/>
        <v>0</v>
      </c>
      <c r="O113" s="24"/>
      <c r="P113" s="24" t="s">
        <v>542</v>
      </c>
      <c r="Q113" s="38">
        <f t="shared" si="27"/>
        <v>0</v>
      </c>
      <c r="R113" s="46">
        <v>0</v>
      </c>
      <c r="S113" s="38">
        <f t="shared" si="28"/>
        <v>0</v>
      </c>
      <c r="T113" s="47">
        <f t="shared" si="29"/>
        <v>0</v>
      </c>
      <c r="U113" s="38">
        <f t="shared" si="30"/>
        <v>0</v>
      </c>
      <c r="V113" s="47">
        <f t="shared" si="31"/>
        <v>0</v>
      </c>
      <c r="W113" s="47">
        <f t="shared" si="32"/>
        <v>0</v>
      </c>
    </row>
    <row r="114" spans="1:23" s="4" customFormat="1" x14ac:dyDescent="0.25">
      <c r="A114" s="39">
        <v>100</v>
      </c>
      <c r="B114" s="40" t="s">
        <v>192</v>
      </c>
      <c r="C114" s="40" t="s">
        <v>193</v>
      </c>
      <c r="D114" s="40" t="s">
        <v>194</v>
      </c>
      <c r="E114" s="41" t="s">
        <v>195</v>
      </c>
      <c r="F114" s="41"/>
      <c r="G114" s="38">
        <v>144</v>
      </c>
      <c r="H114" s="38">
        <v>15</v>
      </c>
      <c r="I114" s="42">
        <f t="shared" si="25"/>
        <v>2160</v>
      </c>
      <c r="J114" s="43"/>
      <c r="K114" s="43"/>
      <c r="L114" s="43"/>
      <c r="M114" s="44"/>
      <c r="N114" s="45">
        <f t="shared" si="26"/>
        <v>0</v>
      </c>
      <c r="O114" s="24"/>
      <c r="P114" s="24" t="s">
        <v>542</v>
      </c>
      <c r="Q114" s="38">
        <f t="shared" si="27"/>
        <v>0</v>
      </c>
      <c r="R114" s="46">
        <v>0</v>
      </c>
      <c r="S114" s="38">
        <f t="shared" si="28"/>
        <v>0</v>
      </c>
      <c r="T114" s="47">
        <f t="shared" si="29"/>
        <v>0</v>
      </c>
      <c r="U114" s="38">
        <f t="shared" si="30"/>
        <v>0</v>
      </c>
      <c r="V114" s="47">
        <f t="shared" si="31"/>
        <v>0</v>
      </c>
      <c r="W114" s="47">
        <f t="shared" si="32"/>
        <v>0</v>
      </c>
    </row>
    <row r="115" spans="1:23" s="4" customFormat="1" x14ac:dyDescent="0.25">
      <c r="A115" s="39">
        <v>101</v>
      </c>
      <c r="B115" s="52" t="s">
        <v>216</v>
      </c>
      <c r="C115" s="52" t="s">
        <v>217</v>
      </c>
      <c r="D115" s="52" t="s">
        <v>218</v>
      </c>
      <c r="E115" s="55" t="s">
        <v>219</v>
      </c>
      <c r="F115" s="53" t="s">
        <v>516</v>
      </c>
      <c r="G115" s="54">
        <v>750</v>
      </c>
      <c r="H115" s="38">
        <v>1</v>
      </c>
      <c r="I115" s="42">
        <f t="shared" si="25"/>
        <v>750</v>
      </c>
      <c r="J115" s="43"/>
      <c r="K115" s="43"/>
      <c r="L115" s="43"/>
      <c r="M115" s="44"/>
      <c r="N115" s="45">
        <f t="shared" si="26"/>
        <v>0</v>
      </c>
      <c r="O115" s="24"/>
      <c r="P115" s="24" t="s">
        <v>542</v>
      </c>
      <c r="Q115" s="38">
        <f t="shared" si="27"/>
        <v>0</v>
      </c>
      <c r="R115" s="46">
        <v>0</v>
      </c>
      <c r="S115" s="38">
        <f t="shared" si="28"/>
        <v>0</v>
      </c>
      <c r="T115" s="47">
        <f t="shared" si="29"/>
        <v>0</v>
      </c>
      <c r="U115" s="38">
        <f t="shared" si="30"/>
        <v>0</v>
      </c>
      <c r="V115" s="47">
        <f t="shared" si="31"/>
        <v>0</v>
      </c>
      <c r="W115" s="47">
        <f t="shared" si="32"/>
        <v>0</v>
      </c>
    </row>
    <row r="116" spans="1:23" s="4" customFormat="1" x14ac:dyDescent="0.25">
      <c r="A116" s="39">
        <v>102</v>
      </c>
      <c r="B116" s="40" t="s">
        <v>251</v>
      </c>
      <c r="C116" s="40" t="s">
        <v>252</v>
      </c>
      <c r="D116" s="40" t="s">
        <v>253</v>
      </c>
      <c r="E116" s="49" t="s">
        <v>254</v>
      </c>
      <c r="F116" s="41"/>
      <c r="G116" s="38">
        <v>10944</v>
      </c>
      <c r="H116" s="38">
        <v>2</v>
      </c>
      <c r="I116" s="42">
        <f t="shared" si="25"/>
        <v>21888</v>
      </c>
      <c r="J116" s="43"/>
      <c r="K116" s="43"/>
      <c r="L116" s="43"/>
      <c r="M116" s="44"/>
      <c r="N116" s="45">
        <f t="shared" si="26"/>
        <v>0</v>
      </c>
      <c r="O116" s="24"/>
      <c r="P116" s="24" t="s">
        <v>542</v>
      </c>
      <c r="Q116" s="38">
        <f t="shared" si="27"/>
        <v>0</v>
      </c>
      <c r="R116" s="46">
        <v>0</v>
      </c>
      <c r="S116" s="38">
        <f t="shared" si="28"/>
        <v>0</v>
      </c>
      <c r="T116" s="47">
        <f t="shared" si="29"/>
        <v>0</v>
      </c>
      <c r="U116" s="38">
        <f t="shared" si="30"/>
        <v>0</v>
      </c>
      <c r="V116" s="47">
        <f t="shared" si="31"/>
        <v>0</v>
      </c>
      <c r="W116" s="47">
        <f t="shared" si="32"/>
        <v>0</v>
      </c>
    </row>
    <row r="117" spans="1:23" s="4" customFormat="1" ht="15.75" customHeight="1" x14ac:dyDescent="0.25">
      <c r="A117" s="39">
        <v>103</v>
      </c>
      <c r="B117" s="52" t="s">
        <v>150</v>
      </c>
      <c r="C117" s="52" t="s">
        <v>151</v>
      </c>
      <c r="D117" s="52" t="s">
        <v>152</v>
      </c>
      <c r="E117" s="53"/>
      <c r="F117" s="53"/>
      <c r="G117" s="54">
        <v>25</v>
      </c>
      <c r="H117" s="38">
        <v>2</v>
      </c>
      <c r="I117" s="42">
        <f t="shared" si="25"/>
        <v>50</v>
      </c>
      <c r="J117" s="43"/>
      <c r="K117" s="43"/>
      <c r="L117" s="43"/>
      <c r="M117" s="44"/>
      <c r="N117" s="45">
        <f t="shared" si="26"/>
        <v>0</v>
      </c>
      <c r="O117" s="24"/>
      <c r="P117" s="24" t="s">
        <v>542</v>
      </c>
      <c r="Q117" s="38">
        <f t="shared" si="27"/>
        <v>0</v>
      </c>
      <c r="R117" s="46">
        <v>0</v>
      </c>
      <c r="S117" s="38">
        <f t="shared" si="28"/>
        <v>0</v>
      </c>
      <c r="T117" s="47">
        <f t="shared" si="29"/>
        <v>0</v>
      </c>
      <c r="U117" s="38">
        <f t="shared" si="30"/>
        <v>0</v>
      </c>
      <c r="V117" s="47">
        <f t="shared" si="31"/>
        <v>0</v>
      </c>
      <c r="W117" s="47">
        <f t="shared" si="32"/>
        <v>0</v>
      </c>
    </row>
    <row r="118" spans="1:23" s="4" customFormat="1" x14ac:dyDescent="0.25">
      <c r="A118" s="39">
        <v>104</v>
      </c>
      <c r="B118" s="52" t="s">
        <v>153</v>
      </c>
      <c r="C118" s="52" t="s">
        <v>154</v>
      </c>
      <c r="D118" s="52" t="s">
        <v>155</v>
      </c>
      <c r="E118" s="53"/>
      <c r="F118" s="53"/>
      <c r="G118" s="54">
        <v>25</v>
      </c>
      <c r="H118" s="38">
        <v>11</v>
      </c>
      <c r="I118" s="42">
        <f t="shared" si="25"/>
        <v>275</v>
      </c>
      <c r="J118" s="43"/>
      <c r="K118" s="43"/>
      <c r="L118" s="43"/>
      <c r="M118" s="44"/>
      <c r="N118" s="45">
        <f t="shared" si="26"/>
        <v>0</v>
      </c>
      <c r="O118" s="24"/>
      <c r="P118" s="24" t="s">
        <v>542</v>
      </c>
      <c r="Q118" s="38">
        <f t="shared" si="27"/>
        <v>0</v>
      </c>
      <c r="R118" s="46">
        <v>0</v>
      </c>
      <c r="S118" s="38">
        <f t="shared" si="28"/>
        <v>0</v>
      </c>
      <c r="T118" s="47">
        <f t="shared" si="29"/>
        <v>0</v>
      </c>
      <c r="U118" s="38">
        <f t="shared" si="30"/>
        <v>0</v>
      </c>
      <c r="V118" s="47">
        <f t="shared" si="31"/>
        <v>0</v>
      </c>
      <c r="W118" s="47">
        <f t="shared" si="32"/>
        <v>0</v>
      </c>
    </row>
    <row r="119" spans="1:23" s="4" customFormat="1" x14ac:dyDescent="0.25">
      <c r="A119" s="39">
        <v>105</v>
      </c>
      <c r="B119" s="52" t="s">
        <v>156</v>
      </c>
      <c r="C119" s="52" t="s">
        <v>157</v>
      </c>
      <c r="D119" s="52" t="s">
        <v>158</v>
      </c>
      <c r="E119" s="53"/>
      <c r="F119" s="53"/>
      <c r="G119" s="54">
        <v>25</v>
      </c>
      <c r="H119" s="38">
        <v>12</v>
      </c>
      <c r="I119" s="42">
        <f t="shared" si="25"/>
        <v>300</v>
      </c>
      <c r="J119" s="43"/>
      <c r="K119" s="43"/>
      <c r="L119" s="43"/>
      <c r="M119" s="44"/>
      <c r="N119" s="45">
        <f t="shared" si="26"/>
        <v>0</v>
      </c>
      <c r="O119" s="24"/>
      <c r="P119" s="24" t="s">
        <v>542</v>
      </c>
      <c r="Q119" s="38">
        <f t="shared" si="27"/>
        <v>0</v>
      </c>
      <c r="R119" s="46">
        <v>0</v>
      </c>
      <c r="S119" s="38">
        <f t="shared" si="28"/>
        <v>0</v>
      </c>
      <c r="T119" s="47">
        <f t="shared" si="29"/>
        <v>0</v>
      </c>
      <c r="U119" s="38">
        <f t="shared" si="30"/>
        <v>0</v>
      </c>
      <c r="V119" s="47">
        <f t="shared" si="31"/>
        <v>0</v>
      </c>
      <c r="W119" s="47">
        <f t="shared" si="32"/>
        <v>0</v>
      </c>
    </row>
    <row r="120" spans="1:23" s="4" customFormat="1" x14ac:dyDescent="0.25">
      <c r="A120" s="39">
        <v>106</v>
      </c>
      <c r="B120" s="52" t="s">
        <v>159</v>
      </c>
      <c r="C120" s="52" t="s">
        <v>160</v>
      </c>
      <c r="D120" s="52" t="s">
        <v>161</v>
      </c>
      <c r="E120" s="53"/>
      <c r="F120" s="53"/>
      <c r="G120" s="54">
        <v>25</v>
      </c>
      <c r="H120" s="38">
        <v>13</v>
      </c>
      <c r="I120" s="42">
        <f t="shared" si="25"/>
        <v>325</v>
      </c>
      <c r="J120" s="43"/>
      <c r="K120" s="43"/>
      <c r="L120" s="43"/>
      <c r="M120" s="44"/>
      <c r="N120" s="45">
        <f t="shared" si="26"/>
        <v>0</v>
      </c>
      <c r="O120" s="24"/>
      <c r="P120" s="24" t="s">
        <v>542</v>
      </c>
      <c r="Q120" s="38">
        <f t="shared" si="27"/>
        <v>0</v>
      </c>
      <c r="R120" s="46">
        <v>0</v>
      </c>
      <c r="S120" s="38">
        <f t="shared" si="28"/>
        <v>0</v>
      </c>
      <c r="T120" s="47">
        <f t="shared" si="29"/>
        <v>0</v>
      </c>
      <c r="U120" s="38">
        <f t="shared" si="30"/>
        <v>0</v>
      </c>
      <c r="V120" s="47">
        <f t="shared" si="31"/>
        <v>0</v>
      </c>
      <c r="W120" s="47">
        <f t="shared" si="32"/>
        <v>0</v>
      </c>
    </row>
    <row r="121" spans="1:23" s="4" customFormat="1" ht="15.75" customHeight="1" x14ac:dyDescent="0.25">
      <c r="A121" s="39">
        <v>107</v>
      </c>
      <c r="B121" s="52" t="s">
        <v>162</v>
      </c>
      <c r="C121" s="52" t="s">
        <v>163</v>
      </c>
      <c r="D121" s="52" t="s">
        <v>164</v>
      </c>
      <c r="E121" s="53"/>
      <c r="F121" s="53"/>
      <c r="G121" s="54">
        <v>20</v>
      </c>
      <c r="H121" s="38">
        <v>8</v>
      </c>
      <c r="I121" s="42">
        <f t="shared" si="25"/>
        <v>160</v>
      </c>
      <c r="J121" s="43"/>
      <c r="K121" s="43"/>
      <c r="L121" s="43"/>
      <c r="M121" s="44"/>
      <c r="N121" s="45">
        <f t="shared" si="26"/>
        <v>0</v>
      </c>
      <c r="O121" s="24"/>
      <c r="P121" s="24" t="s">
        <v>542</v>
      </c>
      <c r="Q121" s="38">
        <f t="shared" si="27"/>
        <v>0</v>
      </c>
      <c r="R121" s="46">
        <v>0</v>
      </c>
      <c r="S121" s="38">
        <f t="shared" si="28"/>
        <v>0</v>
      </c>
      <c r="T121" s="47">
        <f t="shared" si="29"/>
        <v>0</v>
      </c>
      <c r="U121" s="38">
        <f t="shared" si="30"/>
        <v>0</v>
      </c>
      <c r="V121" s="47">
        <f t="shared" si="31"/>
        <v>0</v>
      </c>
      <c r="W121" s="47">
        <f t="shared" si="32"/>
        <v>0</v>
      </c>
    </row>
    <row r="122" spans="1:23" s="4" customFormat="1" x14ac:dyDescent="0.25">
      <c r="A122" s="39">
        <v>108</v>
      </c>
      <c r="B122" s="40" t="s">
        <v>297</v>
      </c>
      <c r="C122" s="40" t="s">
        <v>298</v>
      </c>
      <c r="D122" s="40" t="s">
        <v>299</v>
      </c>
      <c r="E122" s="41"/>
      <c r="F122" s="41"/>
      <c r="G122" s="38">
        <v>100</v>
      </c>
      <c r="H122" s="38">
        <v>76</v>
      </c>
      <c r="I122" s="42">
        <f t="shared" si="25"/>
        <v>7600</v>
      </c>
      <c r="J122" s="43"/>
      <c r="K122" s="43"/>
      <c r="L122" s="43"/>
      <c r="M122" s="44"/>
      <c r="N122" s="45">
        <f t="shared" si="26"/>
        <v>0</v>
      </c>
      <c r="O122" s="24"/>
      <c r="P122" s="24" t="s">
        <v>542</v>
      </c>
      <c r="Q122" s="38">
        <f t="shared" si="27"/>
        <v>0</v>
      </c>
      <c r="R122" s="46">
        <v>0</v>
      </c>
      <c r="S122" s="38">
        <f t="shared" si="28"/>
        <v>0</v>
      </c>
      <c r="T122" s="47">
        <f t="shared" si="29"/>
        <v>0</v>
      </c>
      <c r="U122" s="38">
        <f t="shared" si="30"/>
        <v>0</v>
      </c>
      <c r="V122" s="47">
        <f t="shared" si="31"/>
        <v>0</v>
      </c>
      <c r="W122" s="47">
        <f t="shared" si="32"/>
        <v>0</v>
      </c>
    </row>
    <row r="123" spans="1:23" s="4" customFormat="1" x14ac:dyDescent="0.25">
      <c r="A123" s="39">
        <v>109</v>
      </c>
      <c r="B123" s="40" t="s">
        <v>306</v>
      </c>
      <c r="C123" s="40" t="s">
        <v>307</v>
      </c>
      <c r="D123" s="40" t="s">
        <v>308</v>
      </c>
      <c r="E123" s="41"/>
      <c r="F123" s="41"/>
      <c r="G123" s="38">
        <v>104</v>
      </c>
      <c r="H123" s="38">
        <v>120</v>
      </c>
      <c r="I123" s="42">
        <f t="shared" si="25"/>
        <v>12480</v>
      </c>
      <c r="J123" s="43"/>
      <c r="K123" s="43"/>
      <c r="L123" s="43"/>
      <c r="M123" s="44"/>
      <c r="N123" s="45">
        <f t="shared" si="26"/>
        <v>0</v>
      </c>
      <c r="O123" s="24"/>
      <c r="P123" s="24" t="s">
        <v>542</v>
      </c>
      <c r="Q123" s="38">
        <f t="shared" si="27"/>
        <v>0</v>
      </c>
      <c r="R123" s="46">
        <v>0</v>
      </c>
      <c r="S123" s="38">
        <f t="shared" si="28"/>
        <v>0</v>
      </c>
      <c r="T123" s="47">
        <f t="shared" si="29"/>
        <v>0</v>
      </c>
      <c r="U123" s="38">
        <f t="shared" si="30"/>
        <v>0</v>
      </c>
      <c r="V123" s="47">
        <f t="shared" si="31"/>
        <v>0</v>
      </c>
      <c r="W123" s="47">
        <f t="shared" si="32"/>
        <v>0</v>
      </c>
    </row>
    <row r="124" spans="1:23" s="4" customFormat="1" x14ac:dyDescent="0.25">
      <c r="A124" s="39">
        <v>110</v>
      </c>
      <c r="B124" s="40" t="s">
        <v>294</v>
      </c>
      <c r="C124" s="40" t="s">
        <v>295</v>
      </c>
      <c r="D124" s="40" t="s">
        <v>296</v>
      </c>
      <c r="E124" s="41"/>
      <c r="F124" s="41"/>
      <c r="G124" s="38">
        <v>144</v>
      </c>
      <c r="H124" s="38">
        <v>204</v>
      </c>
      <c r="I124" s="42">
        <f t="shared" si="25"/>
        <v>29376</v>
      </c>
      <c r="J124" s="43"/>
      <c r="K124" s="43"/>
      <c r="L124" s="43"/>
      <c r="M124" s="44"/>
      <c r="N124" s="45">
        <f t="shared" si="26"/>
        <v>0</v>
      </c>
      <c r="O124" s="24"/>
      <c r="P124" s="24" t="s">
        <v>542</v>
      </c>
      <c r="Q124" s="38">
        <f t="shared" si="27"/>
        <v>0</v>
      </c>
      <c r="R124" s="46">
        <v>0</v>
      </c>
      <c r="S124" s="38">
        <f t="shared" si="28"/>
        <v>0</v>
      </c>
      <c r="T124" s="47">
        <f t="shared" si="29"/>
        <v>0</v>
      </c>
      <c r="U124" s="38">
        <f t="shared" si="30"/>
        <v>0</v>
      </c>
      <c r="V124" s="47">
        <f t="shared" si="31"/>
        <v>0</v>
      </c>
      <c r="W124" s="47">
        <f t="shared" si="32"/>
        <v>0</v>
      </c>
    </row>
    <row r="125" spans="1:23" s="4" customFormat="1" x14ac:dyDescent="0.25">
      <c r="A125" s="39">
        <v>111</v>
      </c>
      <c r="B125" s="40" t="s">
        <v>303</v>
      </c>
      <c r="C125" s="40" t="s">
        <v>304</v>
      </c>
      <c r="D125" s="40" t="s">
        <v>305</v>
      </c>
      <c r="E125" s="41"/>
      <c r="F125" s="41"/>
      <c r="G125" s="38">
        <v>120</v>
      </c>
      <c r="H125" s="38">
        <v>156</v>
      </c>
      <c r="I125" s="42">
        <f t="shared" si="25"/>
        <v>18720</v>
      </c>
      <c r="J125" s="43"/>
      <c r="K125" s="43"/>
      <c r="L125" s="43"/>
      <c r="M125" s="44"/>
      <c r="N125" s="45">
        <f t="shared" si="26"/>
        <v>0</v>
      </c>
      <c r="O125" s="24"/>
      <c r="P125" s="24" t="s">
        <v>542</v>
      </c>
      <c r="Q125" s="38">
        <f t="shared" si="27"/>
        <v>0</v>
      </c>
      <c r="R125" s="46">
        <v>0</v>
      </c>
      <c r="S125" s="38">
        <f t="shared" si="28"/>
        <v>0</v>
      </c>
      <c r="T125" s="47">
        <f t="shared" si="29"/>
        <v>0</v>
      </c>
      <c r="U125" s="38">
        <f t="shared" si="30"/>
        <v>0</v>
      </c>
      <c r="V125" s="47">
        <f t="shared" si="31"/>
        <v>0</v>
      </c>
      <c r="W125" s="47">
        <f t="shared" si="32"/>
        <v>0</v>
      </c>
    </row>
    <row r="126" spans="1:23" s="4" customFormat="1" x14ac:dyDescent="0.25">
      <c r="A126" s="39">
        <v>112</v>
      </c>
      <c r="B126" s="40" t="s">
        <v>288</v>
      </c>
      <c r="C126" s="40" t="s">
        <v>289</v>
      </c>
      <c r="D126" s="40" t="s">
        <v>290</v>
      </c>
      <c r="E126" s="41"/>
      <c r="F126" s="41"/>
      <c r="G126" s="38">
        <v>112</v>
      </c>
      <c r="H126" s="38">
        <v>400</v>
      </c>
      <c r="I126" s="42">
        <f t="shared" si="25"/>
        <v>44800</v>
      </c>
      <c r="J126" s="43"/>
      <c r="K126" s="43"/>
      <c r="L126" s="43"/>
      <c r="M126" s="44"/>
      <c r="N126" s="45">
        <f t="shared" si="26"/>
        <v>0</v>
      </c>
      <c r="O126" s="24"/>
      <c r="P126" s="24" t="s">
        <v>542</v>
      </c>
      <c r="Q126" s="38">
        <f t="shared" si="27"/>
        <v>0</v>
      </c>
      <c r="R126" s="46">
        <v>0</v>
      </c>
      <c r="S126" s="38">
        <f t="shared" si="28"/>
        <v>0</v>
      </c>
      <c r="T126" s="47">
        <f t="shared" si="29"/>
        <v>0</v>
      </c>
      <c r="U126" s="38">
        <f t="shared" si="30"/>
        <v>0</v>
      </c>
      <c r="V126" s="47">
        <f t="shared" si="31"/>
        <v>0</v>
      </c>
      <c r="W126" s="47">
        <f t="shared" si="32"/>
        <v>0</v>
      </c>
    </row>
    <row r="127" spans="1:23" s="4" customFormat="1" x14ac:dyDescent="0.25">
      <c r="A127" s="39">
        <v>113</v>
      </c>
      <c r="B127" s="40" t="s">
        <v>291</v>
      </c>
      <c r="C127" s="40" t="s">
        <v>292</v>
      </c>
      <c r="D127" s="40" t="s">
        <v>293</v>
      </c>
      <c r="E127" s="41"/>
      <c r="F127" s="41"/>
      <c r="G127" s="38">
        <v>256</v>
      </c>
      <c r="H127" s="38">
        <v>39</v>
      </c>
      <c r="I127" s="42">
        <f t="shared" si="25"/>
        <v>9984</v>
      </c>
      <c r="J127" s="43"/>
      <c r="K127" s="43"/>
      <c r="L127" s="43"/>
      <c r="M127" s="44"/>
      <c r="N127" s="45">
        <f t="shared" si="26"/>
        <v>0</v>
      </c>
      <c r="O127" s="24"/>
      <c r="P127" s="24" t="s">
        <v>542</v>
      </c>
      <c r="Q127" s="38">
        <f t="shared" si="27"/>
        <v>0</v>
      </c>
      <c r="R127" s="46">
        <v>0</v>
      </c>
      <c r="S127" s="38">
        <f t="shared" si="28"/>
        <v>0</v>
      </c>
      <c r="T127" s="47">
        <f t="shared" si="29"/>
        <v>0</v>
      </c>
      <c r="U127" s="38">
        <f t="shared" si="30"/>
        <v>0</v>
      </c>
      <c r="V127" s="47">
        <f t="shared" si="31"/>
        <v>0</v>
      </c>
      <c r="W127" s="47">
        <f t="shared" si="32"/>
        <v>0</v>
      </c>
    </row>
    <row r="128" spans="1:23" s="4" customFormat="1" x14ac:dyDescent="0.25">
      <c r="A128" s="39">
        <v>114</v>
      </c>
      <c r="B128" s="40" t="s">
        <v>300</v>
      </c>
      <c r="C128" s="40" t="s">
        <v>301</v>
      </c>
      <c r="D128" s="40" t="s">
        <v>302</v>
      </c>
      <c r="E128" s="41"/>
      <c r="F128" s="41"/>
      <c r="G128" s="38">
        <v>92</v>
      </c>
      <c r="H128" s="38">
        <v>52</v>
      </c>
      <c r="I128" s="42">
        <f t="shared" si="25"/>
        <v>4784</v>
      </c>
      <c r="J128" s="43"/>
      <c r="K128" s="43"/>
      <c r="L128" s="43"/>
      <c r="M128" s="44"/>
      <c r="N128" s="45">
        <f t="shared" si="26"/>
        <v>0</v>
      </c>
      <c r="O128" s="24"/>
      <c r="P128" s="24" t="s">
        <v>542</v>
      </c>
      <c r="Q128" s="38">
        <f t="shared" si="27"/>
        <v>0</v>
      </c>
      <c r="R128" s="46">
        <v>0</v>
      </c>
      <c r="S128" s="38">
        <f t="shared" si="28"/>
        <v>0</v>
      </c>
      <c r="T128" s="47">
        <f t="shared" si="29"/>
        <v>0</v>
      </c>
      <c r="U128" s="38">
        <f t="shared" si="30"/>
        <v>0</v>
      </c>
      <c r="V128" s="47">
        <f t="shared" si="31"/>
        <v>0</v>
      </c>
      <c r="W128" s="47">
        <f t="shared" si="32"/>
        <v>0</v>
      </c>
    </row>
    <row r="129" spans="1:23" s="4" customFormat="1" ht="15" customHeight="1" x14ac:dyDescent="0.25">
      <c r="A129" s="39">
        <v>115</v>
      </c>
      <c r="B129" s="52" t="s">
        <v>452</v>
      </c>
      <c r="C129" s="52" t="s">
        <v>453</v>
      </c>
      <c r="D129" s="52" t="s">
        <v>454</v>
      </c>
      <c r="E129" s="55" t="s">
        <v>455</v>
      </c>
      <c r="F129" s="53"/>
      <c r="G129" s="54">
        <v>100</v>
      </c>
      <c r="H129" s="38">
        <v>3</v>
      </c>
      <c r="I129" s="42">
        <f t="shared" si="25"/>
        <v>300</v>
      </c>
      <c r="J129" s="43"/>
      <c r="K129" s="43"/>
      <c r="L129" s="43"/>
      <c r="M129" s="44"/>
      <c r="N129" s="45">
        <f t="shared" si="26"/>
        <v>0</v>
      </c>
      <c r="O129" s="24"/>
      <c r="P129" s="24" t="s">
        <v>542</v>
      </c>
      <c r="Q129" s="38">
        <f t="shared" si="27"/>
        <v>0</v>
      </c>
      <c r="R129" s="46">
        <v>0</v>
      </c>
      <c r="S129" s="38">
        <f t="shared" si="28"/>
        <v>0</v>
      </c>
      <c r="T129" s="47">
        <f t="shared" si="29"/>
        <v>0</v>
      </c>
      <c r="U129" s="38">
        <f t="shared" si="30"/>
        <v>0</v>
      </c>
      <c r="V129" s="47">
        <f t="shared" si="31"/>
        <v>0</v>
      </c>
      <c r="W129" s="47">
        <f t="shared" si="32"/>
        <v>0</v>
      </c>
    </row>
    <row r="130" spans="1:23" s="4" customFormat="1" ht="15" customHeight="1" x14ac:dyDescent="0.25">
      <c r="A130" s="39">
        <v>116</v>
      </c>
      <c r="B130" s="40" t="s">
        <v>264</v>
      </c>
      <c r="C130" s="40" t="s">
        <v>265</v>
      </c>
      <c r="D130" s="40" t="s">
        <v>266</v>
      </c>
      <c r="E130" s="49" t="s">
        <v>267</v>
      </c>
      <c r="F130" s="41"/>
      <c r="G130" s="38">
        <v>800</v>
      </c>
      <c r="H130" s="38">
        <v>33</v>
      </c>
      <c r="I130" s="42">
        <f t="shared" si="25"/>
        <v>26400</v>
      </c>
      <c r="J130" s="43"/>
      <c r="K130" s="43"/>
      <c r="L130" s="43"/>
      <c r="M130" s="44"/>
      <c r="N130" s="45">
        <f t="shared" si="26"/>
        <v>0</v>
      </c>
      <c r="O130" s="24"/>
      <c r="P130" s="24" t="s">
        <v>542</v>
      </c>
      <c r="Q130" s="38">
        <f t="shared" si="27"/>
        <v>0</v>
      </c>
      <c r="R130" s="46">
        <v>0</v>
      </c>
      <c r="S130" s="38">
        <f t="shared" si="28"/>
        <v>0</v>
      </c>
      <c r="T130" s="47">
        <f t="shared" si="29"/>
        <v>0</v>
      </c>
      <c r="U130" s="38">
        <f t="shared" si="30"/>
        <v>0</v>
      </c>
      <c r="V130" s="47">
        <f t="shared" si="31"/>
        <v>0</v>
      </c>
      <c r="W130" s="47">
        <f t="shared" si="32"/>
        <v>0</v>
      </c>
    </row>
    <row r="131" spans="1:23" s="4" customFormat="1" x14ac:dyDescent="0.25">
      <c r="A131" s="39">
        <v>117</v>
      </c>
      <c r="B131" s="40" t="s">
        <v>240</v>
      </c>
      <c r="C131" s="40" t="s">
        <v>241</v>
      </c>
      <c r="D131" s="40" t="s">
        <v>242</v>
      </c>
      <c r="E131" s="41"/>
      <c r="F131" s="41"/>
      <c r="G131" s="38">
        <v>750</v>
      </c>
      <c r="H131" s="38">
        <v>65</v>
      </c>
      <c r="I131" s="42">
        <f t="shared" si="25"/>
        <v>48750</v>
      </c>
      <c r="J131" s="43"/>
      <c r="K131" s="43"/>
      <c r="L131" s="43"/>
      <c r="M131" s="44"/>
      <c r="N131" s="45">
        <f t="shared" si="26"/>
        <v>0</v>
      </c>
      <c r="O131" s="24"/>
      <c r="P131" s="24" t="s">
        <v>542</v>
      </c>
      <c r="Q131" s="38">
        <f t="shared" si="27"/>
        <v>0</v>
      </c>
      <c r="R131" s="46">
        <v>0</v>
      </c>
      <c r="S131" s="38">
        <f t="shared" si="28"/>
        <v>0</v>
      </c>
      <c r="T131" s="47">
        <f t="shared" si="29"/>
        <v>0</v>
      </c>
      <c r="U131" s="38">
        <f t="shared" si="30"/>
        <v>0</v>
      </c>
      <c r="V131" s="47">
        <f t="shared" si="31"/>
        <v>0</v>
      </c>
      <c r="W131" s="47">
        <f t="shared" si="32"/>
        <v>0</v>
      </c>
    </row>
    <row r="132" spans="1:23" s="4" customFormat="1" ht="15" customHeight="1" x14ac:dyDescent="0.25">
      <c r="A132" s="39">
        <v>118</v>
      </c>
      <c r="B132" s="40" t="s">
        <v>236</v>
      </c>
      <c r="C132" s="40" t="s">
        <v>237</v>
      </c>
      <c r="D132" s="40" t="s">
        <v>238</v>
      </c>
      <c r="E132" s="49" t="s">
        <v>239</v>
      </c>
      <c r="F132" s="41"/>
      <c r="G132" s="38">
        <v>420</v>
      </c>
      <c r="H132" s="38">
        <v>80</v>
      </c>
      <c r="I132" s="42">
        <f t="shared" si="25"/>
        <v>33600</v>
      </c>
      <c r="J132" s="43"/>
      <c r="K132" s="43"/>
      <c r="L132" s="43"/>
      <c r="M132" s="44"/>
      <c r="N132" s="45">
        <f t="shared" si="26"/>
        <v>0</v>
      </c>
      <c r="O132" s="24"/>
      <c r="P132" s="24" t="s">
        <v>542</v>
      </c>
      <c r="Q132" s="38">
        <f t="shared" si="27"/>
        <v>0</v>
      </c>
      <c r="R132" s="46">
        <v>0</v>
      </c>
      <c r="S132" s="38">
        <f t="shared" si="28"/>
        <v>0</v>
      </c>
      <c r="T132" s="47">
        <f t="shared" si="29"/>
        <v>0</v>
      </c>
      <c r="U132" s="38">
        <f t="shared" si="30"/>
        <v>0</v>
      </c>
      <c r="V132" s="47">
        <f t="shared" si="31"/>
        <v>0</v>
      </c>
      <c r="W132" s="47">
        <f t="shared" si="32"/>
        <v>0</v>
      </c>
    </row>
    <row r="133" spans="1:23" s="4" customFormat="1" ht="15" customHeight="1" x14ac:dyDescent="0.25">
      <c r="A133" s="39">
        <v>119</v>
      </c>
      <c r="B133" s="52" t="s">
        <v>271</v>
      </c>
      <c r="C133" s="52" t="s">
        <v>272</v>
      </c>
      <c r="D133" s="57" t="s">
        <v>273</v>
      </c>
      <c r="E133" s="53"/>
      <c r="F133" s="53"/>
      <c r="G133" s="54">
        <v>6</v>
      </c>
      <c r="H133" s="38">
        <v>12</v>
      </c>
      <c r="I133" s="42">
        <f t="shared" si="25"/>
        <v>72</v>
      </c>
      <c r="J133" s="43"/>
      <c r="K133" s="43"/>
      <c r="L133" s="43"/>
      <c r="M133" s="44"/>
      <c r="N133" s="45">
        <f t="shared" si="26"/>
        <v>0</v>
      </c>
      <c r="O133" s="24"/>
      <c r="P133" s="24" t="s">
        <v>542</v>
      </c>
      <c r="Q133" s="38">
        <f t="shared" si="27"/>
        <v>0</v>
      </c>
      <c r="R133" s="46">
        <v>0</v>
      </c>
      <c r="S133" s="38">
        <f t="shared" si="28"/>
        <v>0</v>
      </c>
      <c r="T133" s="47">
        <f t="shared" si="29"/>
        <v>0</v>
      </c>
      <c r="U133" s="38">
        <f t="shared" si="30"/>
        <v>0</v>
      </c>
      <c r="V133" s="47">
        <f t="shared" si="31"/>
        <v>0</v>
      </c>
      <c r="W133" s="47">
        <f t="shared" si="32"/>
        <v>0</v>
      </c>
    </row>
    <row r="134" spans="1:23" s="4" customFormat="1" ht="15" customHeight="1" x14ac:dyDescent="0.25">
      <c r="A134" s="39">
        <v>120</v>
      </c>
      <c r="B134" s="40" t="s">
        <v>255</v>
      </c>
      <c r="C134" s="40" t="s">
        <v>256</v>
      </c>
      <c r="D134" s="50" t="s">
        <v>257</v>
      </c>
      <c r="E134" s="41"/>
      <c r="F134" s="41"/>
      <c r="G134" s="38">
        <v>2940</v>
      </c>
      <c r="H134" s="38">
        <v>1</v>
      </c>
      <c r="I134" s="42">
        <f t="shared" si="25"/>
        <v>2940</v>
      </c>
      <c r="J134" s="43"/>
      <c r="K134" s="43"/>
      <c r="L134" s="43"/>
      <c r="M134" s="44"/>
      <c r="N134" s="45">
        <f t="shared" si="26"/>
        <v>0</v>
      </c>
      <c r="O134" s="24"/>
      <c r="P134" s="24" t="s">
        <v>542</v>
      </c>
      <c r="Q134" s="38">
        <f t="shared" si="27"/>
        <v>0</v>
      </c>
      <c r="R134" s="46">
        <v>0</v>
      </c>
      <c r="S134" s="38">
        <f t="shared" si="28"/>
        <v>0</v>
      </c>
      <c r="T134" s="47">
        <f t="shared" si="29"/>
        <v>0</v>
      </c>
      <c r="U134" s="38">
        <f t="shared" si="30"/>
        <v>0</v>
      </c>
      <c r="V134" s="47">
        <f t="shared" si="31"/>
        <v>0</v>
      </c>
      <c r="W134" s="47">
        <f t="shared" si="32"/>
        <v>0</v>
      </c>
    </row>
    <row r="135" spans="1:23" s="4" customFormat="1" x14ac:dyDescent="0.25">
      <c r="A135" s="39">
        <v>121</v>
      </c>
      <c r="B135" s="40" t="s">
        <v>181</v>
      </c>
      <c r="C135" s="40" t="s">
        <v>182</v>
      </c>
      <c r="D135" s="40" t="s">
        <v>183</v>
      </c>
      <c r="E135" s="41" t="s">
        <v>184</v>
      </c>
      <c r="F135" s="41"/>
      <c r="G135" s="38">
        <v>150</v>
      </c>
      <c r="H135" s="38">
        <v>237</v>
      </c>
      <c r="I135" s="42">
        <f t="shared" si="25"/>
        <v>35550</v>
      </c>
      <c r="J135" s="43"/>
      <c r="K135" s="43"/>
      <c r="L135" s="43"/>
      <c r="M135" s="44"/>
      <c r="N135" s="45">
        <f t="shared" si="26"/>
        <v>0</v>
      </c>
      <c r="O135" s="24"/>
      <c r="P135" s="24" t="s">
        <v>542</v>
      </c>
      <c r="Q135" s="38">
        <f t="shared" si="27"/>
        <v>0</v>
      </c>
      <c r="R135" s="46">
        <v>0</v>
      </c>
      <c r="S135" s="38">
        <f t="shared" si="28"/>
        <v>0</v>
      </c>
      <c r="T135" s="47">
        <f t="shared" si="29"/>
        <v>0</v>
      </c>
      <c r="U135" s="38">
        <f t="shared" si="30"/>
        <v>0</v>
      </c>
      <c r="V135" s="47">
        <f t="shared" si="31"/>
        <v>0</v>
      </c>
      <c r="W135" s="47">
        <f t="shared" si="32"/>
        <v>0</v>
      </c>
    </row>
    <row r="136" spans="1:23" s="4" customFormat="1" x14ac:dyDescent="0.25">
      <c r="A136" s="39">
        <v>122</v>
      </c>
      <c r="B136" s="40" t="s">
        <v>185</v>
      </c>
      <c r="C136" s="40" t="s">
        <v>186</v>
      </c>
      <c r="D136" s="40" t="s">
        <v>187</v>
      </c>
      <c r="E136" s="41" t="s">
        <v>188</v>
      </c>
      <c r="F136" s="41"/>
      <c r="G136" s="38">
        <v>450</v>
      </c>
      <c r="H136" s="38">
        <v>994</v>
      </c>
      <c r="I136" s="42">
        <f t="shared" si="25"/>
        <v>447300</v>
      </c>
      <c r="J136" s="43"/>
      <c r="K136" s="43"/>
      <c r="L136" s="43"/>
      <c r="M136" s="44"/>
      <c r="N136" s="45">
        <f t="shared" si="26"/>
        <v>0</v>
      </c>
      <c r="O136" s="24"/>
      <c r="P136" s="24" t="s">
        <v>542</v>
      </c>
      <c r="Q136" s="38">
        <f t="shared" si="27"/>
        <v>0</v>
      </c>
      <c r="R136" s="46">
        <v>0</v>
      </c>
      <c r="S136" s="38">
        <f t="shared" si="28"/>
        <v>0</v>
      </c>
      <c r="T136" s="47">
        <f t="shared" si="29"/>
        <v>0</v>
      </c>
      <c r="U136" s="38">
        <f t="shared" si="30"/>
        <v>0</v>
      </c>
      <c r="V136" s="47">
        <f t="shared" si="31"/>
        <v>0</v>
      </c>
      <c r="W136" s="47">
        <f t="shared" si="32"/>
        <v>0</v>
      </c>
    </row>
    <row r="137" spans="1:23" s="4" customFormat="1" ht="15.75" customHeight="1" x14ac:dyDescent="0.25">
      <c r="A137" s="39">
        <v>123</v>
      </c>
      <c r="B137" s="52" t="s">
        <v>312</v>
      </c>
      <c r="C137" s="52" t="s">
        <v>313</v>
      </c>
      <c r="D137" s="52" t="s">
        <v>314</v>
      </c>
      <c r="E137" s="53"/>
      <c r="F137" s="53"/>
      <c r="G137" s="54">
        <v>3</v>
      </c>
      <c r="H137" s="38">
        <v>9</v>
      </c>
      <c r="I137" s="42">
        <f t="shared" si="25"/>
        <v>27</v>
      </c>
      <c r="J137" s="43"/>
      <c r="K137" s="43"/>
      <c r="L137" s="43"/>
      <c r="M137" s="44"/>
      <c r="N137" s="45">
        <f t="shared" si="26"/>
        <v>0</v>
      </c>
      <c r="O137" s="24"/>
      <c r="P137" s="24" t="s">
        <v>542</v>
      </c>
      <c r="Q137" s="38">
        <f t="shared" si="27"/>
        <v>0</v>
      </c>
      <c r="R137" s="46">
        <v>0</v>
      </c>
      <c r="S137" s="38">
        <f t="shared" si="28"/>
        <v>0</v>
      </c>
      <c r="T137" s="47">
        <f t="shared" si="29"/>
        <v>0</v>
      </c>
      <c r="U137" s="38">
        <f t="shared" si="30"/>
        <v>0</v>
      </c>
      <c r="V137" s="47">
        <f t="shared" si="31"/>
        <v>0</v>
      </c>
      <c r="W137" s="47">
        <f t="shared" si="32"/>
        <v>0</v>
      </c>
    </row>
    <row r="138" spans="1:23" s="4" customFormat="1" x14ac:dyDescent="0.25">
      <c r="A138" s="39">
        <v>124</v>
      </c>
      <c r="B138" s="52" t="s">
        <v>282</v>
      </c>
      <c r="C138" s="52" t="s">
        <v>283</v>
      </c>
      <c r="D138" s="52" t="s">
        <v>284</v>
      </c>
      <c r="E138" s="53"/>
      <c r="F138" s="53"/>
      <c r="G138" s="54">
        <v>384</v>
      </c>
      <c r="H138" s="38">
        <v>1</v>
      </c>
      <c r="I138" s="42">
        <f t="shared" si="25"/>
        <v>384</v>
      </c>
      <c r="J138" s="43"/>
      <c r="K138" s="43"/>
      <c r="L138" s="43"/>
      <c r="M138" s="44"/>
      <c r="N138" s="45">
        <f t="shared" si="26"/>
        <v>0</v>
      </c>
      <c r="O138" s="24"/>
      <c r="P138" s="24" t="s">
        <v>542</v>
      </c>
      <c r="Q138" s="38">
        <f t="shared" si="27"/>
        <v>0</v>
      </c>
      <c r="R138" s="46">
        <v>0</v>
      </c>
      <c r="S138" s="38">
        <f t="shared" si="28"/>
        <v>0</v>
      </c>
      <c r="T138" s="47">
        <f t="shared" si="29"/>
        <v>0</v>
      </c>
      <c r="U138" s="38">
        <f t="shared" si="30"/>
        <v>0</v>
      </c>
      <c r="V138" s="47">
        <f t="shared" si="31"/>
        <v>0</v>
      </c>
      <c r="W138" s="47">
        <f t="shared" si="32"/>
        <v>0</v>
      </c>
    </row>
    <row r="139" spans="1:23" s="4" customFormat="1" x14ac:dyDescent="0.25">
      <c r="A139" s="39">
        <v>125</v>
      </c>
      <c r="B139" s="52" t="s">
        <v>463</v>
      </c>
      <c r="C139" s="52" t="s">
        <v>464</v>
      </c>
      <c r="D139" s="52" t="s">
        <v>465</v>
      </c>
      <c r="E139" s="53"/>
      <c r="F139" s="53"/>
      <c r="G139" s="54">
        <v>100</v>
      </c>
      <c r="H139" s="38">
        <v>3</v>
      </c>
      <c r="I139" s="42">
        <f t="shared" si="25"/>
        <v>300</v>
      </c>
      <c r="J139" s="43"/>
      <c r="K139" s="43"/>
      <c r="L139" s="43"/>
      <c r="M139" s="44"/>
      <c r="N139" s="45">
        <f t="shared" si="26"/>
        <v>0</v>
      </c>
      <c r="O139" s="24"/>
      <c r="P139" s="24" t="s">
        <v>542</v>
      </c>
      <c r="Q139" s="38">
        <f t="shared" si="27"/>
        <v>0</v>
      </c>
      <c r="R139" s="46">
        <v>0</v>
      </c>
      <c r="S139" s="38">
        <f t="shared" si="28"/>
        <v>0</v>
      </c>
      <c r="T139" s="47">
        <f t="shared" si="29"/>
        <v>0</v>
      </c>
      <c r="U139" s="38">
        <f t="shared" si="30"/>
        <v>0</v>
      </c>
      <c r="V139" s="47">
        <f t="shared" si="31"/>
        <v>0</v>
      </c>
      <c r="W139" s="47">
        <f t="shared" si="32"/>
        <v>0</v>
      </c>
    </row>
    <row r="140" spans="1:23" s="4" customFormat="1" ht="15" customHeight="1" x14ac:dyDescent="0.25">
      <c r="A140" s="39">
        <v>126</v>
      </c>
      <c r="B140" s="40" t="s">
        <v>448</v>
      </c>
      <c r="C140" s="40" t="s">
        <v>449</v>
      </c>
      <c r="D140" s="40" t="s">
        <v>450</v>
      </c>
      <c r="E140" s="49" t="s">
        <v>451</v>
      </c>
      <c r="F140" s="41"/>
      <c r="G140" s="38">
        <v>12000</v>
      </c>
      <c r="H140" s="38">
        <v>4</v>
      </c>
      <c r="I140" s="42">
        <f t="shared" si="25"/>
        <v>48000</v>
      </c>
      <c r="J140" s="43"/>
      <c r="K140" s="43"/>
      <c r="L140" s="43"/>
      <c r="M140" s="44"/>
      <c r="N140" s="45">
        <f t="shared" si="26"/>
        <v>0</v>
      </c>
      <c r="O140" s="24"/>
      <c r="P140" s="24" t="s">
        <v>542</v>
      </c>
      <c r="Q140" s="38">
        <f t="shared" si="27"/>
        <v>0</v>
      </c>
      <c r="R140" s="46">
        <v>0</v>
      </c>
      <c r="S140" s="38">
        <f t="shared" si="28"/>
        <v>0</v>
      </c>
      <c r="T140" s="47">
        <f t="shared" si="29"/>
        <v>0</v>
      </c>
      <c r="U140" s="38">
        <f t="shared" si="30"/>
        <v>0</v>
      </c>
      <c r="V140" s="47">
        <f t="shared" si="31"/>
        <v>0</v>
      </c>
      <c r="W140" s="47">
        <f t="shared" si="32"/>
        <v>0</v>
      </c>
    </row>
    <row r="141" spans="1:23" s="4" customFormat="1" x14ac:dyDescent="0.25">
      <c r="A141" s="39">
        <v>127</v>
      </c>
      <c r="B141" s="40" t="s">
        <v>285</v>
      </c>
      <c r="C141" s="40" t="s">
        <v>286</v>
      </c>
      <c r="D141" s="40" t="s">
        <v>287</v>
      </c>
      <c r="E141" s="41"/>
      <c r="F141" s="41"/>
      <c r="G141" s="38">
        <v>500</v>
      </c>
      <c r="H141" s="38">
        <v>39</v>
      </c>
      <c r="I141" s="42">
        <f t="shared" si="25"/>
        <v>19500</v>
      </c>
      <c r="J141" s="43"/>
      <c r="K141" s="43"/>
      <c r="L141" s="43"/>
      <c r="M141" s="44"/>
      <c r="N141" s="45">
        <f t="shared" si="26"/>
        <v>0</v>
      </c>
      <c r="O141" s="24"/>
      <c r="P141" s="24" t="s">
        <v>542</v>
      </c>
      <c r="Q141" s="38">
        <f t="shared" si="27"/>
        <v>0</v>
      </c>
      <c r="R141" s="46">
        <v>0</v>
      </c>
      <c r="S141" s="38">
        <f t="shared" si="28"/>
        <v>0</v>
      </c>
      <c r="T141" s="47">
        <f t="shared" si="29"/>
        <v>0</v>
      </c>
      <c r="U141" s="38">
        <f t="shared" si="30"/>
        <v>0</v>
      </c>
      <c r="V141" s="47">
        <f t="shared" si="31"/>
        <v>0</v>
      </c>
      <c r="W141" s="47">
        <f t="shared" si="32"/>
        <v>0</v>
      </c>
    </row>
    <row r="142" spans="1:23" s="4" customFormat="1" x14ac:dyDescent="0.25">
      <c r="A142" s="39">
        <v>128</v>
      </c>
      <c r="B142" s="40" t="s">
        <v>258</v>
      </c>
      <c r="C142" s="40" t="s">
        <v>259</v>
      </c>
      <c r="D142" s="40" t="s">
        <v>260</v>
      </c>
      <c r="E142" s="41"/>
      <c r="F142" s="41" t="s">
        <v>518</v>
      </c>
      <c r="G142" s="38">
        <v>150</v>
      </c>
      <c r="H142" s="38">
        <v>22</v>
      </c>
      <c r="I142" s="42">
        <f t="shared" si="25"/>
        <v>3300</v>
      </c>
      <c r="J142" s="43"/>
      <c r="K142" s="43"/>
      <c r="L142" s="43"/>
      <c r="M142" s="44"/>
      <c r="N142" s="45">
        <f t="shared" si="26"/>
        <v>0</v>
      </c>
      <c r="O142" s="24"/>
      <c r="P142" s="24" t="s">
        <v>542</v>
      </c>
      <c r="Q142" s="38">
        <f t="shared" si="27"/>
        <v>0</v>
      </c>
      <c r="R142" s="46">
        <v>0</v>
      </c>
      <c r="S142" s="38">
        <f t="shared" si="28"/>
        <v>0</v>
      </c>
      <c r="T142" s="47">
        <f t="shared" si="29"/>
        <v>0</v>
      </c>
      <c r="U142" s="38">
        <f t="shared" si="30"/>
        <v>0</v>
      </c>
      <c r="V142" s="47">
        <f t="shared" si="31"/>
        <v>0</v>
      </c>
      <c r="W142" s="47">
        <f t="shared" si="32"/>
        <v>0</v>
      </c>
    </row>
    <row r="143" spans="1:23" s="4" customFormat="1" ht="15.75" customHeight="1" x14ac:dyDescent="0.25">
      <c r="A143" s="39">
        <v>129</v>
      </c>
      <c r="B143" s="52" t="s">
        <v>5</v>
      </c>
      <c r="C143" s="52" t="s">
        <v>6</v>
      </c>
      <c r="D143" s="52" t="s">
        <v>7</v>
      </c>
      <c r="E143" s="53" t="s">
        <v>8</v>
      </c>
      <c r="F143" s="53"/>
      <c r="G143" s="54">
        <v>30</v>
      </c>
      <c r="H143" s="38">
        <v>2</v>
      </c>
      <c r="I143" s="42">
        <f t="shared" si="25"/>
        <v>60</v>
      </c>
      <c r="J143" s="43"/>
      <c r="K143" s="43"/>
      <c r="L143" s="43"/>
      <c r="M143" s="44"/>
      <c r="N143" s="45">
        <f t="shared" ref="N143:N164" si="33">M143*I143</f>
        <v>0</v>
      </c>
      <c r="O143" s="24"/>
      <c r="P143" s="24" t="s">
        <v>542</v>
      </c>
      <c r="Q143" s="38">
        <f t="shared" ref="Q143:Q157" si="34">O143*I143</f>
        <v>0</v>
      </c>
      <c r="R143" s="46">
        <v>0</v>
      </c>
      <c r="S143" s="38">
        <f t="shared" ref="S143:S157" si="35">(1-R143)*Q143</f>
        <v>0</v>
      </c>
      <c r="T143" s="47">
        <f t="shared" ref="T143:T157" si="36">S143*AA$15</f>
        <v>0</v>
      </c>
      <c r="U143" s="38">
        <f t="shared" ref="U143:U157" si="37">R143*Q143</f>
        <v>0</v>
      </c>
      <c r="V143" s="47">
        <f t="shared" ref="V143:V157" si="38">(VLOOKUP(P143,Z$14:AA$18,2,FALSE))*U143</f>
        <v>0</v>
      </c>
      <c r="W143" s="47">
        <f t="shared" ref="W143:W157" si="39">N143+T143+V143</f>
        <v>0</v>
      </c>
    </row>
    <row r="144" spans="1:23" s="4" customFormat="1" x14ac:dyDescent="0.25">
      <c r="A144" s="39">
        <v>130</v>
      </c>
      <c r="B144" s="52" t="s">
        <v>247</v>
      </c>
      <c r="C144" s="52" t="s">
        <v>248</v>
      </c>
      <c r="D144" s="52" t="s">
        <v>249</v>
      </c>
      <c r="E144" s="55" t="s">
        <v>250</v>
      </c>
      <c r="F144" s="53" t="s">
        <v>517</v>
      </c>
      <c r="G144" s="54">
        <v>1</v>
      </c>
      <c r="H144" s="38">
        <v>55</v>
      </c>
      <c r="I144" s="42">
        <f t="shared" si="25"/>
        <v>55</v>
      </c>
      <c r="J144" s="43"/>
      <c r="K144" s="43"/>
      <c r="L144" s="43"/>
      <c r="M144" s="44"/>
      <c r="N144" s="45">
        <f t="shared" si="33"/>
        <v>0</v>
      </c>
      <c r="O144" s="24"/>
      <c r="P144" s="24" t="s">
        <v>542</v>
      </c>
      <c r="Q144" s="38">
        <f t="shared" si="34"/>
        <v>0</v>
      </c>
      <c r="R144" s="46">
        <v>0</v>
      </c>
      <c r="S144" s="38">
        <f t="shared" si="35"/>
        <v>0</v>
      </c>
      <c r="T144" s="47">
        <f t="shared" si="36"/>
        <v>0</v>
      </c>
      <c r="U144" s="38">
        <f t="shared" si="37"/>
        <v>0</v>
      </c>
      <c r="V144" s="47">
        <f t="shared" si="38"/>
        <v>0</v>
      </c>
      <c r="W144" s="47">
        <f t="shared" si="39"/>
        <v>0</v>
      </c>
    </row>
    <row r="145" spans="1:23" s="4" customFormat="1" ht="15" customHeight="1" x14ac:dyDescent="0.25">
      <c r="A145" s="39">
        <v>131</v>
      </c>
      <c r="B145" s="40" t="s">
        <v>466</v>
      </c>
      <c r="C145" s="40" t="s">
        <v>467</v>
      </c>
      <c r="D145" s="40" t="s">
        <v>468</v>
      </c>
      <c r="E145" s="49" t="s">
        <v>469</v>
      </c>
      <c r="F145" s="41"/>
      <c r="G145" s="38">
        <v>1000</v>
      </c>
      <c r="H145" s="38">
        <v>48</v>
      </c>
      <c r="I145" s="42">
        <f t="shared" ref="I145:I164" si="40">G145*H145</f>
        <v>48000</v>
      </c>
      <c r="J145" s="43"/>
      <c r="K145" s="43"/>
      <c r="L145" s="43"/>
      <c r="M145" s="44"/>
      <c r="N145" s="45">
        <f t="shared" si="33"/>
        <v>0</v>
      </c>
      <c r="O145" s="24"/>
      <c r="P145" s="24" t="s">
        <v>542</v>
      </c>
      <c r="Q145" s="38">
        <f t="shared" si="34"/>
        <v>0</v>
      </c>
      <c r="R145" s="46">
        <v>0</v>
      </c>
      <c r="S145" s="38">
        <f t="shared" si="35"/>
        <v>0</v>
      </c>
      <c r="T145" s="47">
        <f t="shared" si="36"/>
        <v>0</v>
      </c>
      <c r="U145" s="38">
        <f t="shared" si="37"/>
        <v>0</v>
      </c>
      <c r="V145" s="47">
        <f t="shared" si="38"/>
        <v>0</v>
      </c>
      <c r="W145" s="47">
        <f t="shared" si="39"/>
        <v>0</v>
      </c>
    </row>
    <row r="146" spans="1:23" s="4" customFormat="1" x14ac:dyDescent="0.25">
      <c r="A146" s="39">
        <v>132</v>
      </c>
      <c r="B146" s="40" t="s">
        <v>384</v>
      </c>
      <c r="C146" s="40" t="s">
        <v>385</v>
      </c>
      <c r="D146" s="40" t="s">
        <v>386</v>
      </c>
      <c r="E146" s="41"/>
      <c r="F146" s="41"/>
      <c r="G146" s="38">
        <v>200</v>
      </c>
      <c r="H146" s="38">
        <v>268</v>
      </c>
      <c r="I146" s="42">
        <f t="shared" si="40"/>
        <v>53600</v>
      </c>
      <c r="J146" s="43"/>
      <c r="K146" s="43"/>
      <c r="L146" s="43"/>
      <c r="M146" s="44"/>
      <c r="N146" s="45">
        <f t="shared" si="33"/>
        <v>0</v>
      </c>
      <c r="O146" s="24"/>
      <c r="P146" s="24" t="s">
        <v>542</v>
      </c>
      <c r="Q146" s="38">
        <f t="shared" si="34"/>
        <v>0</v>
      </c>
      <c r="R146" s="46">
        <v>0</v>
      </c>
      <c r="S146" s="38">
        <f t="shared" si="35"/>
        <v>0</v>
      </c>
      <c r="T146" s="47">
        <f t="shared" si="36"/>
        <v>0</v>
      </c>
      <c r="U146" s="38">
        <f t="shared" si="37"/>
        <v>0</v>
      </c>
      <c r="V146" s="47">
        <f t="shared" si="38"/>
        <v>0</v>
      </c>
      <c r="W146" s="47">
        <f t="shared" si="39"/>
        <v>0</v>
      </c>
    </row>
    <row r="147" spans="1:23" s="4" customFormat="1" x14ac:dyDescent="0.25">
      <c r="A147" s="39">
        <v>133</v>
      </c>
      <c r="B147" s="40" t="s">
        <v>390</v>
      </c>
      <c r="C147" s="40" t="s">
        <v>391</v>
      </c>
      <c r="D147" s="40" t="s">
        <v>392</v>
      </c>
      <c r="E147" s="41"/>
      <c r="F147" s="41" t="s">
        <v>527</v>
      </c>
      <c r="G147" s="38">
        <v>200</v>
      </c>
      <c r="H147" s="38">
        <v>13</v>
      </c>
      <c r="I147" s="42">
        <f t="shared" si="40"/>
        <v>2600</v>
      </c>
      <c r="J147" s="43"/>
      <c r="K147" s="43"/>
      <c r="L147" s="43"/>
      <c r="M147" s="44"/>
      <c r="N147" s="45">
        <f t="shared" si="33"/>
        <v>0</v>
      </c>
      <c r="O147" s="24"/>
      <c r="P147" s="24" t="s">
        <v>542</v>
      </c>
      <c r="Q147" s="38">
        <f t="shared" si="34"/>
        <v>0</v>
      </c>
      <c r="R147" s="46">
        <v>0</v>
      </c>
      <c r="S147" s="38">
        <f t="shared" si="35"/>
        <v>0</v>
      </c>
      <c r="T147" s="47">
        <f t="shared" si="36"/>
        <v>0</v>
      </c>
      <c r="U147" s="38">
        <f t="shared" si="37"/>
        <v>0</v>
      </c>
      <c r="V147" s="47">
        <f t="shared" si="38"/>
        <v>0</v>
      </c>
      <c r="W147" s="47">
        <f t="shared" si="39"/>
        <v>0</v>
      </c>
    </row>
    <row r="148" spans="1:23" s="4" customFormat="1" x14ac:dyDescent="0.25">
      <c r="A148" s="39">
        <v>134</v>
      </c>
      <c r="B148" s="40" t="s">
        <v>381</v>
      </c>
      <c r="C148" s="40" t="s">
        <v>382</v>
      </c>
      <c r="D148" s="40" t="s">
        <v>383</v>
      </c>
      <c r="E148" s="41"/>
      <c r="F148" s="41"/>
      <c r="G148" s="38">
        <v>250</v>
      </c>
      <c r="H148" s="38">
        <v>380</v>
      </c>
      <c r="I148" s="42">
        <f t="shared" si="40"/>
        <v>95000</v>
      </c>
      <c r="J148" s="43"/>
      <c r="K148" s="43"/>
      <c r="L148" s="43"/>
      <c r="M148" s="44"/>
      <c r="N148" s="45">
        <f t="shared" si="33"/>
        <v>0</v>
      </c>
      <c r="O148" s="24"/>
      <c r="P148" s="24" t="s">
        <v>542</v>
      </c>
      <c r="Q148" s="38">
        <f t="shared" si="34"/>
        <v>0</v>
      </c>
      <c r="R148" s="46">
        <v>0</v>
      </c>
      <c r="S148" s="38">
        <f t="shared" si="35"/>
        <v>0</v>
      </c>
      <c r="T148" s="47">
        <f t="shared" si="36"/>
        <v>0</v>
      </c>
      <c r="U148" s="38">
        <f t="shared" si="37"/>
        <v>0</v>
      </c>
      <c r="V148" s="47">
        <f t="shared" si="38"/>
        <v>0</v>
      </c>
      <c r="W148" s="47">
        <f t="shared" si="39"/>
        <v>0</v>
      </c>
    </row>
    <row r="149" spans="1:23" s="4" customFormat="1" x14ac:dyDescent="0.25">
      <c r="A149" s="39">
        <v>135</v>
      </c>
      <c r="B149" s="40" t="s">
        <v>387</v>
      </c>
      <c r="C149" s="40" t="s">
        <v>388</v>
      </c>
      <c r="D149" s="40" t="s">
        <v>389</v>
      </c>
      <c r="E149" s="41"/>
      <c r="F149" s="41"/>
      <c r="G149" s="38">
        <v>250</v>
      </c>
      <c r="H149" s="38">
        <v>72</v>
      </c>
      <c r="I149" s="42">
        <f t="shared" si="40"/>
        <v>18000</v>
      </c>
      <c r="J149" s="43"/>
      <c r="K149" s="43"/>
      <c r="L149" s="43"/>
      <c r="M149" s="44"/>
      <c r="N149" s="45">
        <f t="shared" si="33"/>
        <v>0</v>
      </c>
      <c r="O149" s="24"/>
      <c r="P149" s="24" t="s">
        <v>542</v>
      </c>
      <c r="Q149" s="38">
        <f t="shared" si="34"/>
        <v>0</v>
      </c>
      <c r="R149" s="46">
        <v>0</v>
      </c>
      <c r="S149" s="38">
        <f t="shared" si="35"/>
        <v>0</v>
      </c>
      <c r="T149" s="47">
        <f t="shared" si="36"/>
        <v>0</v>
      </c>
      <c r="U149" s="38">
        <f t="shared" si="37"/>
        <v>0</v>
      </c>
      <c r="V149" s="47">
        <f t="shared" si="38"/>
        <v>0</v>
      </c>
      <c r="W149" s="47">
        <f t="shared" si="39"/>
        <v>0</v>
      </c>
    </row>
    <row r="150" spans="1:23" s="4" customFormat="1" ht="15.75" customHeight="1" x14ac:dyDescent="0.25">
      <c r="A150" s="39">
        <v>136</v>
      </c>
      <c r="B150" s="40" t="s">
        <v>403</v>
      </c>
      <c r="C150" s="40" t="s">
        <v>404</v>
      </c>
      <c r="D150" s="40" t="s">
        <v>405</v>
      </c>
      <c r="E150" s="41"/>
      <c r="F150" s="41"/>
      <c r="G150" s="38">
        <v>200</v>
      </c>
      <c r="H150" s="38">
        <v>149</v>
      </c>
      <c r="I150" s="42">
        <f t="shared" si="40"/>
        <v>29800</v>
      </c>
      <c r="J150" s="43"/>
      <c r="K150" s="43"/>
      <c r="L150" s="43"/>
      <c r="M150" s="44"/>
      <c r="N150" s="45">
        <f t="shared" si="33"/>
        <v>0</v>
      </c>
      <c r="O150" s="24"/>
      <c r="P150" s="24" t="s">
        <v>542</v>
      </c>
      <c r="Q150" s="38">
        <f t="shared" si="34"/>
        <v>0</v>
      </c>
      <c r="R150" s="46">
        <v>0</v>
      </c>
      <c r="S150" s="38">
        <f t="shared" si="35"/>
        <v>0</v>
      </c>
      <c r="T150" s="47">
        <f t="shared" si="36"/>
        <v>0</v>
      </c>
      <c r="U150" s="38">
        <f t="shared" si="37"/>
        <v>0</v>
      </c>
      <c r="V150" s="47">
        <f t="shared" si="38"/>
        <v>0</v>
      </c>
      <c r="W150" s="47">
        <f t="shared" si="39"/>
        <v>0</v>
      </c>
    </row>
    <row r="151" spans="1:23" s="4" customFormat="1" ht="15" customHeight="1" x14ac:dyDescent="0.25">
      <c r="A151" s="39">
        <v>137</v>
      </c>
      <c r="B151" s="52" t="s">
        <v>361</v>
      </c>
      <c r="C151" s="52" t="s">
        <v>362</v>
      </c>
      <c r="D151" s="57" t="s">
        <v>363</v>
      </c>
      <c r="E151" s="53"/>
      <c r="F151" s="53" t="s">
        <v>523</v>
      </c>
      <c r="G151" s="54">
        <v>250</v>
      </c>
      <c r="H151" s="38">
        <v>3</v>
      </c>
      <c r="I151" s="42">
        <f t="shared" si="40"/>
        <v>750</v>
      </c>
      <c r="J151" s="43"/>
      <c r="K151" s="43"/>
      <c r="L151" s="43"/>
      <c r="M151" s="44"/>
      <c r="N151" s="45">
        <f t="shared" si="33"/>
        <v>0</v>
      </c>
      <c r="O151" s="24"/>
      <c r="P151" s="24" t="s">
        <v>542</v>
      </c>
      <c r="Q151" s="38">
        <f t="shared" si="34"/>
        <v>0</v>
      </c>
      <c r="R151" s="46">
        <v>0</v>
      </c>
      <c r="S151" s="38">
        <f t="shared" si="35"/>
        <v>0</v>
      </c>
      <c r="T151" s="47">
        <f t="shared" si="36"/>
        <v>0</v>
      </c>
      <c r="U151" s="38">
        <f t="shared" si="37"/>
        <v>0</v>
      </c>
      <c r="V151" s="47">
        <f t="shared" si="38"/>
        <v>0</v>
      </c>
      <c r="W151" s="47">
        <f t="shared" si="39"/>
        <v>0</v>
      </c>
    </row>
    <row r="152" spans="1:23" s="4" customFormat="1" ht="15.75" customHeight="1" x14ac:dyDescent="0.25">
      <c r="A152" s="39">
        <v>138</v>
      </c>
      <c r="B152" s="40" t="s">
        <v>406</v>
      </c>
      <c r="C152" s="40" t="s">
        <v>407</v>
      </c>
      <c r="D152" s="40" t="s">
        <v>408</v>
      </c>
      <c r="E152" s="41"/>
      <c r="F152" s="41"/>
      <c r="G152" s="38">
        <v>500</v>
      </c>
      <c r="H152" s="38">
        <v>102</v>
      </c>
      <c r="I152" s="42">
        <f t="shared" si="40"/>
        <v>51000</v>
      </c>
      <c r="J152" s="43"/>
      <c r="K152" s="43"/>
      <c r="L152" s="43"/>
      <c r="M152" s="44"/>
      <c r="N152" s="45">
        <f t="shared" si="33"/>
        <v>0</v>
      </c>
      <c r="O152" s="24"/>
      <c r="P152" s="24" t="s">
        <v>542</v>
      </c>
      <c r="Q152" s="38">
        <f t="shared" si="34"/>
        <v>0</v>
      </c>
      <c r="R152" s="46">
        <v>0</v>
      </c>
      <c r="S152" s="38">
        <f t="shared" si="35"/>
        <v>0</v>
      </c>
      <c r="T152" s="47">
        <f t="shared" si="36"/>
        <v>0</v>
      </c>
      <c r="U152" s="38">
        <f t="shared" si="37"/>
        <v>0</v>
      </c>
      <c r="V152" s="47">
        <f t="shared" si="38"/>
        <v>0</v>
      </c>
      <c r="W152" s="47">
        <f t="shared" si="39"/>
        <v>0</v>
      </c>
    </row>
    <row r="153" spans="1:23" s="4" customFormat="1" ht="15" customHeight="1" x14ac:dyDescent="0.25">
      <c r="A153" s="39">
        <v>139</v>
      </c>
      <c r="B153" s="40" t="s">
        <v>367</v>
      </c>
      <c r="C153" s="40" t="s">
        <v>368</v>
      </c>
      <c r="D153" s="40" t="s">
        <v>369</v>
      </c>
      <c r="E153" s="41"/>
      <c r="F153" s="49" t="s">
        <v>370</v>
      </c>
      <c r="G153" s="38">
        <v>3000</v>
      </c>
      <c r="H153" s="38">
        <v>112</v>
      </c>
      <c r="I153" s="42">
        <f t="shared" si="40"/>
        <v>336000</v>
      </c>
      <c r="J153" s="43"/>
      <c r="K153" s="43"/>
      <c r="L153" s="43"/>
      <c r="M153" s="44"/>
      <c r="N153" s="45">
        <f t="shared" si="33"/>
        <v>0</v>
      </c>
      <c r="O153" s="24"/>
      <c r="P153" s="24" t="s">
        <v>542</v>
      </c>
      <c r="Q153" s="38">
        <f t="shared" si="34"/>
        <v>0</v>
      </c>
      <c r="R153" s="46">
        <v>0</v>
      </c>
      <c r="S153" s="38">
        <f t="shared" si="35"/>
        <v>0</v>
      </c>
      <c r="T153" s="47">
        <f t="shared" si="36"/>
        <v>0</v>
      </c>
      <c r="U153" s="38">
        <f t="shared" si="37"/>
        <v>0</v>
      </c>
      <c r="V153" s="47">
        <f t="shared" si="38"/>
        <v>0</v>
      </c>
      <c r="W153" s="47">
        <f t="shared" si="39"/>
        <v>0</v>
      </c>
    </row>
    <row r="154" spans="1:23" s="4" customFormat="1" x14ac:dyDescent="0.25">
      <c r="A154" s="39">
        <v>140</v>
      </c>
      <c r="B154" s="40" t="s">
        <v>393</v>
      </c>
      <c r="C154" s="40" t="s">
        <v>394</v>
      </c>
      <c r="D154" s="40" t="s">
        <v>395</v>
      </c>
      <c r="E154" s="41"/>
      <c r="F154" s="41"/>
      <c r="G154" s="38">
        <v>250</v>
      </c>
      <c r="H154" s="38">
        <v>48</v>
      </c>
      <c r="I154" s="42">
        <f t="shared" si="40"/>
        <v>12000</v>
      </c>
      <c r="J154" s="43"/>
      <c r="K154" s="43"/>
      <c r="L154" s="43"/>
      <c r="M154" s="44"/>
      <c r="N154" s="45">
        <f t="shared" si="33"/>
        <v>0</v>
      </c>
      <c r="O154" s="24"/>
      <c r="P154" s="24" t="s">
        <v>542</v>
      </c>
      <c r="Q154" s="38">
        <f t="shared" si="34"/>
        <v>0</v>
      </c>
      <c r="R154" s="46">
        <v>0</v>
      </c>
      <c r="S154" s="38">
        <f t="shared" si="35"/>
        <v>0</v>
      </c>
      <c r="T154" s="47">
        <f t="shared" si="36"/>
        <v>0</v>
      </c>
      <c r="U154" s="38">
        <f t="shared" si="37"/>
        <v>0</v>
      </c>
      <c r="V154" s="47">
        <f t="shared" si="38"/>
        <v>0</v>
      </c>
      <c r="W154" s="47">
        <f t="shared" si="39"/>
        <v>0</v>
      </c>
    </row>
    <row r="155" spans="1:23" s="4" customFormat="1" ht="15.75" customHeight="1" x14ac:dyDescent="0.25">
      <c r="A155" s="39">
        <v>141</v>
      </c>
      <c r="B155" s="40" t="s">
        <v>364</v>
      </c>
      <c r="C155" s="40" t="s">
        <v>365</v>
      </c>
      <c r="D155" s="40" t="s">
        <v>366</v>
      </c>
      <c r="E155" s="41"/>
      <c r="F155" s="41" t="s">
        <v>524</v>
      </c>
      <c r="G155" s="38">
        <v>250</v>
      </c>
      <c r="H155" s="38">
        <v>560</v>
      </c>
      <c r="I155" s="42">
        <f t="shared" si="40"/>
        <v>140000</v>
      </c>
      <c r="J155" s="43"/>
      <c r="K155" s="43"/>
      <c r="L155" s="43"/>
      <c r="M155" s="44"/>
      <c r="N155" s="45">
        <f t="shared" si="33"/>
        <v>0</v>
      </c>
      <c r="O155" s="24"/>
      <c r="P155" s="24" t="s">
        <v>542</v>
      </c>
      <c r="Q155" s="38">
        <f t="shared" si="34"/>
        <v>0</v>
      </c>
      <c r="R155" s="46">
        <v>0</v>
      </c>
      <c r="S155" s="38">
        <f t="shared" si="35"/>
        <v>0</v>
      </c>
      <c r="T155" s="47">
        <f t="shared" si="36"/>
        <v>0</v>
      </c>
      <c r="U155" s="38">
        <f t="shared" si="37"/>
        <v>0</v>
      </c>
      <c r="V155" s="47">
        <f t="shared" si="38"/>
        <v>0</v>
      </c>
      <c r="W155" s="47">
        <f t="shared" si="39"/>
        <v>0</v>
      </c>
    </row>
    <row r="156" spans="1:23" s="4" customFormat="1" ht="15" customHeight="1" x14ac:dyDescent="0.25">
      <c r="A156" s="39">
        <v>142</v>
      </c>
      <c r="B156" s="40" t="s">
        <v>378</v>
      </c>
      <c r="C156" s="40" t="s">
        <v>379</v>
      </c>
      <c r="D156" s="40" t="s">
        <v>380</v>
      </c>
      <c r="E156" s="41"/>
      <c r="F156" s="49"/>
      <c r="G156" s="38">
        <v>500</v>
      </c>
      <c r="H156" s="38">
        <v>126</v>
      </c>
      <c r="I156" s="42">
        <f t="shared" si="40"/>
        <v>63000</v>
      </c>
      <c r="J156" s="43"/>
      <c r="K156" s="43"/>
      <c r="L156" s="43"/>
      <c r="M156" s="44"/>
      <c r="N156" s="45">
        <f t="shared" si="33"/>
        <v>0</v>
      </c>
      <c r="O156" s="24"/>
      <c r="P156" s="24" t="s">
        <v>542</v>
      </c>
      <c r="Q156" s="38">
        <f t="shared" si="34"/>
        <v>0</v>
      </c>
      <c r="R156" s="46">
        <v>0</v>
      </c>
      <c r="S156" s="38">
        <f t="shared" si="35"/>
        <v>0</v>
      </c>
      <c r="T156" s="47">
        <f t="shared" si="36"/>
        <v>0</v>
      </c>
      <c r="U156" s="38">
        <f t="shared" si="37"/>
        <v>0</v>
      </c>
      <c r="V156" s="47">
        <f t="shared" si="38"/>
        <v>0</v>
      </c>
      <c r="W156" s="47">
        <f t="shared" si="39"/>
        <v>0</v>
      </c>
    </row>
    <row r="157" spans="1:23" s="4" customFormat="1" ht="15.75" customHeight="1" x14ac:dyDescent="0.25">
      <c r="A157" s="39">
        <v>143</v>
      </c>
      <c r="B157" s="40" t="s">
        <v>396</v>
      </c>
      <c r="C157" s="40" t="s">
        <v>397</v>
      </c>
      <c r="D157" s="40" t="s">
        <v>398</v>
      </c>
      <c r="E157" s="41"/>
      <c r="F157" s="41"/>
      <c r="G157" s="38">
        <v>100</v>
      </c>
      <c r="H157" s="38">
        <v>15</v>
      </c>
      <c r="I157" s="42">
        <f t="shared" si="40"/>
        <v>1500</v>
      </c>
      <c r="J157" s="43"/>
      <c r="K157" s="43"/>
      <c r="L157" s="43"/>
      <c r="M157" s="44"/>
      <c r="N157" s="45">
        <f t="shared" si="33"/>
        <v>0</v>
      </c>
      <c r="O157" s="24"/>
      <c r="P157" s="24" t="s">
        <v>542</v>
      </c>
      <c r="Q157" s="38">
        <f t="shared" si="34"/>
        <v>0</v>
      </c>
      <c r="R157" s="46">
        <v>0</v>
      </c>
      <c r="S157" s="38">
        <f t="shared" si="35"/>
        <v>0</v>
      </c>
      <c r="T157" s="47">
        <f t="shared" si="36"/>
        <v>0</v>
      </c>
      <c r="U157" s="38">
        <f t="shared" si="37"/>
        <v>0</v>
      </c>
      <c r="V157" s="47">
        <f t="shared" si="38"/>
        <v>0</v>
      </c>
      <c r="W157" s="47">
        <f t="shared" si="39"/>
        <v>0</v>
      </c>
    </row>
    <row r="158" spans="1:23" s="62" customFormat="1" ht="15.75" customHeight="1" x14ac:dyDescent="0.2">
      <c r="A158" s="58">
        <v>144</v>
      </c>
      <c r="B158" s="59" t="s">
        <v>590</v>
      </c>
      <c r="C158" s="59" t="s">
        <v>591</v>
      </c>
      <c r="D158" s="59" t="s">
        <v>592</v>
      </c>
      <c r="E158" s="60" t="s">
        <v>593</v>
      </c>
      <c r="F158" s="60"/>
      <c r="G158" s="61">
        <v>1000</v>
      </c>
      <c r="H158" s="61">
        <v>112</v>
      </c>
      <c r="I158" s="42">
        <f t="shared" si="40"/>
        <v>112000</v>
      </c>
      <c r="J158" s="64"/>
      <c r="K158" s="64"/>
      <c r="L158" s="64"/>
      <c r="M158" s="64"/>
      <c r="N158" s="45">
        <f t="shared" si="33"/>
        <v>0</v>
      </c>
    </row>
    <row r="159" spans="1:23" s="62" customFormat="1" ht="15.75" customHeight="1" x14ac:dyDescent="0.2">
      <c r="A159" s="58">
        <v>145</v>
      </c>
      <c r="B159" s="59" t="s">
        <v>594</v>
      </c>
      <c r="C159" s="59" t="s">
        <v>595</v>
      </c>
      <c r="D159" s="59" t="s">
        <v>596</v>
      </c>
      <c r="E159" s="60" t="s">
        <v>597</v>
      </c>
      <c r="F159" s="60"/>
      <c r="G159" s="61">
        <v>1000</v>
      </c>
      <c r="H159" s="61">
        <v>128</v>
      </c>
      <c r="I159" s="42">
        <f t="shared" si="40"/>
        <v>128000</v>
      </c>
      <c r="J159" s="64"/>
      <c r="K159" s="64"/>
      <c r="L159" s="64"/>
      <c r="M159" s="64"/>
      <c r="N159" s="45">
        <f t="shared" si="33"/>
        <v>0</v>
      </c>
    </row>
    <row r="160" spans="1:23" s="62" customFormat="1" ht="15.75" customHeight="1" x14ac:dyDescent="0.2">
      <c r="A160" s="58">
        <v>146</v>
      </c>
      <c r="B160" s="59" t="s">
        <v>88</v>
      </c>
      <c r="C160" s="59" t="s">
        <v>598</v>
      </c>
      <c r="D160" s="59" t="s">
        <v>599</v>
      </c>
      <c r="E160" s="60" t="s">
        <v>600</v>
      </c>
      <c r="F160" s="60"/>
      <c r="G160" s="61">
        <v>200</v>
      </c>
      <c r="H160" s="61">
        <v>136</v>
      </c>
      <c r="I160" s="42">
        <f t="shared" si="40"/>
        <v>27200</v>
      </c>
      <c r="J160" s="64"/>
      <c r="K160" s="64"/>
      <c r="L160" s="64"/>
      <c r="M160" s="64"/>
      <c r="N160" s="45">
        <f t="shared" si="33"/>
        <v>0</v>
      </c>
    </row>
    <row r="161" spans="1:19" s="62" customFormat="1" ht="15.75" customHeight="1" x14ac:dyDescent="0.2">
      <c r="A161" s="58">
        <v>147</v>
      </c>
      <c r="B161" s="59" t="s">
        <v>601</v>
      </c>
      <c r="C161" s="59" t="s">
        <v>602</v>
      </c>
      <c r="D161" s="59" t="s">
        <v>603</v>
      </c>
      <c r="E161" s="60" t="s">
        <v>604</v>
      </c>
      <c r="F161" s="60"/>
      <c r="G161" s="61">
        <v>1000</v>
      </c>
      <c r="H161" s="61">
        <v>33</v>
      </c>
      <c r="I161" s="42">
        <f>G161*H161</f>
        <v>33000</v>
      </c>
      <c r="J161" s="64"/>
      <c r="K161" s="64"/>
      <c r="L161" s="64"/>
      <c r="M161" s="64"/>
      <c r="N161" s="45">
        <f t="shared" si="33"/>
        <v>0</v>
      </c>
    </row>
    <row r="162" spans="1:19" s="62" customFormat="1" ht="15.75" customHeight="1" x14ac:dyDescent="0.2">
      <c r="A162" s="58">
        <v>148</v>
      </c>
      <c r="B162" s="59" t="s">
        <v>605</v>
      </c>
      <c r="C162" s="59" t="s">
        <v>606</v>
      </c>
      <c r="D162" s="59" t="s">
        <v>607</v>
      </c>
      <c r="E162" s="60" t="s">
        <v>608</v>
      </c>
      <c r="F162" s="60"/>
      <c r="G162" s="61">
        <v>720</v>
      </c>
      <c r="H162" s="61">
        <v>63</v>
      </c>
      <c r="I162" s="42">
        <f>G162*H162</f>
        <v>45360</v>
      </c>
      <c r="J162" s="64"/>
      <c r="K162" s="64"/>
      <c r="L162" s="64"/>
      <c r="M162" s="64"/>
      <c r="N162" s="45">
        <f>M162*I162</f>
        <v>0</v>
      </c>
    </row>
    <row r="163" spans="1:19" s="62" customFormat="1" ht="15.75" customHeight="1" x14ac:dyDescent="0.2">
      <c r="A163" s="58">
        <v>149</v>
      </c>
      <c r="B163" s="59" t="s">
        <v>609</v>
      </c>
      <c r="C163" s="59" t="s">
        <v>610</v>
      </c>
      <c r="D163" s="59" t="s">
        <v>611</v>
      </c>
      <c r="E163" s="60" t="s">
        <v>612</v>
      </c>
      <c r="F163" s="60"/>
      <c r="G163" s="61">
        <v>2500</v>
      </c>
      <c r="H163" s="61">
        <v>19</v>
      </c>
      <c r="I163" s="42">
        <f t="shared" si="40"/>
        <v>47500</v>
      </c>
      <c r="J163" s="64"/>
      <c r="K163" s="64"/>
      <c r="L163" s="64"/>
      <c r="M163" s="64"/>
      <c r="N163" s="45">
        <f t="shared" si="33"/>
        <v>0</v>
      </c>
    </row>
    <row r="164" spans="1:19" s="62" customFormat="1" ht="15.75" customHeight="1" x14ac:dyDescent="0.2">
      <c r="A164" s="58">
        <v>150</v>
      </c>
      <c r="B164" s="59" t="s">
        <v>613</v>
      </c>
      <c r="C164" s="59" t="s">
        <v>614</v>
      </c>
      <c r="D164" s="59" t="s">
        <v>615</v>
      </c>
      <c r="E164" s="60"/>
      <c r="F164" s="60"/>
      <c r="G164" s="61">
        <v>192</v>
      </c>
      <c r="H164" s="61">
        <v>21</v>
      </c>
      <c r="I164" s="42">
        <f t="shared" si="40"/>
        <v>4032</v>
      </c>
      <c r="J164" s="64"/>
      <c r="K164" s="64"/>
      <c r="L164" s="64"/>
      <c r="M164" s="64"/>
      <c r="N164" s="45">
        <f t="shared" si="33"/>
        <v>0</v>
      </c>
    </row>
    <row r="165" spans="1:19" hidden="1" x14ac:dyDescent="0.25">
      <c r="G165"/>
      <c r="H165"/>
      <c r="I165"/>
      <c r="J165"/>
      <c r="K165"/>
      <c r="L165"/>
      <c r="M165"/>
      <c r="N165"/>
      <c r="O165"/>
      <c r="P165"/>
      <c r="Q165"/>
      <c r="S165"/>
    </row>
    <row r="166" spans="1:19" hidden="1" x14ac:dyDescent="0.25">
      <c r="G166"/>
      <c r="H166"/>
      <c r="I166"/>
      <c r="J166"/>
      <c r="K166"/>
      <c r="L166"/>
      <c r="M166"/>
      <c r="N166"/>
      <c r="O166"/>
      <c r="P166"/>
      <c r="Q166"/>
      <c r="S166"/>
    </row>
    <row r="167" spans="1:19" hidden="1" x14ac:dyDescent="0.25">
      <c r="G167"/>
      <c r="H167"/>
      <c r="I167"/>
      <c r="J167"/>
      <c r="K167"/>
      <c r="L167"/>
      <c r="M167"/>
      <c r="N167"/>
      <c r="O167"/>
      <c r="P167"/>
      <c r="Q167"/>
      <c r="S167"/>
    </row>
    <row r="168" spans="1:19" hidden="1" x14ac:dyDescent="0.25">
      <c r="G168"/>
      <c r="H168"/>
      <c r="I168"/>
      <c r="J168"/>
      <c r="K168"/>
      <c r="L168"/>
      <c r="M168"/>
      <c r="N168"/>
      <c r="O168"/>
      <c r="P168"/>
      <c r="Q168"/>
      <c r="S168"/>
    </row>
    <row r="169" spans="1:19" hidden="1" x14ac:dyDescent="0.25">
      <c r="G169"/>
      <c r="H169"/>
      <c r="I169"/>
      <c r="J169"/>
      <c r="K169"/>
      <c r="L169"/>
      <c r="M169"/>
      <c r="N169"/>
      <c r="O169"/>
      <c r="P169"/>
      <c r="Q169"/>
      <c r="S169"/>
    </row>
    <row r="170" spans="1:19" hidden="1" x14ac:dyDescent="0.25">
      <c r="G170"/>
      <c r="H170"/>
      <c r="I170"/>
      <c r="J170"/>
      <c r="K170"/>
      <c r="L170"/>
      <c r="M170"/>
      <c r="N170"/>
      <c r="O170"/>
      <c r="P170"/>
      <c r="Q170"/>
      <c r="S170"/>
    </row>
    <row r="171" spans="1:19" hidden="1" x14ac:dyDescent="0.25">
      <c r="G171"/>
      <c r="H171"/>
      <c r="I171"/>
      <c r="J171"/>
      <c r="K171"/>
      <c r="L171"/>
      <c r="M171"/>
      <c r="N171"/>
      <c r="O171"/>
      <c r="P171"/>
      <c r="Q171"/>
      <c r="S171"/>
    </row>
    <row r="172" spans="1:19" hidden="1" x14ac:dyDescent="0.25">
      <c r="G172"/>
      <c r="H172"/>
      <c r="I172"/>
      <c r="J172"/>
      <c r="K172"/>
      <c r="L172"/>
      <c r="M172"/>
      <c r="N172"/>
      <c r="O172"/>
      <c r="P172"/>
      <c r="Q172"/>
      <c r="S172"/>
    </row>
    <row r="173" spans="1:19" hidden="1" x14ac:dyDescent="0.25">
      <c r="G173"/>
      <c r="H173"/>
      <c r="I173"/>
      <c r="J173"/>
      <c r="K173"/>
      <c r="L173"/>
      <c r="M173"/>
      <c r="N173"/>
      <c r="O173"/>
      <c r="P173"/>
      <c r="Q173"/>
      <c r="S173"/>
    </row>
    <row r="174" spans="1:19" hidden="1" x14ac:dyDescent="0.25">
      <c r="G174"/>
      <c r="H174"/>
      <c r="I174"/>
      <c r="J174"/>
      <c r="K174"/>
      <c r="L174"/>
      <c r="M174"/>
      <c r="N174"/>
      <c r="O174"/>
      <c r="P174"/>
      <c r="Q174"/>
      <c r="S174"/>
    </row>
    <row r="175" spans="1:19" hidden="1" x14ac:dyDescent="0.25">
      <c r="H175"/>
      <c r="I175"/>
      <c r="J175"/>
      <c r="K175"/>
      <c r="L175"/>
      <c r="M175"/>
      <c r="N175"/>
      <c r="O175"/>
      <c r="P175"/>
      <c r="Q175"/>
      <c r="S175"/>
    </row>
    <row r="176" spans="1:19" hidden="1" x14ac:dyDescent="0.25">
      <c r="H176"/>
      <c r="I176"/>
      <c r="J176"/>
      <c r="K176"/>
      <c r="L176"/>
      <c r="M176"/>
      <c r="N176"/>
      <c r="O176"/>
      <c r="P176"/>
      <c r="Q176"/>
      <c r="S176"/>
    </row>
    <row r="177" spans="5:19" hidden="1" x14ac:dyDescent="0.25">
      <c r="H177"/>
      <c r="I177"/>
      <c r="J177"/>
      <c r="K177"/>
      <c r="L177"/>
      <c r="M177"/>
      <c r="N177"/>
      <c r="O177"/>
      <c r="P177"/>
      <c r="Q177"/>
      <c r="S177"/>
    </row>
    <row r="178" spans="5:19" hidden="1" x14ac:dyDescent="0.25">
      <c r="H178"/>
      <c r="I178"/>
      <c r="J178"/>
      <c r="K178"/>
      <c r="L178"/>
      <c r="M178"/>
      <c r="N178"/>
      <c r="O178"/>
      <c r="P178"/>
      <c r="Q178"/>
      <c r="S178"/>
    </row>
    <row r="179" spans="5:19" hidden="1" x14ac:dyDescent="0.25">
      <c r="H179"/>
      <c r="I179"/>
      <c r="J179"/>
      <c r="K179"/>
      <c r="L179"/>
      <c r="M179"/>
      <c r="N179"/>
      <c r="O179"/>
      <c r="P179"/>
      <c r="Q179"/>
      <c r="S179"/>
    </row>
    <row r="180" spans="5:19" hidden="1" x14ac:dyDescent="0.25">
      <c r="H180"/>
      <c r="I180"/>
      <c r="J180"/>
      <c r="K180"/>
      <c r="L180"/>
      <c r="M180"/>
      <c r="N180"/>
      <c r="O180"/>
      <c r="P180"/>
      <c r="Q180"/>
      <c r="S180"/>
    </row>
    <row r="181" spans="5:19" hidden="1" x14ac:dyDescent="0.25">
      <c r="H181"/>
      <c r="I181"/>
      <c r="J181"/>
      <c r="K181"/>
      <c r="L181"/>
      <c r="M181"/>
      <c r="N181"/>
      <c r="O181"/>
      <c r="P181"/>
      <c r="Q181"/>
      <c r="S181"/>
    </row>
    <row r="182" spans="5:19" hidden="1" x14ac:dyDescent="0.25">
      <c r="H182"/>
      <c r="I182"/>
      <c r="J182"/>
      <c r="K182"/>
      <c r="L182"/>
      <c r="M182"/>
      <c r="N182"/>
      <c r="O182"/>
      <c r="P182"/>
      <c r="Q182"/>
      <c r="S182"/>
    </row>
    <row r="183" spans="5:19" hidden="1" x14ac:dyDescent="0.25">
      <c r="H183"/>
      <c r="I183"/>
      <c r="J183"/>
      <c r="K183"/>
      <c r="L183"/>
      <c r="M183"/>
      <c r="N183"/>
      <c r="O183"/>
      <c r="P183"/>
      <c r="Q183"/>
      <c r="S183"/>
    </row>
    <row r="184" spans="5:19" hidden="1" x14ac:dyDescent="0.25">
      <c r="H184"/>
      <c r="I184"/>
      <c r="J184"/>
      <c r="K184"/>
      <c r="L184"/>
      <c r="M184"/>
      <c r="N184"/>
      <c r="O184"/>
      <c r="P184"/>
      <c r="Q184"/>
      <c r="S184"/>
    </row>
    <row r="185" spans="5:19" ht="24.75" hidden="1" x14ac:dyDescent="0.25">
      <c r="E185" s="7"/>
      <c r="F185" s="7" t="s">
        <v>557</v>
      </c>
      <c r="G185" s="10" t="s">
        <v>558</v>
      </c>
      <c r="H185"/>
      <c r="I185"/>
      <c r="J185"/>
      <c r="K185"/>
      <c r="L185"/>
      <c r="M185"/>
      <c r="N185"/>
      <c r="O185"/>
      <c r="P185"/>
      <c r="Q185"/>
      <c r="S185"/>
    </row>
    <row r="186" spans="5:19" hidden="1" x14ac:dyDescent="0.25">
      <c r="E186" s="3"/>
      <c r="F186" s="8" t="s">
        <v>560</v>
      </c>
      <c r="G186" s="9">
        <v>4</v>
      </c>
      <c r="H186"/>
      <c r="I186"/>
      <c r="J186"/>
      <c r="K186"/>
      <c r="L186"/>
      <c r="M186"/>
      <c r="N186"/>
      <c r="O186"/>
      <c r="P186"/>
      <c r="Q186"/>
      <c r="S186"/>
    </row>
    <row r="187" spans="5:19" hidden="1" x14ac:dyDescent="0.25">
      <c r="E187" s="3"/>
      <c r="F187" s="8" t="s">
        <v>560</v>
      </c>
      <c r="G187" s="9">
        <v>60</v>
      </c>
      <c r="H187"/>
      <c r="I187"/>
      <c r="J187"/>
      <c r="K187"/>
      <c r="L187"/>
      <c r="M187"/>
      <c r="N187"/>
      <c r="O187"/>
      <c r="P187"/>
      <c r="Q187"/>
      <c r="S187"/>
    </row>
    <row r="188" spans="5:19" hidden="1" x14ac:dyDescent="0.25">
      <c r="E188" s="3"/>
      <c r="F188" s="8" t="s">
        <v>560</v>
      </c>
      <c r="G188" s="9">
        <v>11400</v>
      </c>
      <c r="H188"/>
      <c r="I188"/>
      <c r="J188"/>
      <c r="K188"/>
      <c r="L188"/>
      <c r="M188"/>
      <c r="N188"/>
      <c r="O188"/>
      <c r="P188"/>
      <c r="Q188"/>
      <c r="S188"/>
    </row>
    <row r="189" spans="5:19" hidden="1" x14ac:dyDescent="0.25">
      <c r="E189" s="3"/>
      <c r="F189" s="8" t="s">
        <v>559</v>
      </c>
      <c r="G189" s="9">
        <v>7560</v>
      </c>
      <c r="H189"/>
      <c r="I189"/>
      <c r="J189"/>
      <c r="K189"/>
      <c r="L189"/>
      <c r="M189"/>
      <c r="N189"/>
      <c r="O189"/>
      <c r="P189"/>
      <c r="Q189"/>
      <c r="S189"/>
    </row>
    <row r="190" spans="5:19" hidden="1" x14ac:dyDescent="0.25">
      <c r="E190" s="3"/>
      <c r="F190" s="8" t="s">
        <v>556</v>
      </c>
      <c r="G190" s="9">
        <v>87</v>
      </c>
      <c r="H190"/>
      <c r="I190"/>
      <c r="J190"/>
      <c r="K190"/>
      <c r="L190"/>
      <c r="M190"/>
      <c r="N190"/>
      <c r="O190"/>
      <c r="P190"/>
      <c r="Q190"/>
      <c r="S190"/>
    </row>
    <row r="191" spans="5:19" hidden="1" x14ac:dyDescent="0.25">
      <c r="E191" s="3"/>
      <c r="F191" s="8" t="s">
        <v>560</v>
      </c>
      <c r="G191" s="9">
        <v>14080</v>
      </c>
      <c r="M191"/>
      <c r="N191"/>
      <c r="O191"/>
      <c r="P191"/>
      <c r="Q191"/>
      <c r="S191"/>
    </row>
    <row r="192" spans="5:19" hidden="1" x14ac:dyDescent="0.25">
      <c r="E192" s="3"/>
      <c r="F192" s="8" t="s">
        <v>560</v>
      </c>
      <c r="G192" s="9">
        <v>8800</v>
      </c>
      <c r="M192"/>
      <c r="N192"/>
      <c r="O192"/>
      <c r="P192"/>
      <c r="Q192"/>
      <c r="S192"/>
    </row>
    <row r="193" spans="5:19" hidden="1" x14ac:dyDescent="0.25">
      <c r="E193" s="3"/>
      <c r="F193" s="8" t="s">
        <v>559</v>
      </c>
      <c r="G193" s="9">
        <v>120</v>
      </c>
      <c r="M193"/>
      <c r="N193"/>
      <c r="O193"/>
      <c r="P193"/>
      <c r="Q193"/>
      <c r="S193"/>
    </row>
    <row r="194" spans="5:19" hidden="1" x14ac:dyDescent="0.25">
      <c r="E194" s="3"/>
      <c r="F194" s="8" t="s">
        <v>556</v>
      </c>
      <c r="G194" s="9">
        <v>93</v>
      </c>
      <c r="M194"/>
      <c r="N194"/>
      <c r="O194"/>
      <c r="P194"/>
      <c r="Q194"/>
      <c r="S194"/>
    </row>
    <row r="195" spans="5:19" hidden="1" x14ac:dyDescent="0.25">
      <c r="E195" s="3"/>
      <c r="F195" s="8" t="s">
        <v>559</v>
      </c>
      <c r="G195" s="9">
        <v>20</v>
      </c>
      <c r="M195"/>
      <c r="N195"/>
      <c r="O195"/>
      <c r="P195"/>
      <c r="Q195"/>
      <c r="S195"/>
    </row>
    <row r="196" spans="5:19" hidden="1" x14ac:dyDescent="0.25">
      <c r="E196" s="3"/>
      <c r="F196" s="8" t="s">
        <v>562</v>
      </c>
      <c r="G196" s="9">
        <v>2</v>
      </c>
      <c r="M196"/>
      <c r="N196"/>
      <c r="O196"/>
      <c r="P196"/>
      <c r="Q196"/>
      <c r="S196"/>
    </row>
    <row r="197" spans="5:19" hidden="1" x14ac:dyDescent="0.25">
      <c r="E197" s="3"/>
      <c r="F197" s="8" t="s">
        <v>561</v>
      </c>
      <c r="G197" s="9">
        <v>2</v>
      </c>
      <c r="M197"/>
      <c r="N197"/>
      <c r="O197"/>
      <c r="P197"/>
      <c r="Q197"/>
      <c r="S197"/>
    </row>
    <row r="198" spans="5:19" hidden="1" x14ac:dyDescent="0.25">
      <c r="E198" s="3"/>
      <c r="F198" s="8" t="s">
        <v>559</v>
      </c>
      <c r="G198" s="9">
        <v>20</v>
      </c>
      <c r="M198"/>
      <c r="N198"/>
      <c r="O198"/>
      <c r="P198"/>
      <c r="Q198"/>
      <c r="S198"/>
    </row>
    <row r="199" spans="5:19" hidden="1" x14ac:dyDescent="0.25">
      <c r="E199" s="3"/>
      <c r="F199" s="8" t="s">
        <v>556</v>
      </c>
      <c r="G199" s="9">
        <v>1</v>
      </c>
      <c r="M199"/>
      <c r="N199"/>
      <c r="O199"/>
      <c r="P199"/>
      <c r="Q199"/>
      <c r="S199"/>
    </row>
    <row r="200" spans="5:19" hidden="1" x14ac:dyDescent="0.25">
      <c r="E200" s="3"/>
      <c r="F200" s="8" t="s">
        <v>559</v>
      </c>
      <c r="G200" s="9">
        <v>480</v>
      </c>
      <c r="M200"/>
      <c r="N200"/>
      <c r="O200"/>
      <c r="P200"/>
      <c r="Q200"/>
      <c r="S200"/>
    </row>
    <row r="201" spans="5:19" hidden="1" x14ac:dyDescent="0.25">
      <c r="E201" s="3"/>
      <c r="F201" s="8" t="s">
        <v>562</v>
      </c>
      <c r="G201" s="9">
        <v>30</v>
      </c>
      <c r="M201"/>
      <c r="N201"/>
      <c r="O201"/>
      <c r="P201"/>
      <c r="Q201"/>
      <c r="S201"/>
    </row>
    <row r="202" spans="5:19" hidden="1" x14ac:dyDescent="0.25">
      <c r="E202" s="3"/>
      <c r="F202" s="8" t="s">
        <v>562</v>
      </c>
      <c r="G202" s="9">
        <v>500</v>
      </c>
      <c r="M202"/>
      <c r="N202"/>
      <c r="O202"/>
      <c r="P202"/>
      <c r="Q202"/>
      <c r="S202"/>
    </row>
    <row r="203" spans="5:19" hidden="1" x14ac:dyDescent="0.25">
      <c r="E203" s="3"/>
      <c r="F203" s="8" t="s">
        <v>560</v>
      </c>
      <c r="G203" s="9">
        <v>150</v>
      </c>
      <c r="K203" s="2"/>
      <c r="L203" s="3" t="s">
        <v>565</v>
      </c>
      <c r="M203"/>
      <c r="N203"/>
      <c r="O203"/>
      <c r="P203"/>
      <c r="Q203"/>
      <c r="S203"/>
    </row>
    <row r="204" spans="5:19" hidden="1" x14ac:dyDescent="0.25">
      <c r="E204" s="3"/>
      <c r="F204" s="8" t="s">
        <v>559</v>
      </c>
      <c r="G204" s="9">
        <v>240</v>
      </c>
      <c r="K204" s="5" t="s">
        <v>566</v>
      </c>
      <c r="L204" s="3">
        <v>150</v>
      </c>
      <c r="M204"/>
      <c r="N204"/>
      <c r="O204"/>
      <c r="P204"/>
      <c r="Q204"/>
      <c r="S204"/>
    </row>
    <row r="205" spans="5:19" hidden="1" x14ac:dyDescent="0.25">
      <c r="E205" s="3"/>
      <c r="F205" s="8" t="s">
        <v>559</v>
      </c>
      <c r="G205" s="9">
        <v>240</v>
      </c>
      <c r="K205" s="5" t="s">
        <v>567</v>
      </c>
      <c r="L205" s="3">
        <v>100</v>
      </c>
      <c r="M205"/>
      <c r="N205"/>
      <c r="O205"/>
      <c r="P205"/>
      <c r="Q205"/>
      <c r="S205"/>
    </row>
    <row r="206" spans="5:19" hidden="1" x14ac:dyDescent="0.25">
      <c r="E206" s="3"/>
      <c r="F206" s="8" t="s">
        <v>559</v>
      </c>
      <c r="G206" s="9">
        <v>150</v>
      </c>
      <c r="K206" s="5" t="s">
        <v>567</v>
      </c>
      <c r="L206" s="3">
        <v>20</v>
      </c>
      <c r="M206"/>
      <c r="N206"/>
      <c r="O206"/>
      <c r="P206"/>
      <c r="Q206"/>
      <c r="S206"/>
    </row>
    <row r="207" spans="5:19" hidden="1" x14ac:dyDescent="0.25">
      <c r="E207" s="3"/>
      <c r="F207" s="8" t="s">
        <v>556</v>
      </c>
      <c r="G207" s="9">
        <v>1</v>
      </c>
      <c r="K207" s="5" t="s">
        <v>567</v>
      </c>
      <c r="L207" s="3">
        <v>20</v>
      </c>
      <c r="M207"/>
      <c r="N207"/>
      <c r="O207"/>
      <c r="P207"/>
      <c r="Q207"/>
      <c r="S207"/>
    </row>
    <row r="208" spans="5:19" hidden="1" x14ac:dyDescent="0.25">
      <c r="E208" s="3"/>
      <c r="F208" s="8" t="s">
        <v>560</v>
      </c>
      <c r="G208" s="9">
        <v>30</v>
      </c>
      <c r="K208" s="5" t="s">
        <v>567</v>
      </c>
      <c r="L208" s="3">
        <v>1000</v>
      </c>
      <c r="M208"/>
      <c r="N208"/>
      <c r="O208"/>
      <c r="P208"/>
      <c r="Q208"/>
      <c r="S208"/>
    </row>
    <row r="209" spans="5:19" hidden="1" x14ac:dyDescent="0.25">
      <c r="E209" s="3"/>
      <c r="F209" s="8" t="s">
        <v>560</v>
      </c>
      <c r="G209" s="9">
        <v>12</v>
      </c>
      <c r="K209" s="5" t="s">
        <v>567</v>
      </c>
      <c r="L209" s="3">
        <v>25</v>
      </c>
      <c r="M209"/>
      <c r="N209"/>
      <c r="O209"/>
      <c r="P209"/>
      <c r="Q209"/>
      <c r="S209"/>
    </row>
    <row r="210" spans="5:19" hidden="1" x14ac:dyDescent="0.25">
      <c r="E210" s="3"/>
      <c r="F210" s="8" t="s">
        <v>559</v>
      </c>
      <c r="G210" s="9">
        <v>20</v>
      </c>
      <c r="K210" s="5" t="s">
        <v>567</v>
      </c>
      <c r="L210" s="3">
        <v>50</v>
      </c>
      <c r="M210"/>
      <c r="N210"/>
      <c r="O210"/>
      <c r="P210"/>
      <c r="Q210"/>
      <c r="S210"/>
    </row>
    <row r="211" spans="5:19" hidden="1" x14ac:dyDescent="0.25">
      <c r="E211" s="3"/>
      <c r="F211" s="8" t="s">
        <v>560</v>
      </c>
      <c r="G211" s="9">
        <v>20</v>
      </c>
      <c r="K211" s="5" t="s">
        <v>567</v>
      </c>
      <c r="L211" s="3">
        <v>40</v>
      </c>
      <c r="M211"/>
      <c r="N211"/>
      <c r="O211"/>
      <c r="P211"/>
      <c r="Q211"/>
      <c r="S211"/>
    </row>
    <row r="212" spans="5:19" hidden="1" x14ac:dyDescent="0.25">
      <c r="E212" s="3"/>
      <c r="F212" s="8" t="s">
        <v>560</v>
      </c>
      <c r="G212" s="9">
        <v>6</v>
      </c>
      <c r="K212" s="5" t="s">
        <v>567</v>
      </c>
      <c r="L212" s="3">
        <v>1000</v>
      </c>
      <c r="M212"/>
      <c r="N212"/>
      <c r="O212"/>
      <c r="P212"/>
      <c r="Q212"/>
      <c r="S212"/>
    </row>
    <row r="213" spans="5:19" hidden="1" x14ac:dyDescent="0.25">
      <c r="E213" s="3"/>
      <c r="F213" s="8" t="s">
        <v>556</v>
      </c>
      <c r="G213" s="9">
        <v>2</v>
      </c>
      <c r="K213" s="5" t="s">
        <v>567</v>
      </c>
      <c r="L213" s="3">
        <v>100</v>
      </c>
      <c r="M213"/>
      <c r="N213"/>
      <c r="O213"/>
      <c r="P213"/>
      <c r="Q213"/>
      <c r="S213"/>
    </row>
    <row r="214" spans="5:19" hidden="1" x14ac:dyDescent="0.25">
      <c r="E214" s="3"/>
      <c r="F214" s="8" t="s">
        <v>556</v>
      </c>
      <c r="G214" s="9">
        <v>20</v>
      </c>
      <c r="K214" s="5" t="s">
        <v>567</v>
      </c>
      <c r="L214" s="3">
        <v>10</v>
      </c>
      <c r="M214"/>
      <c r="N214"/>
      <c r="O214"/>
      <c r="P214"/>
      <c r="Q214"/>
      <c r="S214"/>
    </row>
    <row r="215" spans="5:19" hidden="1" x14ac:dyDescent="0.25">
      <c r="E215" s="3"/>
      <c r="F215" s="8" t="s">
        <v>559</v>
      </c>
      <c r="G215" s="9">
        <v>140</v>
      </c>
      <c r="K215" s="5" t="s">
        <v>567</v>
      </c>
      <c r="L215" s="3">
        <v>1</v>
      </c>
      <c r="M215"/>
      <c r="N215"/>
      <c r="O215"/>
      <c r="P215"/>
      <c r="Q215"/>
      <c r="S215"/>
    </row>
    <row r="216" spans="5:19" hidden="1" x14ac:dyDescent="0.25">
      <c r="E216" s="3"/>
      <c r="F216" s="8" t="s">
        <v>559</v>
      </c>
      <c r="G216" s="9">
        <v>16</v>
      </c>
      <c r="K216" s="5" t="s">
        <v>567</v>
      </c>
      <c r="L216" s="3">
        <v>40</v>
      </c>
      <c r="M216"/>
      <c r="N216"/>
      <c r="O216"/>
      <c r="P216"/>
      <c r="Q216"/>
      <c r="S216"/>
    </row>
    <row r="217" spans="5:19" hidden="1" x14ac:dyDescent="0.25">
      <c r="E217" s="3"/>
      <c r="F217" s="8" t="s">
        <v>563</v>
      </c>
      <c r="G217" s="9">
        <v>24</v>
      </c>
      <c r="K217" s="5" t="s">
        <v>567</v>
      </c>
      <c r="L217" s="3">
        <v>50</v>
      </c>
      <c r="M217"/>
      <c r="N217"/>
      <c r="O217"/>
      <c r="P217"/>
      <c r="Q217"/>
      <c r="S217"/>
    </row>
    <row r="218" spans="5:19" hidden="1" x14ac:dyDescent="0.25">
      <c r="E218" s="3"/>
      <c r="F218" s="8" t="s">
        <v>556</v>
      </c>
      <c r="G218" s="9">
        <v>18</v>
      </c>
      <c r="K218" s="5" t="s">
        <v>567</v>
      </c>
      <c r="L218" s="3">
        <v>300</v>
      </c>
      <c r="M218"/>
      <c r="N218"/>
      <c r="O218"/>
      <c r="P218"/>
      <c r="Q218"/>
      <c r="S218"/>
    </row>
    <row r="219" spans="5:19" hidden="1" x14ac:dyDescent="0.25">
      <c r="E219" s="3"/>
      <c r="F219" s="8" t="s">
        <v>559</v>
      </c>
      <c r="G219" s="9">
        <v>10</v>
      </c>
      <c r="K219" s="5" t="s">
        <v>567</v>
      </c>
      <c r="L219" s="3">
        <v>50</v>
      </c>
      <c r="M219"/>
      <c r="N219"/>
      <c r="O219"/>
      <c r="P219"/>
      <c r="Q219"/>
      <c r="S219"/>
    </row>
    <row r="220" spans="5:19" hidden="1" x14ac:dyDescent="0.25">
      <c r="E220" s="3"/>
      <c r="F220" s="8" t="s">
        <v>559</v>
      </c>
      <c r="G220" s="9">
        <v>456</v>
      </c>
      <c r="K220" s="5" t="s">
        <v>567</v>
      </c>
      <c r="L220" s="3">
        <v>50</v>
      </c>
      <c r="M220"/>
      <c r="N220"/>
      <c r="O220"/>
      <c r="P220"/>
      <c r="Q220"/>
      <c r="S220"/>
    </row>
    <row r="221" spans="5:19" hidden="1" x14ac:dyDescent="0.25">
      <c r="E221" s="3"/>
      <c r="F221" s="8" t="s">
        <v>560</v>
      </c>
      <c r="G221" s="9">
        <v>30</v>
      </c>
      <c r="K221" s="5" t="s">
        <v>567</v>
      </c>
      <c r="L221" s="3">
        <v>100</v>
      </c>
      <c r="M221"/>
      <c r="N221"/>
      <c r="O221"/>
      <c r="P221"/>
      <c r="Q221"/>
      <c r="S221"/>
    </row>
    <row r="222" spans="5:19" hidden="1" x14ac:dyDescent="0.25">
      <c r="E222" s="3"/>
      <c r="F222" s="8" t="s">
        <v>560</v>
      </c>
      <c r="G222" s="9">
        <v>1200</v>
      </c>
      <c r="K222" s="5" t="s">
        <v>567</v>
      </c>
      <c r="L222" s="3">
        <v>100</v>
      </c>
      <c r="M222"/>
      <c r="N222"/>
      <c r="O222"/>
      <c r="P222"/>
      <c r="Q222"/>
      <c r="S222"/>
    </row>
    <row r="223" spans="5:19" hidden="1" x14ac:dyDescent="0.25">
      <c r="E223" s="3"/>
      <c r="F223" s="8" t="s">
        <v>559</v>
      </c>
      <c r="G223" s="9">
        <v>270</v>
      </c>
      <c r="K223" s="5" t="s">
        <v>567</v>
      </c>
      <c r="L223" s="3">
        <v>100</v>
      </c>
      <c r="M223"/>
      <c r="N223"/>
      <c r="O223"/>
      <c r="P223"/>
      <c r="Q223"/>
      <c r="S223"/>
    </row>
    <row r="224" spans="5:19" hidden="1" x14ac:dyDescent="0.25">
      <c r="E224" s="3"/>
      <c r="F224" s="8" t="s">
        <v>560</v>
      </c>
      <c r="G224" s="9">
        <v>640</v>
      </c>
      <c r="K224" s="5" t="s">
        <v>567</v>
      </c>
      <c r="L224" s="3">
        <v>100</v>
      </c>
      <c r="M224"/>
      <c r="N224"/>
      <c r="O224"/>
      <c r="P224"/>
      <c r="Q224"/>
      <c r="S224"/>
    </row>
    <row r="225" spans="5:19" hidden="1" x14ac:dyDescent="0.25">
      <c r="E225" s="3"/>
      <c r="F225" s="8" t="s">
        <v>560</v>
      </c>
      <c r="G225" s="9">
        <v>400</v>
      </c>
      <c r="K225" s="5" t="s">
        <v>567</v>
      </c>
      <c r="L225" s="3">
        <v>2000</v>
      </c>
      <c r="M225"/>
      <c r="N225"/>
      <c r="O225"/>
      <c r="P225"/>
      <c r="Q225"/>
      <c r="S225"/>
    </row>
    <row r="226" spans="5:19" hidden="1" x14ac:dyDescent="0.25">
      <c r="K226" s="5" t="s">
        <v>567</v>
      </c>
      <c r="L226" s="3">
        <v>20</v>
      </c>
      <c r="M226"/>
      <c r="N226"/>
      <c r="O226"/>
      <c r="P226"/>
      <c r="Q226"/>
      <c r="S226"/>
    </row>
    <row r="227" spans="5:19" hidden="1" x14ac:dyDescent="0.25">
      <c r="K227" s="5" t="s">
        <v>568</v>
      </c>
      <c r="L227" s="3">
        <v>750</v>
      </c>
      <c r="M227"/>
      <c r="N227"/>
      <c r="O227"/>
      <c r="P227"/>
      <c r="Q227"/>
      <c r="S227"/>
    </row>
    <row r="228" spans="5:19" hidden="1" x14ac:dyDescent="0.25">
      <c r="K228" s="5" t="s">
        <v>567</v>
      </c>
      <c r="L228" s="3">
        <v>100</v>
      </c>
      <c r="M228"/>
      <c r="N228"/>
      <c r="O228"/>
      <c r="P228"/>
      <c r="Q228"/>
      <c r="S228"/>
    </row>
    <row r="229" spans="5:19" hidden="1" x14ac:dyDescent="0.25">
      <c r="K229" s="5" t="s">
        <v>567</v>
      </c>
      <c r="L229" s="3">
        <v>25</v>
      </c>
      <c r="M229"/>
      <c r="N229"/>
      <c r="O229"/>
      <c r="P229"/>
      <c r="Q229"/>
      <c r="S229"/>
    </row>
    <row r="230" spans="5:19" hidden="1" x14ac:dyDescent="0.25">
      <c r="K230" s="5" t="s">
        <v>566</v>
      </c>
      <c r="L230" s="3">
        <v>300</v>
      </c>
      <c r="M230"/>
      <c r="N230"/>
      <c r="O230"/>
      <c r="P230"/>
      <c r="Q230"/>
      <c r="S230"/>
    </row>
    <row r="231" spans="5:19" hidden="1" x14ac:dyDescent="0.25">
      <c r="K231" s="5" t="s">
        <v>569</v>
      </c>
      <c r="L231" s="3">
        <v>10</v>
      </c>
      <c r="M231"/>
      <c r="N231"/>
      <c r="O231"/>
      <c r="P231"/>
      <c r="Q231"/>
      <c r="S231"/>
    </row>
    <row r="232" spans="5:19" hidden="1" x14ac:dyDescent="0.25">
      <c r="K232" s="5" t="s">
        <v>567</v>
      </c>
      <c r="L232" s="3">
        <v>1000</v>
      </c>
      <c r="M232"/>
      <c r="N232"/>
      <c r="O232"/>
      <c r="P232"/>
      <c r="Q232"/>
      <c r="S232"/>
    </row>
    <row r="233" spans="5:19" hidden="1" x14ac:dyDescent="0.25">
      <c r="K233" s="5" t="s">
        <v>567</v>
      </c>
      <c r="L233" s="3">
        <v>100</v>
      </c>
      <c r="M233"/>
      <c r="N233"/>
      <c r="O233"/>
      <c r="P233"/>
      <c r="Q233"/>
      <c r="S233"/>
    </row>
    <row r="234" spans="5:19" hidden="1" x14ac:dyDescent="0.25">
      <c r="K234" s="5" t="s">
        <v>567</v>
      </c>
      <c r="L234" s="3">
        <v>100</v>
      </c>
      <c r="M234"/>
      <c r="N234"/>
      <c r="O234"/>
      <c r="P234"/>
      <c r="Q234"/>
      <c r="S234"/>
    </row>
    <row r="235" spans="5:19" hidden="1" x14ac:dyDescent="0.25">
      <c r="K235" s="5" t="s">
        <v>567</v>
      </c>
      <c r="L235" s="3">
        <v>500</v>
      </c>
      <c r="M235"/>
      <c r="N235"/>
      <c r="O235"/>
      <c r="P235"/>
      <c r="Q235"/>
      <c r="S235"/>
    </row>
    <row r="236" spans="5:19" hidden="1" x14ac:dyDescent="0.25">
      <c r="K236" s="5" t="s">
        <v>567</v>
      </c>
      <c r="L236" s="3">
        <v>600</v>
      </c>
      <c r="M236"/>
      <c r="N236"/>
      <c r="O236"/>
      <c r="P236"/>
      <c r="Q236"/>
      <c r="S236"/>
    </row>
    <row r="237" spans="5:19" hidden="1" x14ac:dyDescent="0.25">
      <c r="K237" s="5" t="s">
        <v>567</v>
      </c>
      <c r="L237" s="3">
        <v>100</v>
      </c>
      <c r="M237"/>
      <c r="N237"/>
      <c r="O237"/>
      <c r="P237"/>
      <c r="Q237"/>
      <c r="S237"/>
    </row>
    <row r="238" spans="5:19" hidden="1" x14ac:dyDescent="0.25">
      <c r="K238" s="5" t="s">
        <v>567</v>
      </c>
      <c r="L238" s="3">
        <v>300</v>
      </c>
      <c r="M238"/>
      <c r="N238"/>
      <c r="O238"/>
      <c r="P238"/>
      <c r="Q238"/>
      <c r="S238"/>
    </row>
    <row r="239" spans="5:19" hidden="1" x14ac:dyDescent="0.25">
      <c r="G239"/>
      <c r="H239"/>
      <c r="I239"/>
      <c r="J239"/>
      <c r="K239" s="5" t="s">
        <v>567</v>
      </c>
      <c r="L239" s="3">
        <v>100</v>
      </c>
      <c r="M239"/>
      <c r="N239"/>
      <c r="O239"/>
      <c r="P239"/>
      <c r="Q239"/>
      <c r="S239"/>
    </row>
    <row r="240" spans="5:19" hidden="1" x14ac:dyDescent="0.25">
      <c r="G240"/>
      <c r="H240"/>
      <c r="I240"/>
      <c r="J240"/>
      <c r="K240" s="5" t="s">
        <v>567</v>
      </c>
      <c r="L240" s="3">
        <v>20</v>
      </c>
      <c r="M240"/>
      <c r="N240"/>
      <c r="O240"/>
      <c r="P240"/>
      <c r="Q240"/>
      <c r="S240"/>
    </row>
    <row r="241" spans="7:19" hidden="1" x14ac:dyDescent="0.25">
      <c r="G241"/>
      <c r="H241"/>
      <c r="I241"/>
      <c r="J241"/>
      <c r="K241" s="5" t="s">
        <v>567</v>
      </c>
      <c r="L241" s="3">
        <v>20</v>
      </c>
      <c r="M241"/>
      <c r="N241"/>
      <c r="O241"/>
      <c r="P241"/>
      <c r="Q241"/>
      <c r="S241"/>
    </row>
    <row r="242" spans="7:19" hidden="1" x14ac:dyDescent="0.25">
      <c r="G242"/>
      <c r="H242"/>
      <c r="I242"/>
      <c r="J242"/>
      <c r="K242" s="5" t="s">
        <v>567</v>
      </c>
      <c r="L242" s="3">
        <v>25</v>
      </c>
      <c r="M242"/>
      <c r="N242"/>
      <c r="O242"/>
      <c r="P242"/>
      <c r="Q242"/>
      <c r="S242"/>
    </row>
    <row r="243" spans="7:19" hidden="1" x14ac:dyDescent="0.25">
      <c r="G243"/>
      <c r="H243"/>
      <c r="I243"/>
      <c r="J243"/>
      <c r="K243" s="5" t="s">
        <v>567</v>
      </c>
      <c r="L243" s="3">
        <v>50</v>
      </c>
      <c r="M243"/>
      <c r="N243"/>
      <c r="O243"/>
      <c r="P243"/>
      <c r="Q243"/>
      <c r="S243"/>
    </row>
    <row r="244" spans="7:19" hidden="1" x14ac:dyDescent="0.25">
      <c r="G244"/>
      <c r="H244"/>
      <c r="I244"/>
      <c r="J244"/>
      <c r="M244"/>
      <c r="N244"/>
      <c r="O244"/>
      <c r="P244"/>
      <c r="Q244"/>
      <c r="S244"/>
    </row>
  </sheetData>
  <sheetProtection password="C7FC" sheet="1" objects="1" scenarios="1"/>
  <autoFilter ref="B14:AA157"/>
  <sortState ref="B2:Z206">
    <sortCondition descending="1" ref="V2:V206"/>
  </sortState>
  <mergeCells count="1">
    <mergeCell ref="C12:D12"/>
  </mergeCells>
  <dataValidations count="1">
    <dataValidation type="list" allowBlank="1" showInputMessage="1" showErrorMessage="1" sqref="P15:P157">
      <formula1>$Z$15:$Z$18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5"/>
  <sheetViews>
    <sheetView topLeftCell="H10" zoomScale="80" zoomScaleNormal="80" workbookViewId="0">
      <selection activeCell="L26" sqref="L26"/>
    </sheetView>
  </sheetViews>
  <sheetFormatPr defaultColWidth="8.85546875" defaultRowHeight="15" x14ac:dyDescent="0.25"/>
  <cols>
    <col min="1" max="1" width="8.85546875" style="66"/>
    <col min="2" max="2" width="14.5703125" style="66" bestFit="1" customWidth="1"/>
    <col min="3" max="3" width="20.85546875" style="66" bestFit="1" customWidth="1"/>
    <col min="4" max="4" width="68.5703125" style="66" bestFit="1" customWidth="1"/>
    <col min="5" max="5" width="66.5703125" style="66" hidden="1" customWidth="1"/>
    <col min="6" max="6" width="16.42578125" style="66" hidden="1" customWidth="1"/>
    <col min="7" max="7" width="13.5703125" style="68" customWidth="1"/>
    <col min="8" max="8" width="20.140625" style="68" customWidth="1"/>
    <col min="9" max="9" width="25.42578125" style="69" customWidth="1"/>
    <col min="10" max="10" width="34" style="68" customWidth="1"/>
    <col min="11" max="11" width="59.42578125" style="68" customWidth="1"/>
    <col min="12" max="12" width="31.42578125" style="68" customWidth="1"/>
    <col min="13" max="13" width="31.42578125" style="68" hidden="1" customWidth="1"/>
    <col min="14" max="14" width="24.140625" style="68" hidden="1" customWidth="1"/>
    <col min="15" max="15" width="24" style="70" customWidth="1"/>
    <col min="16" max="16" width="22.85546875" style="70" customWidth="1"/>
    <col min="17" max="17" width="17.42578125" style="68" customWidth="1"/>
    <col min="18" max="18" width="18.28515625" style="66" customWidth="1"/>
    <col min="19" max="19" width="13.5703125" style="68" customWidth="1"/>
    <col min="20" max="20" width="12.7109375" style="66" bestFit="1" customWidth="1"/>
    <col min="21" max="21" width="17.5703125" style="66" customWidth="1"/>
    <col min="22" max="22" width="17.42578125" style="66" customWidth="1"/>
    <col min="23" max="23" width="15" style="66" hidden="1" customWidth="1"/>
    <col min="24" max="25" width="8.85546875" style="66"/>
    <col min="26" max="26" width="19.5703125" style="66" bestFit="1" customWidth="1"/>
    <col min="27" max="27" width="14.42578125" style="66" bestFit="1" customWidth="1"/>
    <col min="28" max="16384" width="8.85546875" style="66"/>
  </cols>
  <sheetData>
    <row r="1" spans="1:23" ht="28.5" x14ac:dyDescent="0.45">
      <c r="B1" s="67" t="s">
        <v>582</v>
      </c>
    </row>
    <row r="2" spans="1:23" x14ac:dyDescent="0.25">
      <c r="B2" s="66" t="s">
        <v>575</v>
      </c>
      <c r="I2" s="71" t="s">
        <v>540</v>
      </c>
      <c r="J2" s="71" t="s">
        <v>541</v>
      </c>
    </row>
    <row r="3" spans="1:23" x14ac:dyDescent="0.25">
      <c r="I3" s="72" t="s">
        <v>542</v>
      </c>
      <c r="J3" s="73">
        <v>0.1</v>
      </c>
      <c r="K3" s="74"/>
    </row>
    <row r="4" spans="1:23" x14ac:dyDescent="0.25">
      <c r="B4" s="75" t="s">
        <v>574</v>
      </c>
      <c r="I4" s="72" t="s">
        <v>543</v>
      </c>
      <c r="J4" s="73">
        <v>-0.14000000000000001</v>
      </c>
    </row>
    <row r="5" spans="1:23" x14ac:dyDescent="0.25">
      <c r="B5" s="66" t="s">
        <v>577</v>
      </c>
      <c r="I5" s="72" t="s">
        <v>544</v>
      </c>
      <c r="J5" s="73">
        <v>0.1</v>
      </c>
    </row>
    <row r="6" spans="1:23" x14ac:dyDescent="0.25">
      <c r="B6" s="66" t="s">
        <v>573</v>
      </c>
      <c r="I6" s="72" t="s">
        <v>545</v>
      </c>
      <c r="J6" s="73">
        <v>0</v>
      </c>
    </row>
    <row r="7" spans="1:23" x14ac:dyDescent="0.25">
      <c r="B7" s="66" t="s">
        <v>576</v>
      </c>
    </row>
    <row r="8" spans="1:23" x14ac:dyDescent="0.25">
      <c r="B8" s="66" t="s">
        <v>579</v>
      </c>
    </row>
    <row r="9" spans="1:23" x14ac:dyDescent="0.25">
      <c r="B9" s="66" t="s">
        <v>587</v>
      </c>
    </row>
    <row r="10" spans="1:23" x14ac:dyDescent="0.25">
      <c r="B10" s="66" t="s">
        <v>586</v>
      </c>
    </row>
    <row r="11" spans="1:23" x14ac:dyDescent="0.25">
      <c r="H11" s="76" t="s">
        <v>588</v>
      </c>
    </row>
    <row r="12" spans="1:23" ht="25.5" x14ac:dyDescent="0.25">
      <c r="B12" s="77" t="s">
        <v>584</v>
      </c>
      <c r="C12" s="118" t="s">
        <v>585</v>
      </c>
      <c r="D12" s="119"/>
      <c r="H12" s="65">
        <f>SUM(V15:V164)</f>
        <v>0</v>
      </c>
    </row>
    <row r="13" spans="1:23" ht="15.75" thickBot="1" x14ac:dyDescent="0.3"/>
    <row r="14" spans="1:23" s="86" customFormat="1" ht="40.5" thickTop="1" thickBot="1" x14ac:dyDescent="0.3">
      <c r="A14" s="78" t="s">
        <v>583</v>
      </c>
      <c r="B14" s="78" t="s">
        <v>0</v>
      </c>
      <c r="C14" s="78" t="s">
        <v>536</v>
      </c>
      <c r="D14" s="78" t="s">
        <v>537</v>
      </c>
      <c r="E14" s="78" t="s">
        <v>570</v>
      </c>
      <c r="F14" s="78" t="s">
        <v>1</v>
      </c>
      <c r="G14" s="79" t="s">
        <v>548</v>
      </c>
      <c r="H14" s="79" t="s">
        <v>538</v>
      </c>
      <c r="I14" s="79" t="s">
        <v>539</v>
      </c>
      <c r="J14" s="79" t="s">
        <v>553</v>
      </c>
      <c r="K14" s="80" t="s">
        <v>554</v>
      </c>
      <c r="L14" s="80" t="s">
        <v>564</v>
      </c>
      <c r="M14" s="81" t="s">
        <v>571</v>
      </c>
      <c r="N14" s="82" t="s">
        <v>572</v>
      </c>
      <c r="O14" s="31" t="s">
        <v>549</v>
      </c>
      <c r="P14" s="31" t="s">
        <v>540</v>
      </c>
      <c r="Q14" s="82" t="s">
        <v>550</v>
      </c>
      <c r="R14" s="83" t="s">
        <v>535</v>
      </c>
      <c r="S14" s="82" t="s">
        <v>546</v>
      </c>
      <c r="T14" s="83" t="s">
        <v>547</v>
      </c>
      <c r="U14" s="83" t="s">
        <v>551</v>
      </c>
      <c r="V14" s="84" t="s">
        <v>552</v>
      </c>
      <c r="W14" s="85" t="s">
        <v>555</v>
      </c>
    </row>
    <row r="15" spans="1:23" ht="15.75" thickTop="1" x14ac:dyDescent="0.25">
      <c r="A15" s="87">
        <v>1</v>
      </c>
      <c r="B15" s="88" t="s">
        <v>226</v>
      </c>
      <c r="C15" s="88" t="s">
        <v>227</v>
      </c>
      <c r="D15" s="88" t="s">
        <v>228</v>
      </c>
      <c r="E15" s="88" t="s">
        <v>229</v>
      </c>
      <c r="F15" s="89"/>
      <c r="G15" s="90">
        <v>7200</v>
      </c>
      <c r="H15" s="90">
        <v>207</v>
      </c>
      <c r="I15" s="91">
        <f t="shared" ref="I15:I46" si="0">G15*H15</f>
        <v>1490400</v>
      </c>
      <c r="J15" s="92">
        <f>'10a prijzenblad'!J15</f>
        <v>0</v>
      </c>
      <c r="K15" s="92">
        <f>'10a prijzenblad'!K15</f>
        <v>0</v>
      </c>
      <c r="L15" s="92">
        <f>'10a prijzenblad'!L15</f>
        <v>0</v>
      </c>
      <c r="M15" s="92"/>
      <c r="N15" s="92">
        <f>M15*I15</f>
        <v>0</v>
      </c>
      <c r="O15" s="33"/>
      <c r="P15" s="32" t="s">
        <v>542</v>
      </c>
      <c r="Q15" s="90">
        <f t="shared" ref="Q15:Q78" si="1">O15*I15</f>
        <v>0</v>
      </c>
      <c r="R15" s="93">
        <v>0.5</v>
      </c>
      <c r="S15" s="90">
        <f t="shared" ref="S15:S78" si="2">(1-R15)*Q15</f>
        <v>0</v>
      </c>
      <c r="T15" s="94">
        <f t="shared" ref="T15:T46" si="3">S15*J$3</f>
        <v>0</v>
      </c>
      <c r="U15" s="90">
        <f t="shared" ref="U15:U78" si="4">R15*Q15</f>
        <v>0</v>
      </c>
      <c r="V15" s="94">
        <f t="shared" ref="V15:V46" si="5">(VLOOKUP(P15,I$2:J$6,2,FALSE))*U15</f>
        <v>0</v>
      </c>
      <c r="W15" s="94">
        <f t="shared" ref="W15:W78" si="6">N15+T15+V15</f>
        <v>0</v>
      </c>
    </row>
    <row r="16" spans="1:23" x14ac:dyDescent="0.25">
      <c r="A16" s="87">
        <v>2</v>
      </c>
      <c r="B16" s="88" t="s">
        <v>140</v>
      </c>
      <c r="C16" s="88" t="s">
        <v>141</v>
      </c>
      <c r="D16" s="88" t="s">
        <v>142</v>
      </c>
      <c r="E16" s="89" t="s">
        <v>80</v>
      </c>
      <c r="F16" s="89"/>
      <c r="G16" s="90">
        <v>5000</v>
      </c>
      <c r="H16" s="90">
        <v>260</v>
      </c>
      <c r="I16" s="91">
        <f t="shared" si="0"/>
        <v>1300000</v>
      </c>
      <c r="J16" s="92">
        <f>'10a prijzenblad'!J16</f>
        <v>0</v>
      </c>
      <c r="K16" s="92">
        <f>'10a prijzenblad'!K16</f>
        <v>0</v>
      </c>
      <c r="L16" s="92">
        <f>'10a prijzenblad'!L16</f>
        <v>0</v>
      </c>
      <c r="M16" s="92"/>
      <c r="N16" s="92">
        <f t="shared" ref="N16:N79" si="7">M16*I16</f>
        <v>0</v>
      </c>
      <c r="O16" s="33"/>
      <c r="P16" s="32" t="s">
        <v>542</v>
      </c>
      <c r="Q16" s="90">
        <f t="shared" si="1"/>
        <v>0</v>
      </c>
      <c r="R16" s="93">
        <v>0.2</v>
      </c>
      <c r="S16" s="90">
        <f t="shared" si="2"/>
        <v>0</v>
      </c>
      <c r="T16" s="94">
        <f t="shared" si="3"/>
        <v>0</v>
      </c>
      <c r="U16" s="90">
        <f t="shared" si="4"/>
        <v>0</v>
      </c>
      <c r="V16" s="94">
        <f t="shared" si="5"/>
        <v>0</v>
      </c>
      <c r="W16" s="94">
        <f t="shared" si="6"/>
        <v>0</v>
      </c>
    </row>
    <row r="17" spans="1:23" x14ac:dyDescent="0.25">
      <c r="A17" s="87">
        <v>3</v>
      </c>
      <c r="B17" s="88" t="s">
        <v>31</v>
      </c>
      <c r="C17" s="88" t="s">
        <v>32</v>
      </c>
      <c r="D17" s="88" t="s">
        <v>33</v>
      </c>
      <c r="E17" s="89" t="s">
        <v>34</v>
      </c>
      <c r="F17" s="89" t="s">
        <v>501</v>
      </c>
      <c r="G17" s="90">
        <v>1000</v>
      </c>
      <c r="H17" s="90">
        <v>81</v>
      </c>
      <c r="I17" s="91">
        <f t="shared" si="0"/>
        <v>81000</v>
      </c>
      <c r="J17" s="92">
        <f>'10a prijzenblad'!J17</f>
        <v>0</v>
      </c>
      <c r="K17" s="92">
        <f>'10a prijzenblad'!K17</f>
        <v>0</v>
      </c>
      <c r="L17" s="92">
        <f>'10a prijzenblad'!L17</f>
        <v>0</v>
      </c>
      <c r="M17" s="92"/>
      <c r="N17" s="92">
        <f t="shared" si="7"/>
        <v>0</v>
      </c>
      <c r="O17" s="33"/>
      <c r="P17" s="32" t="s">
        <v>542</v>
      </c>
      <c r="Q17" s="90">
        <f t="shared" si="1"/>
        <v>0</v>
      </c>
      <c r="R17" s="93">
        <v>0.5</v>
      </c>
      <c r="S17" s="90">
        <f t="shared" si="2"/>
        <v>0</v>
      </c>
      <c r="T17" s="94">
        <f t="shared" si="3"/>
        <v>0</v>
      </c>
      <c r="U17" s="90">
        <f t="shared" si="4"/>
        <v>0</v>
      </c>
      <c r="V17" s="94">
        <f t="shared" si="5"/>
        <v>0</v>
      </c>
      <c r="W17" s="94">
        <f t="shared" si="6"/>
        <v>0</v>
      </c>
    </row>
    <row r="18" spans="1:23" x14ac:dyDescent="0.25">
      <c r="A18" s="87">
        <v>4</v>
      </c>
      <c r="B18" s="88" t="s">
        <v>165</v>
      </c>
      <c r="C18" s="88" t="s">
        <v>166</v>
      </c>
      <c r="D18" s="88" t="s">
        <v>167</v>
      </c>
      <c r="E18" s="89" t="s">
        <v>168</v>
      </c>
      <c r="F18" s="89"/>
      <c r="G18" s="90">
        <v>300</v>
      </c>
      <c r="H18" s="90">
        <v>1316</v>
      </c>
      <c r="I18" s="91">
        <f t="shared" si="0"/>
        <v>394800</v>
      </c>
      <c r="J18" s="92">
        <f>'10a prijzenblad'!J18</f>
        <v>0</v>
      </c>
      <c r="K18" s="92">
        <f>'10a prijzenblad'!K18</f>
        <v>0</v>
      </c>
      <c r="L18" s="92">
        <f>'10a prijzenblad'!L18</f>
        <v>0</v>
      </c>
      <c r="M18" s="92"/>
      <c r="N18" s="92">
        <f t="shared" si="7"/>
        <v>0</v>
      </c>
      <c r="O18" s="33"/>
      <c r="P18" s="32" t="s">
        <v>542</v>
      </c>
      <c r="Q18" s="90">
        <f t="shared" si="1"/>
        <v>0</v>
      </c>
      <c r="R18" s="93">
        <v>0.5</v>
      </c>
      <c r="S18" s="90">
        <f t="shared" si="2"/>
        <v>0</v>
      </c>
      <c r="T18" s="94">
        <f t="shared" si="3"/>
        <v>0</v>
      </c>
      <c r="U18" s="90">
        <f t="shared" si="4"/>
        <v>0</v>
      </c>
      <c r="V18" s="94">
        <f t="shared" si="5"/>
        <v>0</v>
      </c>
      <c r="W18" s="94">
        <f t="shared" si="6"/>
        <v>0</v>
      </c>
    </row>
    <row r="19" spans="1:23" ht="15" customHeight="1" x14ac:dyDescent="0.25">
      <c r="A19" s="87">
        <v>5</v>
      </c>
      <c r="B19" s="88" t="s">
        <v>209</v>
      </c>
      <c r="C19" s="88" t="s">
        <v>210</v>
      </c>
      <c r="D19" s="88" t="s">
        <v>211</v>
      </c>
      <c r="E19" s="95" t="s">
        <v>212</v>
      </c>
      <c r="F19" s="89" t="s">
        <v>515</v>
      </c>
      <c r="G19" s="90">
        <v>4500</v>
      </c>
      <c r="H19" s="90">
        <v>54</v>
      </c>
      <c r="I19" s="91">
        <f t="shared" si="0"/>
        <v>243000</v>
      </c>
      <c r="J19" s="92">
        <f>'10a prijzenblad'!J19</f>
        <v>0</v>
      </c>
      <c r="K19" s="92">
        <f>'10a prijzenblad'!K19</f>
        <v>0</v>
      </c>
      <c r="L19" s="92">
        <f>'10a prijzenblad'!L19</f>
        <v>0</v>
      </c>
      <c r="M19" s="92"/>
      <c r="N19" s="92">
        <f t="shared" si="7"/>
        <v>0</v>
      </c>
      <c r="O19" s="33"/>
      <c r="P19" s="32" t="s">
        <v>542</v>
      </c>
      <c r="Q19" s="90">
        <f t="shared" si="1"/>
        <v>0</v>
      </c>
      <c r="R19" s="93">
        <v>0.5</v>
      </c>
      <c r="S19" s="90">
        <f t="shared" si="2"/>
        <v>0</v>
      </c>
      <c r="T19" s="94">
        <f t="shared" si="3"/>
        <v>0</v>
      </c>
      <c r="U19" s="90">
        <f t="shared" si="4"/>
        <v>0</v>
      </c>
      <c r="V19" s="94">
        <f t="shared" si="5"/>
        <v>0</v>
      </c>
      <c r="W19" s="94">
        <f t="shared" si="6"/>
        <v>0</v>
      </c>
    </row>
    <row r="20" spans="1:23" x14ac:dyDescent="0.25">
      <c r="A20" s="87">
        <v>6</v>
      </c>
      <c r="B20" s="88" t="s">
        <v>438</v>
      </c>
      <c r="C20" s="88" t="s">
        <v>439</v>
      </c>
      <c r="D20" s="88" t="s">
        <v>440</v>
      </c>
      <c r="E20" s="95" t="s">
        <v>441</v>
      </c>
      <c r="F20" s="89"/>
      <c r="G20" s="90">
        <v>700</v>
      </c>
      <c r="H20" s="90">
        <v>304</v>
      </c>
      <c r="I20" s="91">
        <f t="shared" si="0"/>
        <v>212800</v>
      </c>
      <c r="J20" s="92">
        <f>'10a prijzenblad'!J20</f>
        <v>0</v>
      </c>
      <c r="K20" s="92">
        <f>'10a prijzenblad'!K20</f>
        <v>0</v>
      </c>
      <c r="L20" s="92">
        <f>'10a prijzenblad'!L20</f>
        <v>0</v>
      </c>
      <c r="M20" s="92"/>
      <c r="N20" s="92">
        <f t="shared" si="7"/>
        <v>0</v>
      </c>
      <c r="O20" s="33"/>
      <c r="P20" s="32" t="s">
        <v>542</v>
      </c>
      <c r="Q20" s="90">
        <f t="shared" si="1"/>
        <v>0</v>
      </c>
      <c r="R20" s="93">
        <v>0.5</v>
      </c>
      <c r="S20" s="90">
        <f t="shared" si="2"/>
        <v>0</v>
      </c>
      <c r="T20" s="94">
        <f t="shared" si="3"/>
        <v>0</v>
      </c>
      <c r="U20" s="90">
        <f t="shared" si="4"/>
        <v>0</v>
      </c>
      <c r="V20" s="94">
        <f t="shared" si="5"/>
        <v>0</v>
      </c>
      <c r="W20" s="94">
        <f t="shared" si="6"/>
        <v>0</v>
      </c>
    </row>
    <row r="21" spans="1:23" x14ac:dyDescent="0.25">
      <c r="A21" s="87">
        <v>7</v>
      </c>
      <c r="B21" s="88" t="s">
        <v>220</v>
      </c>
      <c r="C21" s="88" t="s">
        <v>221</v>
      </c>
      <c r="D21" s="88" t="s">
        <v>222</v>
      </c>
      <c r="E21" s="89"/>
      <c r="F21" s="89" t="s">
        <v>514</v>
      </c>
      <c r="G21" s="90">
        <v>1200</v>
      </c>
      <c r="H21" s="90">
        <v>134</v>
      </c>
      <c r="I21" s="91">
        <f t="shared" si="0"/>
        <v>160800</v>
      </c>
      <c r="J21" s="92">
        <f>'10a prijzenblad'!J21</f>
        <v>0</v>
      </c>
      <c r="K21" s="92">
        <f>'10a prijzenblad'!K21</f>
        <v>0</v>
      </c>
      <c r="L21" s="92">
        <f>'10a prijzenblad'!L21</f>
        <v>0</v>
      </c>
      <c r="M21" s="92"/>
      <c r="N21" s="92">
        <f t="shared" si="7"/>
        <v>0</v>
      </c>
      <c r="O21" s="33"/>
      <c r="P21" s="32" t="s">
        <v>542</v>
      </c>
      <c r="Q21" s="90">
        <f t="shared" si="1"/>
        <v>0</v>
      </c>
      <c r="R21" s="93">
        <v>0.5</v>
      </c>
      <c r="S21" s="90">
        <f t="shared" si="2"/>
        <v>0</v>
      </c>
      <c r="T21" s="94">
        <f t="shared" si="3"/>
        <v>0</v>
      </c>
      <c r="U21" s="90">
        <f t="shared" si="4"/>
        <v>0</v>
      </c>
      <c r="V21" s="94">
        <f t="shared" si="5"/>
        <v>0</v>
      </c>
      <c r="W21" s="94">
        <f t="shared" si="6"/>
        <v>0</v>
      </c>
    </row>
    <row r="22" spans="1:23" x14ac:dyDescent="0.25">
      <c r="A22" s="87">
        <v>8</v>
      </c>
      <c r="B22" s="88" t="s">
        <v>334</v>
      </c>
      <c r="C22" s="88" t="s">
        <v>335</v>
      </c>
      <c r="D22" s="88" t="s">
        <v>336</v>
      </c>
      <c r="E22" s="95" t="s">
        <v>337</v>
      </c>
      <c r="F22" s="89"/>
      <c r="G22" s="90">
        <v>10000</v>
      </c>
      <c r="H22" s="90">
        <v>16</v>
      </c>
      <c r="I22" s="91">
        <f t="shared" si="0"/>
        <v>160000</v>
      </c>
      <c r="J22" s="92">
        <f>'10a prijzenblad'!J22</f>
        <v>0</v>
      </c>
      <c r="K22" s="92">
        <f>'10a prijzenblad'!K22</f>
        <v>0</v>
      </c>
      <c r="L22" s="92">
        <f>'10a prijzenblad'!L22</f>
        <v>0</v>
      </c>
      <c r="M22" s="92"/>
      <c r="N22" s="92">
        <f t="shared" si="7"/>
        <v>0</v>
      </c>
      <c r="O22" s="33"/>
      <c r="P22" s="32" t="s">
        <v>542</v>
      </c>
      <c r="Q22" s="90">
        <f t="shared" si="1"/>
        <v>0</v>
      </c>
      <c r="R22" s="93">
        <v>0.5</v>
      </c>
      <c r="S22" s="90">
        <f t="shared" si="2"/>
        <v>0</v>
      </c>
      <c r="T22" s="94">
        <f t="shared" si="3"/>
        <v>0</v>
      </c>
      <c r="U22" s="90">
        <f t="shared" si="4"/>
        <v>0</v>
      </c>
      <c r="V22" s="94">
        <f t="shared" si="5"/>
        <v>0</v>
      </c>
      <c r="W22" s="94">
        <f t="shared" si="6"/>
        <v>0</v>
      </c>
    </row>
    <row r="23" spans="1:23" x14ac:dyDescent="0.25">
      <c r="A23" s="87">
        <v>9</v>
      </c>
      <c r="B23" s="88" t="s">
        <v>213</v>
      </c>
      <c r="C23" s="88" t="s">
        <v>214</v>
      </c>
      <c r="D23" s="88" t="s">
        <v>215</v>
      </c>
      <c r="E23" s="89"/>
      <c r="F23" s="89" t="s">
        <v>515</v>
      </c>
      <c r="G23" s="90">
        <v>7200</v>
      </c>
      <c r="H23" s="90">
        <v>21</v>
      </c>
      <c r="I23" s="91">
        <f t="shared" si="0"/>
        <v>151200</v>
      </c>
      <c r="J23" s="92">
        <f>'10a prijzenblad'!J23</f>
        <v>0</v>
      </c>
      <c r="K23" s="92">
        <f>'10a prijzenblad'!K23</f>
        <v>0</v>
      </c>
      <c r="L23" s="92">
        <f>'10a prijzenblad'!L23</f>
        <v>0</v>
      </c>
      <c r="M23" s="92"/>
      <c r="N23" s="92">
        <f t="shared" si="7"/>
        <v>0</v>
      </c>
      <c r="O23" s="33"/>
      <c r="P23" s="32" t="s">
        <v>542</v>
      </c>
      <c r="Q23" s="90">
        <f t="shared" si="1"/>
        <v>0</v>
      </c>
      <c r="R23" s="93">
        <v>0.5</v>
      </c>
      <c r="S23" s="90">
        <f t="shared" si="2"/>
        <v>0</v>
      </c>
      <c r="T23" s="94">
        <f t="shared" si="3"/>
        <v>0</v>
      </c>
      <c r="U23" s="90">
        <f t="shared" si="4"/>
        <v>0</v>
      </c>
      <c r="V23" s="94">
        <f t="shared" si="5"/>
        <v>0</v>
      </c>
      <c r="W23" s="94">
        <f t="shared" si="6"/>
        <v>0</v>
      </c>
    </row>
    <row r="24" spans="1:23" x14ac:dyDescent="0.25">
      <c r="A24" s="87">
        <v>10</v>
      </c>
      <c r="B24" s="88" t="s">
        <v>326</v>
      </c>
      <c r="C24" s="88" t="s">
        <v>327</v>
      </c>
      <c r="D24" s="88" t="s">
        <v>328</v>
      </c>
      <c r="E24" s="95" t="s">
        <v>329</v>
      </c>
      <c r="F24" s="89"/>
      <c r="G24" s="90">
        <v>8000</v>
      </c>
      <c r="H24" s="90">
        <v>44</v>
      </c>
      <c r="I24" s="91">
        <f t="shared" si="0"/>
        <v>352000</v>
      </c>
      <c r="J24" s="92">
        <f>'10a prijzenblad'!J24</f>
        <v>0</v>
      </c>
      <c r="K24" s="92">
        <f>'10a prijzenblad'!K24</f>
        <v>0</v>
      </c>
      <c r="L24" s="92">
        <f>'10a prijzenblad'!L24</f>
        <v>0</v>
      </c>
      <c r="M24" s="92"/>
      <c r="N24" s="92">
        <f t="shared" si="7"/>
        <v>0</v>
      </c>
      <c r="O24" s="33"/>
      <c r="P24" s="32" t="s">
        <v>542</v>
      </c>
      <c r="Q24" s="90">
        <f t="shared" si="1"/>
        <v>0</v>
      </c>
      <c r="R24" s="93">
        <v>0.2</v>
      </c>
      <c r="S24" s="90">
        <f t="shared" si="2"/>
        <v>0</v>
      </c>
      <c r="T24" s="94">
        <f t="shared" si="3"/>
        <v>0</v>
      </c>
      <c r="U24" s="90">
        <f t="shared" si="4"/>
        <v>0</v>
      </c>
      <c r="V24" s="94">
        <f t="shared" si="5"/>
        <v>0</v>
      </c>
      <c r="W24" s="94">
        <f t="shared" si="6"/>
        <v>0</v>
      </c>
    </row>
    <row r="25" spans="1:23" x14ac:dyDescent="0.25">
      <c r="A25" s="87">
        <v>11</v>
      </c>
      <c r="B25" s="88" t="s">
        <v>68</v>
      </c>
      <c r="C25" s="88" t="s">
        <v>70</v>
      </c>
      <c r="D25" s="88" t="s">
        <v>71</v>
      </c>
      <c r="E25" s="89" t="s">
        <v>69</v>
      </c>
      <c r="F25" s="89" t="s">
        <v>502</v>
      </c>
      <c r="G25" s="90">
        <v>600</v>
      </c>
      <c r="H25" s="90">
        <v>520</v>
      </c>
      <c r="I25" s="91">
        <f t="shared" si="0"/>
        <v>312000</v>
      </c>
      <c r="J25" s="92">
        <f>'10a prijzenblad'!J25</f>
        <v>0</v>
      </c>
      <c r="K25" s="92">
        <f>'10a prijzenblad'!K25</f>
        <v>0</v>
      </c>
      <c r="L25" s="92">
        <f>'10a prijzenblad'!L25</f>
        <v>0</v>
      </c>
      <c r="M25" s="92"/>
      <c r="N25" s="92">
        <f t="shared" si="7"/>
        <v>0</v>
      </c>
      <c r="O25" s="33"/>
      <c r="P25" s="32" t="s">
        <v>542</v>
      </c>
      <c r="Q25" s="90">
        <f t="shared" si="1"/>
        <v>0</v>
      </c>
      <c r="R25" s="93">
        <v>0.7</v>
      </c>
      <c r="S25" s="90">
        <f t="shared" si="2"/>
        <v>0</v>
      </c>
      <c r="T25" s="94">
        <f t="shared" si="3"/>
        <v>0</v>
      </c>
      <c r="U25" s="90">
        <f t="shared" si="4"/>
        <v>0</v>
      </c>
      <c r="V25" s="94">
        <f t="shared" si="5"/>
        <v>0</v>
      </c>
      <c r="W25" s="94">
        <f t="shared" si="6"/>
        <v>0</v>
      </c>
    </row>
    <row r="26" spans="1:23" x14ac:dyDescent="0.25">
      <c r="A26" s="87">
        <v>12</v>
      </c>
      <c r="B26" s="88" t="s">
        <v>371</v>
      </c>
      <c r="C26" s="88" t="s">
        <v>372</v>
      </c>
      <c r="D26" s="88" t="s">
        <v>373</v>
      </c>
      <c r="E26" s="95" t="s">
        <v>374</v>
      </c>
      <c r="F26" s="89" t="s">
        <v>525</v>
      </c>
      <c r="G26" s="90">
        <v>2000</v>
      </c>
      <c r="H26" s="90">
        <v>75</v>
      </c>
      <c r="I26" s="91">
        <f t="shared" si="0"/>
        <v>150000</v>
      </c>
      <c r="J26" s="92">
        <f>'10a prijzenblad'!J26</f>
        <v>0</v>
      </c>
      <c r="K26" s="92">
        <f>'10a prijzenblad'!K26</f>
        <v>0</v>
      </c>
      <c r="L26" s="92">
        <f>'10a prijzenblad'!L26</f>
        <v>0</v>
      </c>
      <c r="M26" s="92"/>
      <c r="N26" s="92">
        <f t="shared" si="7"/>
        <v>0</v>
      </c>
      <c r="O26" s="33"/>
      <c r="P26" s="32" t="s">
        <v>542</v>
      </c>
      <c r="Q26" s="90">
        <f t="shared" si="1"/>
        <v>0</v>
      </c>
      <c r="R26" s="93">
        <v>0.5</v>
      </c>
      <c r="S26" s="90">
        <f t="shared" si="2"/>
        <v>0</v>
      </c>
      <c r="T26" s="94">
        <f t="shared" si="3"/>
        <v>0</v>
      </c>
      <c r="U26" s="90">
        <f t="shared" si="4"/>
        <v>0</v>
      </c>
      <c r="V26" s="94">
        <f t="shared" si="5"/>
        <v>0</v>
      </c>
      <c r="W26" s="94">
        <f t="shared" si="6"/>
        <v>0</v>
      </c>
    </row>
    <row r="27" spans="1:23" x14ac:dyDescent="0.25">
      <c r="A27" s="87">
        <v>13</v>
      </c>
      <c r="B27" s="88" t="s">
        <v>169</v>
      </c>
      <c r="C27" s="88" t="s">
        <v>170</v>
      </c>
      <c r="D27" s="88" t="s">
        <v>171</v>
      </c>
      <c r="E27" s="89" t="s">
        <v>172</v>
      </c>
      <c r="F27" s="89"/>
      <c r="G27" s="90">
        <v>600</v>
      </c>
      <c r="H27" s="90">
        <v>140</v>
      </c>
      <c r="I27" s="91">
        <f t="shared" si="0"/>
        <v>84000</v>
      </c>
      <c r="J27" s="92">
        <f>'10a prijzenblad'!J27</f>
        <v>0</v>
      </c>
      <c r="K27" s="92">
        <f>'10a prijzenblad'!K27</f>
        <v>0</v>
      </c>
      <c r="L27" s="92">
        <f>'10a prijzenblad'!L27</f>
        <v>0</v>
      </c>
      <c r="M27" s="92"/>
      <c r="N27" s="92">
        <f t="shared" si="7"/>
        <v>0</v>
      </c>
      <c r="O27" s="33"/>
      <c r="P27" s="32" t="s">
        <v>542</v>
      </c>
      <c r="Q27" s="90">
        <f t="shared" si="1"/>
        <v>0</v>
      </c>
      <c r="R27" s="93">
        <v>0.7</v>
      </c>
      <c r="S27" s="90">
        <f t="shared" si="2"/>
        <v>0</v>
      </c>
      <c r="T27" s="94">
        <f t="shared" si="3"/>
        <v>0</v>
      </c>
      <c r="U27" s="90">
        <f t="shared" si="4"/>
        <v>0</v>
      </c>
      <c r="V27" s="94">
        <f t="shared" si="5"/>
        <v>0</v>
      </c>
      <c r="W27" s="94">
        <f t="shared" si="6"/>
        <v>0</v>
      </c>
    </row>
    <row r="28" spans="1:23" x14ac:dyDescent="0.25">
      <c r="A28" s="87">
        <v>14</v>
      </c>
      <c r="B28" s="88" t="s">
        <v>47</v>
      </c>
      <c r="C28" s="88" t="s">
        <v>48</v>
      </c>
      <c r="D28" s="88" t="s">
        <v>49</v>
      </c>
      <c r="E28" s="89"/>
      <c r="F28" s="89"/>
      <c r="G28" s="90">
        <v>2500</v>
      </c>
      <c r="H28" s="90">
        <v>32</v>
      </c>
      <c r="I28" s="91">
        <f t="shared" si="0"/>
        <v>80000</v>
      </c>
      <c r="J28" s="92">
        <f>'10a prijzenblad'!J28</f>
        <v>0</v>
      </c>
      <c r="K28" s="92">
        <f>'10a prijzenblad'!K28</f>
        <v>0</v>
      </c>
      <c r="L28" s="92">
        <f>'10a prijzenblad'!L28</f>
        <v>0</v>
      </c>
      <c r="M28" s="92"/>
      <c r="N28" s="92">
        <f t="shared" si="7"/>
        <v>0</v>
      </c>
      <c r="O28" s="33"/>
      <c r="P28" s="32" t="s">
        <v>542</v>
      </c>
      <c r="Q28" s="90">
        <f t="shared" si="1"/>
        <v>0</v>
      </c>
      <c r="R28" s="93">
        <v>0.5</v>
      </c>
      <c r="S28" s="90">
        <f t="shared" si="2"/>
        <v>0</v>
      </c>
      <c r="T28" s="94">
        <f t="shared" si="3"/>
        <v>0</v>
      </c>
      <c r="U28" s="90">
        <f t="shared" si="4"/>
        <v>0</v>
      </c>
      <c r="V28" s="94">
        <f t="shared" si="5"/>
        <v>0</v>
      </c>
      <c r="W28" s="94">
        <f t="shared" si="6"/>
        <v>0</v>
      </c>
    </row>
    <row r="29" spans="1:23" x14ac:dyDescent="0.25">
      <c r="A29" s="87">
        <v>15</v>
      </c>
      <c r="B29" s="88" t="s">
        <v>137</v>
      </c>
      <c r="C29" s="88" t="s">
        <v>138</v>
      </c>
      <c r="D29" s="88" t="s">
        <v>139</v>
      </c>
      <c r="E29" s="89" t="s">
        <v>80</v>
      </c>
      <c r="F29" s="89"/>
      <c r="G29" s="90">
        <v>2000</v>
      </c>
      <c r="H29" s="90">
        <v>40</v>
      </c>
      <c r="I29" s="91">
        <f t="shared" si="0"/>
        <v>80000</v>
      </c>
      <c r="J29" s="92">
        <f>'10a prijzenblad'!J29</f>
        <v>0</v>
      </c>
      <c r="K29" s="92">
        <f>'10a prijzenblad'!K29</f>
        <v>0</v>
      </c>
      <c r="L29" s="92">
        <f>'10a prijzenblad'!L29</f>
        <v>0</v>
      </c>
      <c r="M29" s="92"/>
      <c r="N29" s="92">
        <f t="shared" si="7"/>
        <v>0</v>
      </c>
      <c r="O29" s="33"/>
      <c r="P29" s="32" t="s">
        <v>542</v>
      </c>
      <c r="Q29" s="90">
        <f t="shared" si="1"/>
        <v>0</v>
      </c>
      <c r="R29" s="93">
        <v>0.5</v>
      </c>
      <c r="S29" s="90">
        <f t="shared" si="2"/>
        <v>0</v>
      </c>
      <c r="T29" s="94">
        <f t="shared" si="3"/>
        <v>0</v>
      </c>
      <c r="U29" s="90">
        <f t="shared" si="4"/>
        <v>0</v>
      </c>
      <c r="V29" s="94">
        <f t="shared" si="5"/>
        <v>0</v>
      </c>
      <c r="W29" s="94">
        <f t="shared" si="6"/>
        <v>0</v>
      </c>
    </row>
    <row r="30" spans="1:23" x14ac:dyDescent="0.25">
      <c r="A30" s="87">
        <v>16</v>
      </c>
      <c r="B30" s="88" t="s">
        <v>134</v>
      </c>
      <c r="C30" s="88" t="s">
        <v>135</v>
      </c>
      <c r="D30" s="88" t="s">
        <v>136</v>
      </c>
      <c r="E30" s="89" t="s">
        <v>80</v>
      </c>
      <c r="F30" s="89"/>
      <c r="G30" s="90">
        <v>3000</v>
      </c>
      <c r="H30" s="90">
        <v>24</v>
      </c>
      <c r="I30" s="91">
        <f t="shared" si="0"/>
        <v>72000</v>
      </c>
      <c r="J30" s="92">
        <f>'10a prijzenblad'!J30</f>
        <v>0</v>
      </c>
      <c r="K30" s="92">
        <f>'10a prijzenblad'!K30</f>
        <v>0</v>
      </c>
      <c r="L30" s="92">
        <f>'10a prijzenblad'!L30</f>
        <v>0</v>
      </c>
      <c r="M30" s="92"/>
      <c r="N30" s="92">
        <f t="shared" si="7"/>
        <v>0</v>
      </c>
      <c r="O30" s="33"/>
      <c r="P30" s="32" t="s">
        <v>542</v>
      </c>
      <c r="Q30" s="90">
        <f t="shared" si="1"/>
        <v>0</v>
      </c>
      <c r="R30" s="93">
        <v>0.5</v>
      </c>
      <c r="S30" s="90">
        <f t="shared" si="2"/>
        <v>0</v>
      </c>
      <c r="T30" s="94">
        <f t="shared" si="3"/>
        <v>0</v>
      </c>
      <c r="U30" s="90">
        <f t="shared" si="4"/>
        <v>0</v>
      </c>
      <c r="V30" s="94">
        <f t="shared" si="5"/>
        <v>0</v>
      </c>
      <c r="W30" s="94">
        <f t="shared" si="6"/>
        <v>0</v>
      </c>
    </row>
    <row r="31" spans="1:23" x14ac:dyDescent="0.25">
      <c r="A31" s="87">
        <v>17</v>
      </c>
      <c r="B31" s="88" t="s">
        <v>330</v>
      </c>
      <c r="C31" s="88" t="s">
        <v>331</v>
      </c>
      <c r="D31" s="96" t="s">
        <v>332</v>
      </c>
      <c r="E31" s="95" t="s">
        <v>333</v>
      </c>
      <c r="F31" s="89"/>
      <c r="G31" s="90">
        <v>10000</v>
      </c>
      <c r="H31" s="90">
        <v>7</v>
      </c>
      <c r="I31" s="91">
        <f t="shared" si="0"/>
        <v>70000</v>
      </c>
      <c r="J31" s="92">
        <f>'10a prijzenblad'!J31</f>
        <v>0</v>
      </c>
      <c r="K31" s="92">
        <f>'10a prijzenblad'!K31</f>
        <v>0</v>
      </c>
      <c r="L31" s="92">
        <f>'10a prijzenblad'!L31</f>
        <v>0</v>
      </c>
      <c r="M31" s="92"/>
      <c r="N31" s="92">
        <f t="shared" si="7"/>
        <v>0</v>
      </c>
      <c r="O31" s="33"/>
      <c r="P31" s="32" t="s">
        <v>542</v>
      </c>
      <c r="Q31" s="90">
        <f t="shared" si="1"/>
        <v>0</v>
      </c>
      <c r="R31" s="93">
        <v>0.5</v>
      </c>
      <c r="S31" s="90">
        <f t="shared" si="2"/>
        <v>0</v>
      </c>
      <c r="T31" s="94">
        <f t="shared" si="3"/>
        <v>0</v>
      </c>
      <c r="U31" s="90">
        <f t="shared" si="4"/>
        <v>0</v>
      </c>
      <c r="V31" s="94">
        <f t="shared" si="5"/>
        <v>0</v>
      </c>
      <c r="W31" s="94">
        <f t="shared" si="6"/>
        <v>0</v>
      </c>
    </row>
    <row r="32" spans="1:23" x14ac:dyDescent="0.25">
      <c r="A32" s="87">
        <v>18</v>
      </c>
      <c r="B32" s="88" t="s">
        <v>206</v>
      </c>
      <c r="C32" s="88" t="s">
        <v>207</v>
      </c>
      <c r="D32" s="88" t="s">
        <v>208</v>
      </c>
      <c r="E32" s="89"/>
      <c r="F32" s="89"/>
      <c r="G32" s="90">
        <v>3000</v>
      </c>
      <c r="H32" s="90">
        <v>21</v>
      </c>
      <c r="I32" s="91">
        <f t="shared" si="0"/>
        <v>63000</v>
      </c>
      <c r="J32" s="92">
        <f>'10a prijzenblad'!J32</f>
        <v>0</v>
      </c>
      <c r="K32" s="92">
        <f>'10a prijzenblad'!K32</f>
        <v>0</v>
      </c>
      <c r="L32" s="92">
        <f>'10a prijzenblad'!L32</f>
        <v>0</v>
      </c>
      <c r="M32" s="92"/>
      <c r="N32" s="92">
        <f t="shared" si="7"/>
        <v>0</v>
      </c>
      <c r="O32" s="33"/>
      <c r="P32" s="32" t="s">
        <v>542</v>
      </c>
      <c r="Q32" s="90">
        <f t="shared" si="1"/>
        <v>0</v>
      </c>
      <c r="R32" s="93">
        <v>0.5</v>
      </c>
      <c r="S32" s="90">
        <f t="shared" si="2"/>
        <v>0</v>
      </c>
      <c r="T32" s="94">
        <f t="shared" si="3"/>
        <v>0</v>
      </c>
      <c r="U32" s="90">
        <f t="shared" si="4"/>
        <v>0</v>
      </c>
      <c r="V32" s="94">
        <f t="shared" si="5"/>
        <v>0</v>
      </c>
      <c r="W32" s="94">
        <f t="shared" si="6"/>
        <v>0</v>
      </c>
    </row>
    <row r="33" spans="1:23" x14ac:dyDescent="0.25">
      <c r="A33" s="87">
        <v>19</v>
      </c>
      <c r="B33" s="88" t="s">
        <v>223</v>
      </c>
      <c r="C33" s="88" t="s">
        <v>224</v>
      </c>
      <c r="D33" s="88" t="s">
        <v>225</v>
      </c>
      <c r="E33" s="89"/>
      <c r="F33" s="89" t="s">
        <v>514</v>
      </c>
      <c r="G33" s="90">
        <v>2000</v>
      </c>
      <c r="H33" s="90">
        <v>28</v>
      </c>
      <c r="I33" s="91">
        <f t="shared" si="0"/>
        <v>56000</v>
      </c>
      <c r="J33" s="92">
        <f>'10a prijzenblad'!J33</f>
        <v>0</v>
      </c>
      <c r="K33" s="92">
        <f>'10a prijzenblad'!K33</f>
        <v>0</v>
      </c>
      <c r="L33" s="92">
        <f>'10a prijzenblad'!L33</f>
        <v>0</v>
      </c>
      <c r="M33" s="92"/>
      <c r="N33" s="92">
        <f t="shared" si="7"/>
        <v>0</v>
      </c>
      <c r="O33" s="33"/>
      <c r="P33" s="32" t="s">
        <v>542</v>
      </c>
      <c r="Q33" s="90">
        <f t="shared" si="1"/>
        <v>0</v>
      </c>
      <c r="R33" s="93">
        <v>0.5</v>
      </c>
      <c r="S33" s="90">
        <f t="shared" si="2"/>
        <v>0</v>
      </c>
      <c r="T33" s="94">
        <f t="shared" si="3"/>
        <v>0</v>
      </c>
      <c r="U33" s="90">
        <f t="shared" si="4"/>
        <v>0</v>
      </c>
      <c r="V33" s="94">
        <f t="shared" si="5"/>
        <v>0</v>
      </c>
      <c r="W33" s="94">
        <f t="shared" si="6"/>
        <v>0</v>
      </c>
    </row>
    <row r="34" spans="1:23" x14ac:dyDescent="0.25">
      <c r="A34" s="87">
        <v>20</v>
      </c>
      <c r="B34" s="88" t="s">
        <v>199</v>
      </c>
      <c r="C34" s="88" t="s">
        <v>200</v>
      </c>
      <c r="D34" s="88" t="s">
        <v>201</v>
      </c>
      <c r="E34" s="89"/>
      <c r="F34" s="89" t="s">
        <v>512</v>
      </c>
      <c r="G34" s="90">
        <v>6</v>
      </c>
      <c r="H34" s="90">
        <v>321</v>
      </c>
      <c r="I34" s="91">
        <f t="shared" si="0"/>
        <v>1926</v>
      </c>
      <c r="J34" s="92">
        <f>'10a prijzenblad'!J34</f>
        <v>0</v>
      </c>
      <c r="K34" s="92">
        <f>'10a prijzenblad'!K34</f>
        <v>0</v>
      </c>
      <c r="L34" s="92">
        <f>'10a prijzenblad'!L34</f>
        <v>0</v>
      </c>
      <c r="M34" s="92"/>
      <c r="N34" s="92">
        <f t="shared" si="7"/>
        <v>0</v>
      </c>
      <c r="O34" s="33"/>
      <c r="P34" s="32" t="s">
        <v>542</v>
      </c>
      <c r="Q34" s="90">
        <f t="shared" si="1"/>
        <v>0</v>
      </c>
      <c r="R34" s="93">
        <v>0.8</v>
      </c>
      <c r="S34" s="90">
        <f t="shared" si="2"/>
        <v>0</v>
      </c>
      <c r="T34" s="94">
        <f t="shared" si="3"/>
        <v>0</v>
      </c>
      <c r="U34" s="90">
        <f t="shared" si="4"/>
        <v>0</v>
      </c>
      <c r="V34" s="94">
        <f t="shared" si="5"/>
        <v>0</v>
      </c>
      <c r="W34" s="94">
        <f t="shared" si="6"/>
        <v>0</v>
      </c>
    </row>
    <row r="35" spans="1:23" x14ac:dyDescent="0.25">
      <c r="A35" s="87">
        <v>21</v>
      </c>
      <c r="B35" s="88" t="s">
        <v>116</v>
      </c>
      <c r="C35" s="88" t="s">
        <v>117</v>
      </c>
      <c r="D35" s="88" t="s">
        <v>118</v>
      </c>
      <c r="E35" s="89" t="s">
        <v>119</v>
      </c>
      <c r="F35" s="89"/>
      <c r="G35" s="90">
        <v>600</v>
      </c>
      <c r="H35" s="90">
        <v>74</v>
      </c>
      <c r="I35" s="91">
        <f t="shared" si="0"/>
        <v>44400</v>
      </c>
      <c r="J35" s="92">
        <f>'10a prijzenblad'!J35</f>
        <v>0</v>
      </c>
      <c r="K35" s="92">
        <f>'10a prijzenblad'!K35</f>
        <v>0</v>
      </c>
      <c r="L35" s="92">
        <f>'10a prijzenblad'!L35</f>
        <v>0</v>
      </c>
      <c r="M35" s="92"/>
      <c r="N35" s="92">
        <f t="shared" si="7"/>
        <v>0</v>
      </c>
      <c r="O35" s="33"/>
      <c r="P35" s="32" t="s">
        <v>542</v>
      </c>
      <c r="Q35" s="90">
        <f t="shared" si="1"/>
        <v>0</v>
      </c>
      <c r="R35" s="93">
        <v>0.5</v>
      </c>
      <c r="S35" s="90">
        <f t="shared" si="2"/>
        <v>0</v>
      </c>
      <c r="T35" s="94">
        <f t="shared" si="3"/>
        <v>0</v>
      </c>
      <c r="U35" s="90">
        <f t="shared" si="4"/>
        <v>0</v>
      </c>
      <c r="V35" s="94">
        <f t="shared" si="5"/>
        <v>0</v>
      </c>
      <c r="W35" s="94">
        <f t="shared" si="6"/>
        <v>0</v>
      </c>
    </row>
    <row r="36" spans="1:23" x14ac:dyDescent="0.25">
      <c r="A36" s="87">
        <v>22</v>
      </c>
      <c r="B36" s="88" t="s">
        <v>318</v>
      </c>
      <c r="C36" s="88" t="s">
        <v>319</v>
      </c>
      <c r="D36" s="88" t="s">
        <v>320</v>
      </c>
      <c r="E36" s="95" t="s">
        <v>321</v>
      </c>
      <c r="F36" s="89"/>
      <c r="G36" s="90">
        <v>2000</v>
      </c>
      <c r="H36" s="90">
        <v>22</v>
      </c>
      <c r="I36" s="91">
        <f t="shared" si="0"/>
        <v>44000</v>
      </c>
      <c r="J36" s="92">
        <f>'10a prijzenblad'!J36</f>
        <v>0</v>
      </c>
      <c r="K36" s="92">
        <f>'10a prijzenblad'!K36</f>
        <v>0</v>
      </c>
      <c r="L36" s="92">
        <f>'10a prijzenblad'!L36</f>
        <v>0</v>
      </c>
      <c r="M36" s="92"/>
      <c r="N36" s="92">
        <f t="shared" si="7"/>
        <v>0</v>
      </c>
      <c r="O36" s="33"/>
      <c r="P36" s="32" t="s">
        <v>542</v>
      </c>
      <c r="Q36" s="90">
        <f t="shared" si="1"/>
        <v>0</v>
      </c>
      <c r="R36" s="93">
        <v>0.5</v>
      </c>
      <c r="S36" s="90">
        <f t="shared" si="2"/>
        <v>0</v>
      </c>
      <c r="T36" s="94">
        <f t="shared" si="3"/>
        <v>0</v>
      </c>
      <c r="U36" s="90">
        <f t="shared" si="4"/>
        <v>0</v>
      </c>
      <c r="V36" s="94">
        <f t="shared" si="5"/>
        <v>0</v>
      </c>
      <c r="W36" s="94">
        <f t="shared" si="6"/>
        <v>0</v>
      </c>
    </row>
    <row r="37" spans="1:23" x14ac:dyDescent="0.25">
      <c r="A37" s="87">
        <v>23</v>
      </c>
      <c r="B37" s="88" t="s">
        <v>112</v>
      </c>
      <c r="C37" s="88" t="s">
        <v>113</v>
      </c>
      <c r="D37" s="88" t="s">
        <v>114</v>
      </c>
      <c r="E37" s="89" t="s">
        <v>115</v>
      </c>
      <c r="F37" s="89"/>
      <c r="G37" s="90">
        <v>600</v>
      </c>
      <c r="H37" s="90">
        <v>72</v>
      </c>
      <c r="I37" s="91">
        <f t="shared" si="0"/>
        <v>43200</v>
      </c>
      <c r="J37" s="92">
        <f>'10a prijzenblad'!J37</f>
        <v>0</v>
      </c>
      <c r="K37" s="92">
        <f>'10a prijzenblad'!K37</f>
        <v>0</v>
      </c>
      <c r="L37" s="92">
        <f>'10a prijzenblad'!L37</f>
        <v>0</v>
      </c>
      <c r="M37" s="92"/>
      <c r="N37" s="92">
        <f t="shared" si="7"/>
        <v>0</v>
      </c>
      <c r="O37" s="33"/>
      <c r="P37" s="32" t="s">
        <v>542</v>
      </c>
      <c r="Q37" s="90">
        <f t="shared" si="1"/>
        <v>0</v>
      </c>
      <c r="R37" s="93">
        <v>0.5</v>
      </c>
      <c r="S37" s="90">
        <f t="shared" si="2"/>
        <v>0</v>
      </c>
      <c r="T37" s="94">
        <f t="shared" si="3"/>
        <v>0</v>
      </c>
      <c r="U37" s="90">
        <f t="shared" si="4"/>
        <v>0</v>
      </c>
      <c r="V37" s="94">
        <f t="shared" si="5"/>
        <v>0</v>
      </c>
      <c r="W37" s="94">
        <f t="shared" si="6"/>
        <v>0</v>
      </c>
    </row>
    <row r="38" spans="1:23" x14ac:dyDescent="0.25">
      <c r="A38" s="87">
        <v>24</v>
      </c>
      <c r="B38" s="88" t="s">
        <v>88</v>
      </c>
      <c r="C38" s="88" t="s">
        <v>89</v>
      </c>
      <c r="D38" s="88" t="s">
        <v>90</v>
      </c>
      <c r="E38" s="89" t="s">
        <v>91</v>
      </c>
      <c r="F38" s="89"/>
      <c r="G38" s="90">
        <v>200</v>
      </c>
      <c r="H38" s="90">
        <v>140</v>
      </c>
      <c r="I38" s="91">
        <f t="shared" si="0"/>
        <v>28000</v>
      </c>
      <c r="J38" s="92">
        <f>'10a prijzenblad'!J38</f>
        <v>0</v>
      </c>
      <c r="K38" s="92">
        <f>'10a prijzenblad'!K38</f>
        <v>0</v>
      </c>
      <c r="L38" s="92">
        <f>'10a prijzenblad'!L38</f>
        <v>0</v>
      </c>
      <c r="M38" s="92"/>
      <c r="N38" s="92">
        <f t="shared" si="7"/>
        <v>0</v>
      </c>
      <c r="O38" s="33"/>
      <c r="P38" s="32" t="s">
        <v>542</v>
      </c>
      <c r="Q38" s="90">
        <f t="shared" si="1"/>
        <v>0</v>
      </c>
      <c r="R38" s="93">
        <v>0.7</v>
      </c>
      <c r="S38" s="90">
        <f t="shared" si="2"/>
        <v>0</v>
      </c>
      <c r="T38" s="94">
        <f t="shared" si="3"/>
        <v>0</v>
      </c>
      <c r="U38" s="90">
        <f t="shared" si="4"/>
        <v>0</v>
      </c>
      <c r="V38" s="94">
        <f t="shared" si="5"/>
        <v>0</v>
      </c>
      <c r="W38" s="94">
        <f t="shared" si="6"/>
        <v>0</v>
      </c>
    </row>
    <row r="39" spans="1:23" x14ac:dyDescent="0.25">
      <c r="A39" s="87">
        <v>25</v>
      </c>
      <c r="B39" s="88" t="s">
        <v>315</v>
      </c>
      <c r="C39" s="88" t="s">
        <v>316</v>
      </c>
      <c r="D39" s="88" t="s">
        <v>317</v>
      </c>
      <c r="E39" s="89"/>
      <c r="F39" s="89"/>
      <c r="G39" s="90">
        <v>1000</v>
      </c>
      <c r="H39" s="90">
        <v>50</v>
      </c>
      <c r="I39" s="91">
        <f t="shared" si="0"/>
        <v>50000</v>
      </c>
      <c r="J39" s="92">
        <f>'10a prijzenblad'!J39</f>
        <v>0</v>
      </c>
      <c r="K39" s="92">
        <f>'10a prijzenblad'!K39</f>
        <v>0</v>
      </c>
      <c r="L39" s="92">
        <f>'10a prijzenblad'!L39</f>
        <v>0</v>
      </c>
      <c r="M39" s="92"/>
      <c r="N39" s="92">
        <f t="shared" si="7"/>
        <v>0</v>
      </c>
      <c r="O39" s="33"/>
      <c r="P39" s="32" t="s">
        <v>542</v>
      </c>
      <c r="Q39" s="90">
        <f t="shared" si="1"/>
        <v>0</v>
      </c>
      <c r="R39" s="93">
        <v>0.5</v>
      </c>
      <c r="S39" s="90">
        <f t="shared" si="2"/>
        <v>0</v>
      </c>
      <c r="T39" s="94">
        <f t="shared" si="3"/>
        <v>0</v>
      </c>
      <c r="U39" s="90">
        <f t="shared" si="4"/>
        <v>0</v>
      </c>
      <c r="V39" s="94">
        <f t="shared" si="5"/>
        <v>0</v>
      </c>
      <c r="W39" s="94">
        <f t="shared" si="6"/>
        <v>0</v>
      </c>
    </row>
    <row r="40" spans="1:23" x14ac:dyDescent="0.25">
      <c r="A40" s="87">
        <v>26</v>
      </c>
      <c r="B40" s="88" t="s">
        <v>27</v>
      </c>
      <c r="C40" s="88" t="s">
        <v>29</v>
      </c>
      <c r="D40" s="88" t="s">
        <v>30</v>
      </c>
      <c r="E40" s="89" t="s">
        <v>28</v>
      </c>
      <c r="F40" s="89" t="s">
        <v>500</v>
      </c>
      <c r="G40" s="90">
        <v>3000</v>
      </c>
      <c r="H40" s="90">
        <v>153</v>
      </c>
      <c r="I40" s="91">
        <f t="shared" si="0"/>
        <v>459000</v>
      </c>
      <c r="J40" s="92">
        <f>'10a prijzenblad'!J40</f>
        <v>0</v>
      </c>
      <c r="K40" s="92">
        <f>'10a prijzenblad'!K40</f>
        <v>0</v>
      </c>
      <c r="L40" s="92">
        <f>'10a prijzenblad'!L40</f>
        <v>0</v>
      </c>
      <c r="M40" s="92"/>
      <c r="N40" s="92">
        <f t="shared" si="7"/>
        <v>0</v>
      </c>
      <c r="O40" s="33"/>
      <c r="P40" s="32" t="s">
        <v>542</v>
      </c>
      <c r="Q40" s="90">
        <f t="shared" si="1"/>
        <v>0</v>
      </c>
      <c r="R40" s="93">
        <v>0.5</v>
      </c>
      <c r="S40" s="90">
        <f t="shared" si="2"/>
        <v>0</v>
      </c>
      <c r="T40" s="94">
        <f t="shared" si="3"/>
        <v>0</v>
      </c>
      <c r="U40" s="90">
        <f t="shared" si="4"/>
        <v>0</v>
      </c>
      <c r="V40" s="94">
        <f t="shared" si="5"/>
        <v>0</v>
      </c>
      <c r="W40" s="94">
        <f t="shared" si="6"/>
        <v>0</v>
      </c>
    </row>
    <row r="41" spans="1:23" x14ac:dyDescent="0.25">
      <c r="A41" s="87">
        <v>27</v>
      </c>
      <c r="B41" s="88" t="s">
        <v>76</v>
      </c>
      <c r="C41" s="88" t="s">
        <v>77</v>
      </c>
      <c r="D41" s="88" t="s">
        <v>78</v>
      </c>
      <c r="E41" s="89" t="s">
        <v>79</v>
      </c>
      <c r="F41" s="89"/>
      <c r="G41" s="90">
        <v>300</v>
      </c>
      <c r="H41" s="90">
        <v>110</v>
      </c>
      <c r="I41" s="91">
        <f t="shared" si="0"/>
        <v>33000</v>
      </c>
      <c r="J41" s="92">
        <f>'10a prijzenblad'!J41</f>
        <v>0</v>
      </c>
      <c r="K41" s="92">
        <f>'10a prijzenblad'!K41</f>
        <v>0</v>
      </c>
      <c r="L41" s="92">
        <f>'10a prijzenblad'!L41</f>
        <v>0</v>
      </c>
      <c r="M41" s="92"/>
      <c r="N41" s="92">
        <f t="shared" si="7"/>
        <v>0</v>
      </c>
      <c r="O41" s="33"/>
      <c r="P41" s="32" t="s">
        <v>542</v>
      </c>
      <c r="Q41" s="90">
        <f t="shared" si="1"/>
        <v>0</v>
      </c>
      <c r="R41" s="93">
        <v>0.5</v>
      </c>
      <c r="S41" s="90">
        <f t="shared" si="2"/>
        <v>0</v>
      </c>
      <c r="T41" s="94">
        <f t="shared" si="3"/>
        <v>0</v>
      </c>
      <c r="U41" s="90">
        <f t="shared" si="4"/>
        <v>0</v>
      </c>
      <c r="V41" s="94">
        <f t="shared" si="5"/>
        <v>0</v>
      </c>
      <c r="W41" s="94">
        <f t="shared" si="6"/>
        <v>0</v>
      </c>
    </row>
    <row r="42" spans="1:23" x14ac:dyDescent="0.25">
      <c r="A42" s="87">
        <v>28</v>
      </c>
      <c r="B42" s="88" t="s">
        <v>54</v>
      </c>
      <c r="C42" s="88" t="s">
        <v>55</v>
      </c>
      <c r="D42" s="88" t="s">
        <v>56</v>
      </c>
      <c r="E42" s="89"/>
      <c r="F42" s="89"/>
      <c r="G42" s="90">
        <v>1000</v>
      </c>
      <c r="H42" s="90">
        <v>23</v>
      </c>
      <c r="I42" s="91">
        <f t="shared" si="0"/>
        <v>23000</v>
      </c>
      <c r="J42" s="92">
        <f>'10a prijzenblad'!J42</f>
        <v>0</v>
      </c>
      <c r="K42" s="92">
        <f>'10a prijzenblad'!K42</f>
        <v>0</v>
      </c>
      <c r="L42" s="92">
        <f>'10a prijzenblad'!L42</f>
        <v>0</v>
      </c>
      <c r="M42" s="92"/>
      <c r="N42" s="92">
        <f t="shared" si="7"/>
        <v>0</v>
      </c>
      <c r="O42" s="33"/>
      <c r="P42" s="32" t="s">
        <v>542</v>
      </c>
      <c r="Q42" s="90">
        <f t="shared" si="1"/>
        <v>0</v>
      </c>
      <c r="R42" s="93">
        <v>0.7</v>
      </c>
      <c r="S42" s="90">
        <f t="shared" si="2"/>
        <v>0</v>
      </c>
      <c r="T42" s="94">
        <f t="shared" si="3"/>
        <v>0</v>
      </c>
      <c r="U42" s="90">
        <f t="shared" si="4"/>
        <v>0</v>
      </c>
      <c r="V42" s="94">
        <f t="shared" si="5"/>
        <v>0</v>
      </c>
      <c r="W42" s="94">
        <f t="shared" si="6"/>
        <v>0</v>
      </c>
    </row>
    <row r="43" spans="1:23" x14ac:dyDescent="0.25">
      <c r="A43" s="87">
        <v>29</v>
      </c>
      <c r="B43" s="88" t="s">
        <v>57</v>
      </c>
      <c r="C43" s="88" t="s">
        <v>58</v>
      </c>
      <c r="D43" s="88" t="s">
        <v>59</v>
      </c>
      <c r="E43" s="89" t="s">
        <v>60</v>
      </c>
      <c r="F43" s="89"/>
      <c r="G43" s="90">
        <v>1000</v>
      </c>
      <c r="H43" s="90">
        <v>23</v>
      </c>
      <c r="I43" s="91">
        <f t="shared" si="0"/>
        <v>23000</v>
      </c>
      <c r="J43" s="92">
        <f>'10a prijzenblad'!J43</f>
        <v>0</v>
      </c>
      <c r="K43" s="92">
        <f>'10a prijzenblad'!K43</f>
        <v>0</v>
      </c>
      <c r="L43" s="92">
        <f>'10a prijzenblad'!L43</f>
        <v>0</v>
      </c>
      <c r="M43" s="92"/>
      <c r="N43" s="92">
        <f t="shared" si="7"/>
        <v>0</v>
      </c>
      <c r="O43" s="33"/>
      <c r="P43" s="32" t="s">
        <v>542</v>
      </c>
      <c r="Q43" s="90">
        <f t="shared" si="1"/>
        <v>0</v>
      </c>
      <c r="R43" s="93">
        <v>0.7</v>
      </c>
      <c r="S43" s="90">
        <f t="shared" si="2"/>
        <v>0</v>
      </c>
      <c r="T43" s="94">
        <f t="shared" si="3"/>
        <v>0</v>
      </c>
      <c r="U43" s="90">
        <f t="shared" si="4"/>
        <v>0</v>
      </c>
      <c r="V43" s="94">
        <f t="shared" si="5"/>
        <v>0</v>
      </c>
      <c r="W43" s="94">
        <f t="shared" si="6"/>
        <v>0</v>
      </c>
    </row>
    <row r="44" spans="1:23" x14ac:dyDescent="0.25">
      <c r="A44" s="87">
        <v>30</v>
      </c>
      <c r="B44" s="88" t="s">
        <v>50</v>
      </c>
      <c r="C44" s="88" t="s">
        <v>51</v>
      </c>
      <c r="D44" s="88" t="s">
        <v>52</v>
      </c>
      <c r="E44" s="89" t="s">
        <v>53</v>
      </c>
      <c r="F44" s="89"/>
      <c r="G44" s="90">
        <v>2000</v>
      </c>
      <c r="H44" s="90">
        <v>15</v>
      </c>
      <c r="I44" s="91">
        <f t="shared" si="0"/>
        <v>30000</v>
      </c>
      <c r="J44" s="92">
        <f>'10a prijzenblad'!J44</f>
        <v>0</v>
      </c>
      <c r="K44" s="92">
        <f>'10a prijzenblad'!K44</f>
        <v>0</v>
      </c>
      <c r="L44" s="92">
        <f>'10a prijzenblad'!L44</f>
        <v>0</v>
      </c>
      <c r="M44" s="92"/>
      <c r="N44" s="92">
        <f t="shared" si="7"/>
        <v>0</v>
      </c>
      <c r="O44" s="33"/>
      <c r="P44" s="32" t="s">
        <v>542</v>
      </c>
      <c r="Q44" s="90">
        <f t="shared" si="1"/>
        <v>0</v>
      </c>
      <c r="R44" s="93">
        <v>0.5</v>
      </c>
      <c r="S44" s="90">
        <f t="shared" si="2"/>
        <v>0</v>
      </c>
      <c r="T44" s="94">
        <f t="shared" si="3"/>
        <v>0</v>
      </c>
      <c r="U44" s="90">
        <f t="shared" si="4"/>
        <v>0</v>
      </c>
      <c r="V44" s="94">
        <f t="shared" si="5"/>
        <v>0</v>
      </c>
      <c r="W44" s="94">
        <f t="shared" si="6"/>
        <v>0</v>
      </c>
    </row>
    <row r="45" spans="1:23" x14ac:dyDescent="0.25">
      <c r="A45" s="87">
        <v>31</v>
      </c>
      <c r="B45" s="88" t="s">
        <v>72</v>
      </c>
      <c r="C45" s="88" t="s">
        <v>73</v>
      </c>
      <c r="D45" s="88" t="s">
        <v>74</v>
      </c>
      <c r="E45" s="89" t="s">
        <v>75</v>
      </c>
      <c r="F45" s="89" t="s">
        <v>503</v>
      </c>
      <c r="G45" s="90">
        <v>855</v>
      </c>
      <c r="H45" s="90">
        <v>86</v>
      </c>
      <c r="I45" s="91">
        <f t="shared" si="0"/>
        <v>73530</v>
      </c>
      <c r="J45" s="92">
        <f>'10a prijzenblad'!J45</f>
        <v>0</v>
      </c>
      <c r="K45" s="92">
        <f>'10a prijzenblad'!K45</f>
        <v>0</v>
      </c>
      <c r="L45" s="92">
        <f>'10a prijzenblad'!L45</f>
        <v>0</v>
      </c>
      <c r="M45" s="92"/>
      <c r="N45" s="92">
        <f t="shared" si="7"/>
        <v>0</v>
      </c>
      <c r="O45" s="33"/>
      <c r="P45" s="32" t="s">
        <v>542</v>
      </c>
      <c r="Q45" s="90">
        <f t="shared" si="1"/>
        <v>0</v>
      </c>
      <c r="R45" s="93">
        <v>0.7</v>
      </c>
      <c r="S45" s="90">
        <f t="shared" si="2"/>
        <v>0</v>
      </c>
      <c r="T45" s="94">
        <f t="shared" si="3"/>
        <v>0</v>
      </c>
      <c r="U45" s="90">
        <f t="shared" si="4"/>
        <v>0</v>
      </c>
      <c r="V45" s="94">
        <f t="shared" si="5"/>
        <v>0</v>
      </c>
      <c r="W45" s="94">
        <f t="shared" si="6"/>
        <v>0</v>
      </c>
    </row>
    <row r="46" spans="1:23" x14ac:dyDescent="0.25">
      <c r="A46" s="87">
        <v>32</v>
      </c>
      <c r="B46" s="88" t="s">
        <v>43</v>
      </c>
      <c r="C46" s="88" t="s">
        <v>44</v>
      </c>
      <c r="D46" s="88" t="s">
        <v>45</v>
      </c>
      <c r="E46" s="89" t="s">
        <v>46</v>
      </c>
      <c r="F46" s="89"/>
      <c r="G46" s="90">
        <v>1000</v>
      </c>
      <c r="H46" s="90">
        <v>27</v>
      </c>
      <c r="I46" s="91">
        <f t="shared" si="0"/>
        <v>27000</v>
      </c>
      <c r="J46" s="92">
        <f>'10a prijzenblad'!J46</f>
        <v>0</v>
      </c>
      <c r="K46" s="92">
        <f>'10a prijzenblad'!K46</f>
        <v>0</v>
      </c>
      <c r="L46" s="92">
        <f>'10a prijzenblad'!L46</f>
        <v>0</v>
      </c>
      <c r="M46" s="92"/>
      <c r="N46" s="92">
        <f t="shared" si="7"/>
        <v>0</v>
      </c>
      <c r="O46" s="33"/>
      <c r="P46" s="32" t="s">
        <v>542</v>
      </c>
      <c r="Q46" s="90">
        <f t="shared" si="1"/>
        <v>0</v>
      </c>
      <c r="R46" s="93">
        <v>0.5</v>
      </c>
      <c r="S46" s="90">
        <f t="shared" si="2"/>
        <v>0</v>
      </c>
      <c r="T46" s="94">
        <f t="shared" si="3"/>
        <v>0</v>
      </c>
      <c r="U46" s="90">
        <f t="shared" si="4"/>
        <v>0</v>
      </c>
      <c r="V46" s="94">
        <f t="shared" si="5"/>
        <v>0</v>
      </c>
      <c r="W46" s="94">
        <f t="shared" si="6"/>
        <v>0</v>
      </c>
    </row>
    <row r="47" spans="1:23" x14ac:dyDescent="0.25">
      <c r="A47" s="87">
        <v>33</v>
      </c>
      <c r="B47" s="88" t="s">
        <v>346</v>
      </c>
      <c r="C47" s="88" t="s">
        <v>347</v>
      </c>
      <c r="D47" s="88" t="s">
        <v>348</v>
      </c>
      <c r="E47" s="95" t="s">
        <v>349</v>
      </c>
      <c r="F47" s="89"/>
      <c r="G47" s="90">
        <v>1000</v>
      </c>
      <c r="H47" s="90">
        <v>19</v>
      </c>
      <c r="I47" s="91">
        <f t="shared" ref="I47:I78" si="8">G47*H47</f>
        <v>19000</v>
      </c>
      <c r="J47" s="92">
        <f>'10a prijzenblad'!J47</f>
        <v>0</v>
      </c>
      <c r="K47" s="92">
        <f>'10a prijzenblad'!K47</f>
        <v>0</v>
      </c>
      <c r="L47" s="92">
        <f>'10a prijzenblad'!L47</f>
        <v>0</v>
      </c>
      <c r="M47" s="92"/>
      <c r="N47" s="92">
        <f t="shared" si="7"/>
        <v>0</v>
      </c>
      <c r="O47" s="33"/>
      <c r="P47" s="32" t="s">
        <v>542</v>
      </c>
      <c r="Q47" s="90">
        <f t="shared" si="1"/>
        <v>0</v>
      </c>
      <c r="R47" s="93">
        <v>0.7</v>
      </c>
      <c r="S47" s="90">
        <f t="shared" si="2"/>
        <v>0</v>
      </c>
      <c r="T47" s="94">
        <f t="shared" ref="T47:T78" si="9">S47*J$3</f>
        <v>0</v>
      </c>
      <c r="U47" s="90">
        <f t="shared" si="4"/>
        <v>0</v>
      </c>
      <c r="V47" s="94">
        <f t="shared" ref="V47:V78" si="10">(VLOOKUP(P47,I$2:J$6,2,FALSE))*U47</f>
        <v>0</v>
      </c>
      <c r="W47" s="94">
        <f t="shared" si="6"/>
        <v>0</v>
      </c>
    </row>
    <row r="48" spans="1:23" x14ac:dyDescent="0.25">
      <c r="A48" s="87">
        <v>34</v>
      </c>
      <c r="B48" s="88" t="s">
        <v>425</v>
      </c>
      <c r="C48" s="88" t="s">
        <v>426</v>
      </c>
      <c r="D48" s="88" t="s">
        <v>427</v>
      </c>
      <c r="E48" s="89"/>
      <c r="F48" s="89" t="s">
        <v>506</v>
      </c>
      <c r="G48" s="90">
        <v>1000</v>
      </c>
      <c r="H48" s="90">
        <v>21</v>
      </c>
      <c r="I48" s="91">
        <f t="shared" si="8"/>
        <v>21000</v>
      </c>
      <c r="J48" s="92">
        <f>'10a prijzenblad'!J48</f>
        <v>0</v>
      </c>
      <c r="K48" s="92">
        <f>'10a prijzenblad'!K48</f>
        <v>0</v>
      </c>
      <c r="L48" s="92">
        <f>'10a prijzenblad'!L48</f>
        <v>0</v>
      </c>
      <c r="M48" s="92"/>
      <c r="N48" s="92">
        <f t="shared" si="7"/>
        <v>0</v>
      </c>
      <c r="O48" s="33"/>
      <c r="P48" s="32" t="s">
        <v>542</v>
      </c>
      <c r="Q48" s="90">
        <f t="shared" si="1"/>
        <v>0</v>
      </c>
      <c r="R48" s="93">
        <v>0.5</v>
      </c>
      <c r="S48" s="90">
        <f t="shared" si="2"/>
        <v>0</v>
      </c>
      <c r="T48" s="94">
        <f t="shared" si="9"/>
        <v>0</v>
      </c>
      <c r="U48" s="90">
        <f t="shared" si="4"/>
        <v>0</v>
      </c>
      <c r="V48" s="94">
        <f t="shared" si="10"/>
        <v>0</v>
      </c>
      <c r="W48" s="94">
        <f t="shared" si="6"/>
        <v>0</v>
      </c>
    </row>
    <row r="49" spans="1:23" x14ac:dyDescent="0.25">
      <c r="A49" s="87">
        <v>35</v>
      </c>
      <c r="B49" s="88" t="s">
        <v>350</v>
      </c>
      <c r="C49" s="88" t="s">
        <v>351</v>
      </c>
      <c r="D49" s="88" t="s">
        <v>352</v>
      </c>
      <c r="E49" s="89"/>
      <c r="F49" s="89"/>
      <c r="G49" s="90">
        <v>1000</v>
      </c>
      <c r="H49" s="90">
        <v>20</v>
      </c>
      <c r="I49" s="91">
        <f t="shared" si="8"/>
        <v>20000</v>
      </c>
      <c r="J49" s="92">
        <f>'10a prijzenblad'!J49</f>
        <v>0</v>
      </c>
      <c r="K49" s="92">
        <f>'10a prijzenblad'!K49</f>
        <v>0</v>
      </c>
      <c r="L49" s="92">
        <f>'10a prijzenblad'!L49</f>
        <v>0</v>
      </c>
      <c r="M49" s="92"/>
      <c r="N49" s="92">
        <f t="shared" si="7"/>
        <v>0</v>
      </c>
      <c r="O49" s="33"/>
      <c r="P49" s="32" t="s">
        <v>542</v>
      </c>
      <c r="Q49" s="90">
        <f t="shared" si="1"/>
        <v>0</v>
      </c>
      <c r="R49" s="93">
        <v>0.5</v>
      </c>
      <c r="S49" s="90">
        <f t="shared" si="2"/>
        <v>0</v>
      </c>
      <c r="T49" s="94">
        <f t="shared" si="9"/>
        <v>0</v>
      </c>
      <c r="U49" s="90">
        <f t="shared" si="4"/>
        <v>0</v>
      </c>
      <c r="V49" s="94">
        <f t="shared" si="10"/>
        <v>0</v>
      </c>
      <c r="W49" s="94">
        <f t="shared" si="6"/>
        <v>0</v>
      </c>
    </row>
    <row r="50" spans="1:23" x14ac:dyDescent="0.25">
      <c r="A50" s="87">
        <v>36</v>
      </c>
      <c r="B50" s="88" t="s">
        <v>124</v>
      </c>
      <c r="C50" s="88" t="s">
        <v>125</v>
      </c>
      <c r="D50" s="88" t="s">
        <v>126</v>
      </c>
      <c r="E50" s="89" t="s">
        <v>127</v>
      </c>
      <c r="F50" s="89" t="s">
        <v>508</v>
      </c>
      <c r="G50" s="90">
        <v>2000</v>
      </c>
      <c r="H50" s="90">
        <v>114</v>
      </c>
      <c r="I50" s="91">
        <f t="shared" si="8"/>
        <v>228000</v>
      </c>
      <c r="J50" s="92">
        <f>'10a prijzenblad'!J50</f>
        <v>0</v>
      </c>
      <c r="K50" s="92">
        <f>'10a prijzenblad'!K50</f>
        <v>0</v>
      </c>
      <c r="L50" s="92">
        <f>'10a prijzenblad'!L50</f>
        <v>0</v>
      </c>
      <c r="M50" s="92"/>
      <c r="N50" s="92">
        <f t="shared" si="7"/>
        <v>0</v>
      </c>
      <c r="O50" s="33"/>
      <c r="P50" s="32" t="s">
        <v>542</v>
      </c>
      <c r="Q50" s="90">
        <f t="shared" si="1"/>
        <v>0</v>
      </c>
      <c r="R50" s="93">
        <v>0.7</v>
      </c>
      <c r="S50" s="90">
        <f t="shared" si="2"/>
        <v>0</v>
      </c>
      <c r="T50" s="94">
        <f t="shared" si="9"/>
        <v>0</v>
      </c>
      <c r="U50" s="90">
        <f t="shared" si="4"/>
        <v>0</v>
      </c>
      <c r="V50" s="94">
        <f t="shared" si="10"/>
        <v>0</v>
      </c>
      <c r="W50" s="94">
        <f t="shared" si="6"/>
        <v>0</v>
      </c>
    </row>
    <row r="51" spans="1:23" x14ac:dyDescent="0.25">
      <c r="A51" s="87">
        <v>37</v>
      </c>
      <c r="B51" s="88" t="s">
        <v>39</v>
      </c>
      <c r="C51" s="88" t="s">
        <v>40</v>
      </c>
      <c r="D51" s="88" t="s">
        <v>41</v>
      </c>
      <c r="E51" s="89" t="s">
        <v>42</v>
      </c>
      <c r="F51" s="89"/>
      <c r="G51" s="90">
        <v>1000</v>
      </c>
      <c r="H51" s="90">
        <v>18</v>
      </c>
      <c r="I51" s="91">
        <f t="shared" si="8"/>
        <v>18000</v>
      </c>
      <c r="J51" s="92">
        <f>'10a prijzenblad'!J51</f>
        <v>0</v>
      </c>
      <c r="K51" s="92">
        <f>'10a prijzenblad'!K51</f>
        <v>0</v>
      </c>
      <c r="L51" s="92">
        <f>'10a prijzenblad'!L51</f>
        <v>0</v>
      </c>
      <c r="M51" s="92"/>
      <c r="N51" s="92">
        <f t="shared" si="7"/>
        <v>0</v>
      </c>
      <c r="O51" s="33"/>
      <c r="P51" s="32" t="s">
        <v>542</v>
      </c>
      <c r="Q51" s="90">
        <f t="shared" si="1"/>
        <v>0</v>
      </c>
      <c r="R51" s="93">
        <v>0.5</v>
      </c>
      <c r="S51" s="90">
        <f t="shared" si="2"/>
        <v>0</v>
      </c>
      <c r="T51" s="94">
        <f t="shared" si="9"/>
        <v>0</v>
      </c>
      <c r="U51" s="90">
        <f t="shared" si="4"/>
        <v>0</v>
      </c>
      <c r="V51" s="94">
        <f t="shared" si="10"/>
        <v>0</v>
      </c>
      <c r="W51" s="94">
        <f t="shared" si="6"/>
        <v>0</v>
      </c>
    </row>
    <row r="52" spans="1:23" x14ac:dyDescent="0.25">
      <c r="A52" s="87">
        <v>38</v>
      </c>
      <c r="B52" s="88" t="s">
        <v>35</v>
      </c>
      <c r="C52" s="88" t="s">
        <v>36</v>
      </c>
      <c r="D52" s="88" t="s">
        <v>37</v>
      </c>
      <c r="E52" s="89" t="s">
        <v>38</v>
      </c>
      <c r="F52" s="89"/>
      <c r="G52" s="90">
        <v>1000</v>
      </c>
      <c r="H52" s="90">
        <v>16</v>
      </c>
      <c r="I52" s="91">
        <f t="shared" si="8"/>
        <v>16000</v>
      </c>
      <c r="J52" s="92">
        <f>'10a prijzenblad'!J52</f>
        <v>0</v>
      </c>
      <c r="K52" s="92">
        <f>'10a prijzenblad'!K52</f>
        <v>0</v>
      </c>
      <c r="L52" s="92">
        <f>'10a prijzenblad'!L52</f>
        <v>0</v>
      </c>
      <c r="M52" s="92"/>
      <c r="N52" s="92">
        <f t="shared" si="7"/>
        <v>0</v>
      </c>
      <c r="O52" s="33"/>
      <c r="P52" s="32" t="s">
        <v>542</v>
      </c>
      <c r="Q52" s="90">
        <f t="shared" si="1"/>
        <v>0</v>
      </c>
      <c r="R52" s="93">
        <v>0.5</v>
      </c>
      <c r="S52" s="90">
        <f t="shared" si="2"/>
        <v>0</v>
      </c>
      <c r="T52" s="94">
        <f t="shared" si="9"/>
        <v>0</v>
      </c>
      <c r="U52" s="90">
        <f t="shared" si="4"/>
        <v>0</v>
      </c>
      <c r="V52" s="94">
        <f t="shared" si="10"/>
        <v>0</v>
      </c>
      <c r="W52" s="94">
        <f t="shared" si="6"/>
        <v>0</v>
      </c>
    </row>
    <row r="53" spans="1:23" x14ac:dyDescent="0.25">
      <c r="A53" s="87">
        <v>39</v>
      </c>
      <c r="B53" s="88" t="s">
        <v>128</v>
      </c>
      <c r="C53" s="88" t="s">
        <v>129</v>
      </c>
      <c r="D53" s="88" t="s">
        <v>130</v>
      </c>
      <c r="E53" s="89" t="s">
        <v>127</v>
      </c>
      <c r="F53" s="89" t="s">
        <v>509</v>
      </c>
      <c r="G53" s="90">
        <v>2000</v>
      </c>
      <c r="H53" s="90">
        <v>78</v>
      </c>
      <c r="I53" s="91">
        <f t="shared" si="8"/>
        <v>156000</v>
      </c>
      <c r="J53" s="92">
        <f>'10a prijzenblad'!J53</f>
        <v>0</v>
      </c>
      <c r="K53" s="92">
        <f>'10a prijzenblad'!K53</f>
        <v>0</v>
      </c>
      <c r="L53" s="92">
        <f>'10a prijzenblad'!L53</f>
        <v>0</v>
      </c>
      <c r="M53" s="92"/>
      <c r="N53" s="92">
        <f t="shared" si="7"/>
        <v>0</v>
      </c>
      <c r="O53" s="33"/>
      <c r="P53" s="32" t="s">
        <v>542</v>
      </c>
      <c r="Q53" s="90">
        <f t="shared" si="1"/>
        <v>0</v>
      </c>
      <c r="R53" s="93">
        <v>0.7</v>
      </c>
      <c r="S53" s="90">
        <f t="shared" si="2"/>
        <v>0</v>
      </c>
      <c r="T53" s="94">
        <f t="shared" si="9"/>
        <v>0</v>
      </c>
      <c r="U53" s="90">
        <f t="shared" si="4"/>
        <v>0</v>
      </c>
      <c r="V53" s="94">
        <f t="shared" si="10"/>
        <v>0</v>
      </c>
      <c r="W53" s="94">
        <f t="shared" si="6"/>
        <v>0</v>
      </c>
    </row>
    <row r="54" spans="1:23" x14ac:dyDescent="0.25">
      <c r="A54" s="87">
        <v>40</v>
      </c>
      <c r="B54" s="88" t="s">
        <v>342</v>
      </c>
      <c r="C54" s="88" t="s">
        <v>343</v>
      </c>
      <c r="D54" s="88" t="s">
        <v>344</v>
      </c>
      <c r="E54" s="95" t="s">
        <v>345</v>
      </c>
      <c r="F54" s="89"/>
      <c r="G54" s="90">
        <v>2000</v>
      </c>
      <c r="H54" s="90">
        <v>5</v>
      </c>
      <c r="I54" s="91">
        <f t="shared" si="8"/>
        <v>10000</v>
      </c>
      <c r="J54" s="92">
        <f>'10a prijzenblad'!J54</f>
        <v>0</v>
      </c>
      <c r="K54" s="92">
        <f>'10a prijzenblad'!K54</f>
        <v>0</v>
      </c>
      <c r="L54" s="92">
        <f>'10a prijzenblad'!L54</f>
        <v>0</v>
      </c>
      <c r="M54" s="92"/>
      <c r="N54" s="92">
        <f t="shared" si="7"/>
        <v>0</v>
      </c>
      <c r="O54" s="33"/>
      <c r="P54" s="32" t="s">
        <v>542</v>
      </c>
      <c r="Q54" s="90">
        <f t="shared" si="1"/>
        <v>0</v>
      </c>
      <c r="R54" s="93">
        <v>0.7</v>
      </c>
      <c r="S54" s="90">
        <f t="shared" si="2"/>
        <v>0</v>
      </c>
      <c r="T54" s="94">
        <f t="shared" si="9"/>
        <v>0</v>
      </c>
      <c r="U54" s="90">
        <f t="shared" si="4"/>
        <v>0</v>
      </c>
      <c r="V54" s="94">
        <f t="shared" si="10"/>
        <v>0</v>
      </c>
      <c r="W54" s="94">
        <f t="shared" si="6"/>
        <v>0</v>
      </c>
    </row>
    <row r="55" spans="1:23" x14ac:dyDescent="0.25">
      <c r="A55" s="87">
        <v>41</v>
      </c>
      <c r="B55" s="88" t="s">
        <v>442</v>
      </c>
      <c r="C55" s="88" t="s">
        <v>443</v>
      </c>
      <c r="D55" s="88" t="s">
        <v>444</v>
      </c>
      <c r="E55" s="89"/>
      <c r="F55" s="89"/>
      <c r="G55" s="90">
        <v>240</v>
      </c>
      <c r="H55" s="90">
        <v>57</v>
      </c>
      <c r="I55" s="91">
        <f t="shared" si="8"/>
        <v>13680</v>
      </c>
      <c r="J55" s="92">
        <f>'10a prijzenblad'!J55</f>
        <v>0</v>
      </c>
      <c r="K55" s="92">
        <f>'10a prijzenblad'!K55</f>
        <v>0</v>
      </c>
      <c r="L55" s="92">
        <f>'10a prijzenblad'!L55</f>
        <v>0</v>
      </c>
      <c r="M55" s="92"/>
      <c r="N55" s="92">
        <f t="shared" si="7"/>
        <v>0</v>
      </c>
      <c r="O55" s="33"/>
      <c r="P55" s="32" t="s">
        <v>542</v>
      </c>
      <c r="Q55" s="90">
        <f t="shared" si="1"/>
        <v>0</v>
      </c>
      <c r="R55" s="93">
        <v>0.5</v>
      </c>
      <c r="S55" s="90">
        <f t="shared" si="2"/>
        <v>0</v>
      </c>
      <c r="T55" s="94">
        <f t="shared" si="9"/>
        <v>0</v>
      </c>
      <c r="U55" s="90">
        <f t="shared" si="4"/>
        <v>0</v>
      </c>
      <c r="V55" s="94">
        <f t="shared" si="10"/>
        <v>0</v>
      </c>
      <c r="W55" s="94">
        <f t="shared" si="6"/>
        <v>0</v>
      </c>
    </row>
    <row r="56" spans="1:23" x14ac:dyDescent="0.25">
      <c r="A56" s="87">
        <v>42</v>
      </c>
      <c r="B56" s="88" t="s">
        <v>322</v>
      </c>
      <c r="C56" s="88" t="s">
        <v>323</v>
      </c>
      <c r="D56" s="88" t="s">
        <v>324</v>
      </c>
      <c r="E56" s="95" t="s">
        <v>325</v>
      </c>
      <c r="F56" s="89" t="s">
        <v>520</v>
      </c>
      <c r="G56" s="90">
        <v>1000</v>
      </c>
      <c r="H56" s="90">
        <v>6</v>
      </c>
      <c r="I56" s="91">
        <f t="shared" si="8"/>
        <v>6000</v>
      </c>
      <c r="J56" s="92">
        <f>'10a prijzenblad'!J56</f>
        <v>0</v>
      </c>
      <c r="K56" s="92">
        <f>'10a prijzenblad'!K56</f>
        <v>0</v>
      </c>
      <c r="L56" s="92">
        <f>'10a prijzenblad'!L56</f>
        <v>0</v>
      </c>
      <c r="M56" s="92"/>
      <c r="N56" s="92">
        <f t="shared" si="7"/>
        <v>0</v>
      </c>
      <c r="O56" s="33"/>
      <c r="P56" s="32" t="s">
        <v>542</v>
      </c>
      <c r="Q56" s="90">
        <f t="shared" si="1"/>
        <v>0</v>
      </c>
      <c r="R56" s="93">
        <v>0.8</v>
      </c>
      <c r="S56" s="90">
        <f t="shared" si="2"/>
        <v>0</v>
      </c>
      <c r="T56" s="94">
        <f t="shared" si="9"/>
        <v>0</v>
      </c>
      <c r="U56" s="90">
        <f t="shared" si="4"/>
        <v>0</v>
      </c>
      <c r="V56" s="94">
        <f t="shared" si="10"/>
        <v>0</v>
      </c>
      <c r="W56" s="94">
        <f t="shared" si="6"/>
        <v>0</v>
      </c>
    </row>
    <row r="57" spans="1:23" x14ac:dyDescent="0.25">
      <c r="A57" s="87">
        <v>43</v>
      </c>
      <c r="B57" s="88" t="s">
        <v>64</v>
      </c>
      <c r="C57" s="88" t="s">
        <v>65</v>
      </c>
      <c r="D57" s="88" t="s">
        <v>66</v>
      </c>
      <c r="E57" s="89" t="s">
        <v>67</v>
      </c>
      <c r="F57" s="89"/>
      <c r="G57" s="90">
        <v>1000</v>
      </c>
      <c r="H57" s="90">
        <v>10</v>
      </c>
      <c r="I57" s="91">
        <f t="shared" si="8"/>
        <v>10000</v>
      </c>
      <c r="J57" s="92">
        <f>'10a prijzenblad'!J57</f>
        <v>0</v>
      </c>
      <c r="K57" s="92">
        <f>'10a prijzenblad'!K57</f>
        <v>0</v>
      </c>
      <c r="L57" s="92">
        <f>'10a prijzenblad'!L57</f>
        <v>0</v>
      </c>
      <c r="M57" s="92"/>
      <c r="N57" s="92">
        <f t="shared" si="7"/>
        <v>0</v>
      </c>
      <c r="O57" s="33"/>
      <c r="P57" s="32" t="s">
        <v>542</v>
      </c>
      <c r="Q57" s="90">
        <f t="shared" si="1"/>
        <v>0</v>
      </c>
      <c r="R57" s="93">
        <v>0.7</v>
      </c>
      <c r="S57" s="90">
        <f t="shared" si="2"/>
        <v>0</v>
      </c>
      <c r="T57" s="94">
        <f t="shared" si="9"/>
        <v>0</v>
      </c>
      <c r="U57" s="90">
        <f t="shared" si="4"/>
        <v>0</v>
      </c>
      <c r="V57" s="94">
        <f t="shared" si="10"/>
        <v>0</v>
      </c>
      <c r="W57" s="94">
        <f t="shared" si="6"/>
        <v>0</v>
      </c>
    </row>
    <row r="58" spans="1:23" x14ac:dyDescent="0.25">
      <c r="A58" s="87">
        <v>44</v>
      </c>
      <c r="B58" s="88" t="s">
        <v>23</v>
      </c>
      <c r="C58" s="88" t="s">
        <v>24</v>
      </c>
      <c r="D58" s="96" t="s">
        <v>25</v>
      </c>
      <c r="E58" s="89" t="s">
        <v>26</v>
      </c>
      <c r="F58" s="89" t="s">
        <v>499</v>
      </c>
      <c r="G58" s="90">
        <v>3000</v>
      </c>
      <c r="H58" s="90">
        <v>97</v>
      </c>
      <c r="I58" s="91">
        <f t="shared" si="8"/>
        <v>291000</v>
      </c>
      <c r="J58" s="92">
        <f>'10a prijzenblad'!J58</f>
        <v>0</v>
      </c>
      <c r="K58" s="92">
        <f>'10a prijzenblad'!K58</f>
        <v>0</v>
      </c>
      <c r="L58" s="92">
        <f>'10a prijzenblad'!L58</f>
        <v>0</v>
      </c>
      <c r="M58" s="92"/>
      <c r="N58" s="92">
        <f t="shared" si="7"/>
        <v>0</v>
      </c>
      <c r="O58" s="33"/>
      <c r="P58" s="32" t="s">
        <v>542</v>
      </c>
      <c r="Q58" s="90">
        <f t="shared" si="1"/>
        <v>0</v>
      </c>
      <c r="R58" s="93">
        <v>0.5</v>
      </c>
      <c r="S58" s="90">
        <f t="shared" si="2"/>
        <v>0</v>
      </c>
      <c r="T58" s="94">
        <f t="shared" si="9"/>
        <v>0</v>
      </c>
      <c r="U58" s="90">
        <f t="shared" si="4"/>
        <v>0</v>
      </c>
      <c r="V58" s="94">
        <f t="shared" si="10"/>
        <v>0</v>
      </c>
      <c r="W58" s="94">
        <f t="shared" si="6"/>
        <v>0</v>
      </c>
    </row>
    <row r="59" spans="1:23" x14ac:dyDescent="0.25">
      <c r="A59" s="87">
        <v>45</v>
      </c>
      <c r="B59" s="88" t="s">
        <v>415</v>
      </c>
      <c r="C59" s="88" t="s">
        <v>416</v>
      </c>
      <c r="D59" s="88" t="s">
        <v>417</v>
      </c>
      <c r="E59" s="89"/>
      <c r="F59" s="89" t="s">
        <v>530</v>
      </c>
      <c r="G59" s="90">
        <v>2000</v>
      </c>
      <c r="H59" s="90">
        <v>13</v>
      </c>
      <c r="I59" s="91">
        <f t="shared" si="8"/>
        <v>26000</v>
      </c>
      <c r="J59" s="92">
        <f>'10a prijzenblad'!J59</f>
        <v>0</v>
      </c>
      <c r="K59" s="92">
        <f>'10a prijzenblad'!K59</f>
        <v>0</v>
      </c>
      <c r="L59" s="92">
        <f>'10a prijzenblad'!L59</f>
        <v>0</v>
      </c>
      <c r="M59" s="92"/>
      <c r="N59" s="92">
        <f t="shared" si="7"/>
        <v>0</v>
      </c>
      <c r="O59" s="33"/>
      <c r="P59" s="32" t="s">
        <v>542</v>
      </c>
      <c r="Q59" s="90">
        <f t="shared" si="1"/>
        <v>0</v>
      </c>
      <c r="R59" s="93">
        <v>0.2</v>
      </c>
      <c r="S59" s="90">
        <f t="shared" si="2"/>
        <v>0</v>
      </c>
      <c r="T59" s="94">
        <f t="shared" si="9"/>
        <v>0</v>
      </c>
      <c r="U59" s="90">
        <f t="shared" si="4"/>
        <v>0</v>
      </c>
      <c r="V59" s="94">
        <f t="shared" si="10"/>
        <v>0</v>
      </c>
      <c r="W59" s="94">
        <f t="shared" si="6"/>
        <v>0</v>
      </c>
    </row>
    <row r="60" spans="1:23" x14ac:dyDescent="0.25">
      <c r="A60" s="87">
        <v>46</v>
      </c>
      <c r="B60" s="88" t="s">
        <v>233</v>
      </c>
      <c r="C60" s="88" t="s">
        <v>234</v>
      </c>
      <c r="D60" s="88" t="s">
        <v>235</v>
      </c>
      <c r="E60" s="89"/>
      <c r="F60" s="89"/>
      <c r="G60" s="90">
        <v>1000</v>
      </c>
      <c r="H60" s="90">
        <v>8</v>
      </c>
      <c r="I60" s="91">
        <f t="shared" si="8"/>
        <v>8000</v>
      </c>
      <c r="J60" s="92">
        <f>'10a prijzenblad'!J60</f>
        <v>0</v>
      </c>
      <c r="K60" s="92">
        <f>'10a prijzenblad'!K60</f>
        <v>0</v>
      </c>
      <c r="L60" s="92">
        <f>'10a prijzenblad'!L60</f>
        <v>0</v>
      </c>
      <c r="M60" s="92"/>
      <c r="N60" s="92">
        <f t="shared" si="7"/>
        <v>0</v>
      </c>
      <c r="O60" s="33"/>
      <c r="P60" s="32" t="s">
        <v>542</v>
      </c>
      <c r="Q60" s="90">
        <f t="shared" si="1"/>
        <v>0</v>
      </c>
      <c r="R60" s="93">
        <v>0.5</v>
      </c>
      <c r="S60" s="90">
        <f t="shared" si="2"/>
        <v>0</v>
      </c>
      <c r="T60" s="94">
        <f t="shared" si="9"/>
        <v>0</v>
      </c>
      <c r="U60" s="90">
        <f t="shared" si="4"/>
        <v>0</v>
      </c>
      <c r="V60" s="94">
        <f t="shared" si="10"/>
        <v>0</v>
      </c>
      <c r="W60" s="94">
        <f t="shared" si="6"/>
        <v>0</v>
      </c>
    </row>
    <row r="61" spans="1:23" x14ac:dyDescent="0.25">
      <c r="A61" s="87">
        <v>47</v>
      </c>
      <c r="B61" s="88" t="s">
        <v>230</v>
      </c>
      <c r="C61" s="88" t="s">
        <v>231</v>
      </c>
      <c r="D61" s="88" t="s">
        <v>232</v>
      </c>
      <c r="E61" s="89"/>
      <c r="F61" s="89"/>
      <c r="G61" s="90">
        <v>2500</v>
      </c>
      <c r="H61" s="90">
        <v>3</v>
      </c>
      <c r="I61" s="91">
        <f t="shared" si="8"/>
        <v>7500</v>
      </c>
      <c r="J61" s="92">
        <f>'10a prijzenblad'!J61</f>
        <v>0</v>
      </c>
      <c r="K61" s="92">
        <f>'10a prijzenblad'!K61</f>
        <v>0</v>
      </c>
      <c r="L61" s="92">
        <f>'10a prijzenblad'!L61</f>
        <v>0</v>
      </c>
      <c r="M61" s="92"/>
      <c r="N61" s="92">
        <f t="shared" si="7"/>
        <v>0</v>
      </c>
      <c r="O61" s="33"/>
      <c r="P61" s="32" t="s">
        <v>542</v>
      </c>
      <c r="Q61" s="90">
        <f t="shared" si="1"/>
        <v>0</v>
      </c>
      <c r="R61" s="93">
        <v>0.5</v>
      </c>
      <c r="S61" s="90">
        <f t="shared" si="2"/>
        <v>0</v>
      </c>
      <c r="T61" s="94">
        <f t="shared" si="9"/>
        <v>0</v>
      </c>
      <c r="U61" s="90">
        <f t="shared" si="4"/>
        <v>0</v>
      </c>
      <c r="V61" s="94">
        <f t="shared" si="10"/>
        <v>0</v>
      </c>
      <c r="W61" s="94">
        <f t="shared" si="6"/>
        <v>0</v>
      </c>
    </row>
    <row r="62" spans="1:23" x14ac:dyDescent="0.25">
      <c r="A62" s="87">
        <v>48</v>
      </c>
      <c r="B62" s="88" t="s">
        <v>431</v>
      </c>
      <c r="C62" s="88" t="s">
        <v>432</v>
      </c>
      <c r="D62" s="88" t="s">
        <v>433</v>
      </c>
      <c r="E62" s="89"/>
      <c r="F62" s="89" t="s">
        <v>533</v>
      </c>
      <c r="G62" s="90">
        <v>500</v>
      </c>
      <c r="H62" s="90">
        <v>13</v>
      </c>
      <c r="I62" s="91">
        <f t="shared" si="8"/>
        <v>6500</v>
      </c>
      <c r="J62" s="92">
        <f>'10a prijzenblad'!J62</f>
        <v>0</v>
      </c>
      <c r="K62" s="92">
        <f>'10a prijzenblad'!K62</f>
        <v>0</v>
      </c>
      <c r="L62" s="92">
        <f>'10a prijzenblad'!L62</f>
        <v>0</v>
      </c>
      <c r="M62" s="92"/>
      <c r="N62" s="92">
        <f t="shared" si="7"/>
        <v>0</v>
      </c>
      <c r="O62" s="33"/>
      <c r="P62" s="32" t="s">
        <v>542</v>
      </c>
      <c r="Q62" s="90">
        <f t="shared" si="1"/>
        <v>0</v>
      </c>
      <c r="R62" s="93">
        <v>0.8</v>
      </c>
      <c r="S62" s="90">
        <f t="shared" si="2"/>
        <v>0</v>
      </c>
      <c r="T62" s="94">
        <f t="shared" si="9"/>
        <v>0</v>
      </c>
      <c r="U62" s="90">
        <f t="shared" si="4"/>
        <v>0</v>
      </c>
      <c r="V62" s="94">
        <f t="shared" si="10"/>
        <v>0</v>
      </c>
      <c r="W62" s="94">
        <f t="shared" si="6"/>
        <v>0</v>
      </c>
    </row>
    <row r="63" spans="1:23" x14ac:dyDescent="0.25">
      <c r="A63" s="87">
        <v>49</v>
      </c>
      <c r="B63" s="88" t="s">
        <v>412</v>
      </c>
      <c r="C63" s="88" t="s">
        <v>413</v>
      </c>
      <c r="D63" s="88" t="s">
        <v>414</v>
      </c>
      <c r="E63" s="89"/>
      <c r="F63" s="89"/>
      <c r="G63" s="90">
        <v>400</v>
      </c>
      <c r="H63" s="90">
        <v>33</v>
      </c>
      <c r="I63" s="91">
        <f t="shared" si="8"/>
        <v>13200</v>
      </c>
      <c r="J63" s="92">
        <f>'10a prijzenblad'!J63</f>
        <v>0</v>
      </c>
      <c r="K63" s="92">
        <f>'10a prijzenblad'!K63</f>
        <v>0</v>
      </c>
      <c r="L63" s="92">
        <f>'10a prijzenblad'!L63</f>
        <v>0</v>
      </c>
      <c r="M63" s="92"/>
      <c r="N63" s="92">
        <f t="shared" si="7"/>
        <v>0</v>
      </c>
      <c r="O63" s="33"/>
      <c r="P63" s="32" t="s">
        <v>542</v>
      </c>
      <c r="Q63" s="90">
        <f t="shared" si="1"/>
        <v>0</v>
      </c>
      <c r="R63" s="93">
        <v>0.2</v>
      </c>
      <c r="S63" s="90">
        <f t="shared" si="2"/>
        <v>0</v>
      </c>
      <c r="T63" s="94">
        <f t="shared" si="9"/>
        <v>0</v>
      </c>
      <c r="U63" s="90">
        <f t="shared" si="4"/>
        <v>0</v>
      </c>
      <c r="V63" s="94">
        <f t="shared" si="10"/>
        <v>0</v>
      </c>
      <c r="W63" s="94">
        <f t="shared" si="6"/>
        <v>0</v>
      </c>
    </row>
    <row r="64" spans="1:23" x14ac:dyDescent="0.25">
      <c r="A64" s="87">
        <v>50</v>
      </c>
      <c r="B64" s="88" t="s">
        <v>120</v>
      </c>
      <c r="C64" s="88" t="s">
        <v>121</v>
      </c>
      <c r="D64" s="88" t="s">
        <v>122</v>
      </c>
      <c r="E64" s="89" t="s">
        <v>123</v>
      </c>
      <c r="F64" s="89"/>
      <c r="G64" s="90">
        <v>600</v>
      </c>
      <c r="H64" s="90">
        <v>15</v>
      </c>
      <c r="I64" s="91">
        <f t="shared" si="8"/>
        <v>9000</v>
      </c>
      <c r="J64" s="92">
        <f>'10a prijzenblad'!J64</f>
        <v>0</v>
      </c>
      <c r="K64" s="92">
        <f>'10a prijzenblad'!K64</f>
        <v>0</v>
      </c>
      <c r="L64" s="92">
        <f>'10a prijzenblad'!L64</f>
        <v>0</v>
      </c>
      <c r="M64" s="92"/>
      <c r="N64" s="92">
        <f t="shared" si="7"/>
        <v>0</v>
      </c>
      <c r="O64" s="33"/>
      <c r="P64" s="32" t="s">
        <v>542</v>
      </c>
      <c r="Q64" s="90">
        <f t="shared" si="1"/>
        <v>0</v>
      </c>
      <c r="R64" s="93">
        <v>0.2</v>
      </c>
      <c r="S64" s="90">
        <f t="shared" si="2"/>
        <v>0</v>
      </c>
      <c r="T64" s="94">
        <f t="shared" si="9"/>
        <v>0</v>
      </c>
      <c r="U64" s="90">
        <f t="shared" si="4"/>
        <v>0</v>
      </c>
      <c r="V64" s="94">
        <f t="shared" si="10"/>
        <v>0</v>
      </c>
      <c r="W64" s="94">
        <f t="shared" si="6"/>
        <v>0</v>
      </c>
    </row>
    <row r="65" spans="1:23" x14ac:dyDescent="0.25">
      <c r="A65" s="87">
        <v>51</v>
      </c>
      <c r="B65" s="88" t="s">
        <v>338</v>
      </c>
      <c r="C65" s="88" t="s">
        <v>339</v>
      </c>
      <c r="D65" s="88" t="s">
        <v>340</v>
      </c>
      <c r="E65" s="95" t="s">
        <v>341</v>
      </c>
      <c r="F65" s="89" t="s">
        <v>521</v>
      </c>
      <c r="G65" s="90">
        <v>2000</v>
      </c>
      <c r="H65" s="90">
        <v>20</v>
      </c>
      <c r="I65" s="91">
        <f t="shared" si="8"/>
        <v>40000</v>
      </c>
      <c r="J65" s="92">
        <f>'10a prijzenblad'!J65</f>
        <v>0</v>
      </c>
      <c r="K65" s="92">
        <f>'10a prijzenblad'!K65</f>
        <v>0</v>
      </c>
      <c r="L65" s="92">
        <f>'10a prijzenblad'!L65</f>
        <v>0</v>
      </c>
      <c r="M65" s="92"/>
      <c r="N65" s="92">
        <f t="shared" si="7"/>
        <v>0</v>
      </c>
      <c r="O65" s="33"/>
      <c r="P65" s="32" t="s">
        <v>542</v>
      </c>
      <c r="Q65" s="90">
        <f t="shared" si="1"/>
        <v>0</v>
      </c>
      <c r="R65" s="93">
        <v>0.5</v>
      </c>
      <c r="S65" s="90">
        <f t="shared" si="2"/>
        <v>0</v>
      </c>
      <c r="T65" s="94">
        <f t="shared" si="9"/>
        <v>0</v>
      </c>
      <c r="U65" s="90">
        <f t="shared" si="4"/>
        <v>0</v>
      </c>
      <c r="V65" s="94">
        <f t="shared" si="10"/>
        <v>0</v>
      </c>
      <c r="W65" s="94">
        <f t="shared" si="6"/>
        <v>0</v>
      </c>
    </row>
    <row r="66" spans="1:23" x14ac:dyDescent="0.25">
      <c r="A66" s="87">
        <v>52</v>
      </c>
      <c r="B66" s="88" t="s">
        <v>100</v>
      </c>
      <c r="C66" s="88" t="s">
        <v>102</v>
      </c>
      <c r="D66" s="88" t="s">
        <v>103</v>
      </c>
      <c r="E66" s="89" t="s">
        <v>101</v>
      </c>
      <c r="F66" s="89" t="s">
        <v>507</v>
      </c>
      <c r="G66" s="90">
        <v>100</v>
      </c>
      <c r="H66" s="90">
        <v>277</v>
      </c>
      <c r="I66" s="91">
        <f t="shared" si="8"/>
        <v>27700</v>
      </c>
      <c r="J66" s="92">
        <f>'10a prijzenblad'!J66</f>
        <v>0</v>
      </c>
      <c r="K66" s="92">
        <f>'10a prijzenblad'!K66</f>
        <v>0</v>
      </c>
      <c r="L66" s="92">
        <f>'10a prijzenblad'!L66</f>
        <v>0</v>
      </c>
      <c r="M66" s="92"/>
      <c r="N66" s="92">
        <f t="shared" si="7"/>
        <v>0</v>
      </c>
      <c r="O66" s="33"/>
      <c r="P66" s="32" t="s">
        <v>542</v>
      </c>
      <c r="Q66" s="90">
        <f t="shared" si="1"/>
        <v>0</v>
      </c>
      <c r="R66" s="93">
        <v>0.5</v>
      </c>
      <c r="S66" s="90">
        <f t="shared" si="2"/>
        <v>0</v>
      </c>
      <c r="T66" s="94">
        <f t="shared" si="9"/>
        <v>0</v>
      </c>
      <c r="U66" s="90">
        <f t="shared" si="4"/>
        <v>0</v>
      </c>
      <c r="V66" s="94">
        <f t="shared" si="10"/>
        <v>0</v>
      </c>
      <c r="W66" s="94">
        <f t="shared" si="6"/>
        <v>0</v>
      </c>
    </row>
    <row r="67" spans="1:23" x14ac:dyDescent="0.25">
      <c r="A67" s="87">
        <v>53</v>
      </c>
      <c r="B67" s="88" t="s">
        <v>173</v>
      </c>
      <c r="C67" s="88" t="s">
        <v>174</v>
      </c>
      <c r="D67" s="88" t="s">
        <v>175</v>
      </c>
      <c r="E67" s="89" t="s">
        <v>176</v>
      </c>
      <c r="F67" s="89"/>
      <c r="G67" s="90">
        <v>500</v>
      </c>
      <c r="H67" s="90">
        <v>15</v>
      </c>
      <c r="I67" s="91">
        <f t="shared" si="8"/>
        <v>7500</v>
      </c>
      <c r="J67" s="92">
        <f>'10a prijzenblad'!J67</f>
        <v>0</v>
      </c>
      <c r="K67" s="92">
        <f>'10a prijzenblad'!K67</f>
        <v>0</v>
      </c>
      <c r="L67" s="92">
        <f>'10a prijzenblad'!L67</f>
        <v>0</v>
      </c>
      <c r="M67" s="92"/>
      <c r="N67" s="92">
        <f t="shared" si="7"/>
        <v>0</v>
      </c>
      <c r="O67" s="33"/>
      <c r="P67" s="32" t="s">
        <v>542</v>
      </c>
      <c r="Q67" s="90">
        <f t="shared" si="1"/>
        <v>0</v>
      </c>
      <c r="R67" s="93">
        <v>0.2</v>
      </c>
      <c r="S67" s="90">
        <f t="shared" si="2"/>
        <v>0</v>
      </c>
      <c r="T67" s="94">
        <f t="shared" si="9"/>
        <v>0</v>
      </c>
      <c r="U67" s="90">
        <f t="shared" si="4"/>
        <v>0</v>
      </c>
      <c r="V67" s="94">
        <f t="shared" si="10"/>
        <v>0</v>
      </c>
      <c r="W67" s="94">
        <f t="shared" si="6"/>
        <v>0</v>
      </c>
    </row>
    <row r="68" spans="1:23" x14ac:dyDescent="0.25">
      <c r="A68" s="87">
        <v>54</v>
      </c>
      <c r="B68" s="88" t="s">
        <v>421</v>
      </c>
      <c r="C68" s="88" t="s">
        <v>422</v>
      </c>
      <c r="D68" s="88" t="s">
        <v>423</v>
      </c>
      <c r="E68" s="95" t="s">
        <v>424</v>
      </c>
      <c r="F68" s="89" t="s">
        <v>522</v>
      </c>
      <c r="G68" s="90">
        <v>1000</v>
      </c>
      <c r="H68" s="90">
        <v>30</v>
      </c>
      <c r="I68" s="91">
        <f t="shared" si="8"/>
        <v>30000</v>
      </c>
      <c r="J68" s="92">
        <f>'10a prijzenblad'!J68</f>
        <v>0</v>
      </c>
      <c r="K68" s="92">
        <f>'10a prijzenblad'!K68</f>
        <v>0</v>
      </c>
      <c r="L68" s="92">
        <f>'10a prijzenblad'!L68</f>
        <v>0</v>
      </c>
      <c r="M68" s="92"/>
      <c r="N68" s="92">
        <f t="shared" si="7"/>
        <v>0</v>
      </c>
      <c r="O68" s="33"/>
      <c r="P68" s="32" t="s">
        <v>542</v>
      </c>
      <c r="Q68" s="90">
        <f t="shared" si="1"/>
        <v>0</v>
      </c>
      <c r="R68" s="93">
        <v>0.5</v>
      </c>
      <c r="S68" s="90">
        <f t="shared" si="2"/>
        <v>0</v>
      </c>
      <c r="T68" s="94">
        <f t="shared" si="9"/>
        <v>0</v>
      </c>
      <c r="U68" s="90">
        <f t="shared" si="4"/>
        <v>0</v>
      </c>
      <c r="V68" s="94">
        <f t="shared" si="10"/>
        <v>0</v>
      </c>
      <c r="W68" s="94">
        <f t="shared" si="6"/>
        <v>0</v>
      </c>
    </row>
    <row r="69" spans="1:23" x14ac:dyDescent="0.25">
      <c r="A69" s="87">
        <v>55</v>
      </c>
      <c r="B69" s="88" t="s">
        <v>131</v>
      </c>
      <c r="C69" s="88" t="s">
        <v>132</v>
      </c>
      <c r="D69" s="88" t="s">
        <v>133</v>
      </c>
      <c r="E69" s="89" t="s">
        <v>127</v>
      </c>
      <c r="F69" s="89" t="s">
        <v>510</v>
      </c>
      <c r="G69" s="90">
        <v>200</v>
      </c>
      <c r="H69" s="90">
        <v>131</v>
      </c>
      <c r="I69" s="91">
        <f t="shared" si="8"/>
        <v>26200</v>
      </c>
      <c r="J69" s="92">
        <f>'10a prijzenblad'!J69</f>
        <v>0</v>
      </c>
      <c r="K69" s="92">
        <f>'10a prijzenblad'!K69</f>
        <v>0</v>
      </c>
      <c r="L69" s="92">
        <f>'10a prijzenblad'!L69</f>
        <v>0</v>
      </c>
      <c r="M69" s="92"/>
      <c r="N69" s="92">
        <f t="shared" si="7"/>
        <v>0</v>
      </c>
      <c r="O69" s="33"/>
      <c r="P69" s="32" t="s">
        <v>542</v>
      </c>
      <c r="Q69" s="90">
        <f t="shared" si="1"/>
        <v>0</v>
      </c>
      <c r="R69" s="93">
        <v>0.7</v>
      </c>
      <c r="S69" s="90">
        <f t="shared" si="2"/>
        <v>0</v>
      </c>
      <c r="T69" s="94">
        <f t="shared" si="9"/>
        <v>0</v>
      </c>
      <c r="U69" s="90">
        <f t="shared" si="4"/>
        <v>0</v>
      </c>
      <c r="V69" s="94">
        <f t="shared" si="10"/>
        <v>0</v>
      </c>
      <c r="W69" s="94">
        <f t="shared" si="6"/>
        <v>0</v>
      </c>
    </row>
    <row r="70" spans="1:23" x14ac:dyDescent="0.25">
      <c r="A70" s="87">
        <v>56</v>
      </c>
      <c r="B70" s="88" t="s">
        <v>61</v>
      </c>
      <c r="C70" s="88" t="s">
        <v>62</v>
      </c>
      <c r="D70" s="88" t="s">
        <v>63</v>
      </c>
      <c r="E70" s="89"/>
      <c r="F70" s="89"/>
      <c r="G70" s="90">
        <v>2000</v>
      </c>
      <c r="H70" s="90">
        <v>3</v>
      </c>
      <c r="I70" s="91">
        <f t="shared" si="8"/>
        <v>6000</v>
      </c>
      <c r="J70" s="92">
        <f>'10a prijzenblad'!J70</f>
        <v>0</v>
      </c>
      <c r="K70" s="92">
        <f>'10a prijzenblad'!K70</f>
        <v>0</v>
      </c>
      <c r="L70" s="92">
        <f>'10a prijzenblad'!L70</f>
        <v>0</v>
      </c>
      <c r="M70" s="92"/>
      <c r="N70" s="92">
        <f t="shared" si="7"/>
        <v>0</v>
      </c>
      <c r="O70" s="33"/>
      <c r="P70" s="32" t="s">
        <v>542</v>
      </c>
      <c r="Q70" s="90">
        <f t="shared" si="1"/>
        <v>0</v>
      </c>
      <c r="R70" s="93">
        <v>0.2</v>
      </c>
      <c r="S70" s="90">
        <f t="shared" si="2"/>
        <v>0</v>
      </c>
      <c r="T70" s="94">
        <f t="shared" si="9"/>
        <v>0</v>
      </c>
      <c r="U70" s="90">
        <f t="shared" si="4"/>
        <v>0</v>
      </c>
      <c r="V70" s="94">
        <f t="shared" si="10"/>
        <v>0</v>
      </c>
      <c r="W70" s="94">
        <f t="shared" si="6"/>
        <v>0</v>
      </c>
    </row>
    <row r="71" spans="1:23" x14ac:dyDescent="0.25">
      <c r="A71" s="87">
        <v>57</v>
      </c>
      <c r="B71" s="88" t="s">
        <v>456</v>
      </c>
      <c r="C71" s="88" t="s">
        <v>457</v>
      </c>
      <c r="D71" s="88" t="s">
        <v>458</v>
      </c>
      <c r="E71" s="95" t="s">
        <v>459</v>
      </c>
      <c r="F71" s="89"/>
      <c r="G71" s="90">
        <v>50</v>
      </c>
      <c r="H71" s="90">
        <v>48</v>
      </c>
      <c r="I71" s="91">
        <f t="shared" si="8"/>
        <v>2400</v>
      </c>
      <c r="J71" s="92">
        <f>'10a prijzenblad'!J71</f>
        <v>0</v>
      </c>
      <c r="K71" s="92">
        <f>'10a prijzenblad'!K71</f>
        <v>0</v>
      </c>
      <c r="L71" s="92">
        <f>'10a prijzenblad'!L71</f>
        <v>0</v>
      </c>
      <c r="M71" s="92"/>
      <c r="N71" s="92">
        <f t="shared" si="7"/>
        <v>0</v>
      </c>
      <c r="O71" s="33"/>
      <c r="P71" s="32" t="s">
        <v>542</v>
      </c>
      <c r="Q71" s="90">
        <f t="shared" si="1"/>
        <v>0</v>
      </c>
      <c r="R71" s="93">
        <v>0.5</v>
      </c>
      <c r="S71" s="90">
        <f t="shared" si="2"/>
        <v>0</v>
      </c>
      <c r="T71" s="94">
        <f t="shared" si="9"/>
        <v>0</v>
      </c>
      <c r="U71" s="90">
        <f t="shared" si="4"/>
        <v>0</v>
      </c>
      <c r="V71" s="94">
        <f t="shared" si="10"/>
        <v>0</v>
      </c>
      <c r="W71" s="94">
        <f t="shared" si="6"/>
        <v>0</v>
      </c>
    </row>
    <row r="72" spans="1:23" x14ac:dyDescent="0.25">
      <c r="A72" s="87">
        <v>58</v>
      </c>
      <c r="B72" s="88" t="s">
        <v>460</v>
      </c>
      <c r="C72" s="88" t="s">
        <v>461</v>
      </c>
      <c r="D72" s="88" t="s">
        <v>462</v>
      </c>
      <c r="E72" s="95" t="s">
        <v>459</v>
      </c>
      <c r="F72" s="89"/>
      <c r="G72" s="90">
        <v>50</v>
      </c>
      <c r="H72" s="90">
        <v>47</v>
      </c>
      <c r="I72" s="91">
        <f t="shared" si="8"/>
        <v>2350</v>
      </c>
      <c r="J72" s="92">
        <f>'10a prijzenblad'!J72</f>
        <v>0</v>
      </c>
      <c r="K72" s="92">
        <f>'10a prijzenblad'!K72</f>
        <v>0</v>
      </c>
      <c r="L72" s="92">
        <f>'10a prijzenblad'!L72</f>
        <v>0</v>
      </c>
      <c r="M72" s="92"/>
      <c r="N72" s="92">
        <f t="shared" si="7"/>
        <v>0</v>
      </c>
      <c r="O72" s="33"/>
      <c r="P72" s="32" t="s">
        <v>542</v>
      </c>
      <c r="Q72" s="90">
        <f t="shared" si="1"/>
        <v>0</v>
      </c>
      <c r="R72" s="93">
        <v>0.5</v>
      </c>
      <c r="S72" s="90">
        <f t="shared" si="2"/>
        <v>0</v>
      </c>
      <c r="T72" s="94">
        <f t="shared" si="9"/>
        <v>0</v>
      </c>
      <c r="U72" s="90">
        <f t="shared" si="4"/>
        <v>0</v>
      </c>
      <c r="V72" s="94">
        <f t="shared" si="10"/>
        <v>0</v>
      </c>
      <c r="W72" s="94">
        <f t="shared" si="6"/>
        <v>0</v>
      </c>
    </row>
    <row r="73" spans="1:23" x14ac:dyDescent="0.25">
      <c r="A73" s="87">
        <v>59</v>
      </c>
      <c r="B73" s="88" t="s">
        <v>18</v>
      </c>
      <c r="C73" s="88" t="s">
        <v>19</v>
      </c>
      <c r="D73" s="88" t="s">
        <v>20</v>
      </c>
      <c r="E73" s="89" t="s">
        <v>21</v>
      </c>
      <c r="F73" s="89" t="s">
        <v>22</v>
      </c>
      <c r="G73" s="90">
        <v>30</v>
      </c>
      <c r="H73" s="90">
        <v>902</v>
      </c>
      <c r="I73" s="91">
        <f t="shared" si="8"/>
        <v>27060</v>
      </c>
      <c r="J73" s="92">
        <f>'10a prijzenblad'!J73</f>
        <v>0</v>
      </c>
      <c r="K73" s="92">
        <f>'10a prijzenblad'!K73</f>
        <v>0</v>
      </c>
      <c r="L73" s="92">
        <f>'10a prijzenblad'!L73</f>
        <v>0</v>
      </c>
      <c r="M73" s="92"/>
      <c r="N73" s="92">
        <f t="shared" si="7"/>
        <v>0</v>
      </c>
      <c r="O73" s="33"/>
      <c r="P73" s="32" t="s">
        <v>542</v>
      </c>
      <c r="Q73" s="90">
        <f t="shared" si="1"/>
        <v>0</v>
      </c>
      <c r="R73" s="93">
        <v>0.5</v>
      </c>
      <c r="S73" s="90">
        <f t="shared" si="2"/>
        <v>0</v>
      </c>
      <c r="T73" s="94">
        <f t="shared" si="9"/>
        <v>0</v>
      </c>
      <c r="U73" s="90">
        <f t="shared" si="4"/>
        <v>0</v>
      </c>
      <c r="V73" s="94">
        <f t="shared" si="10"/>
        <v>0</v>
      </c>
      <c r="W73" s="94">
        <f t="shared" si="6"/>
        <v>0</v>
      </c>
    </row>
    <row r="74" spans="1:23" x14ac:dyDescent="0.25">
      <c r="A74" s="87">
        <v>60</v>
      </c>
      <c r="B74" s="88" t="s">
        <v>147</v>
      </c>
      <c r="C74" s="88" t="s">
        <v>148</v>
      </c>
      <c r="D74" s="88" t="s">
        <v>149</v>
      </c>
      <c r="E74" s="89"/>
      <c r="F74" s="89"/>
      <c r="G74" s="90">
        <v>50</v>
      </c>
      <c r="H74" s="90">
        <v>26</v>
      </c>
      <c r="I74" s="91">
        <f t="shared" si="8"/>
        <v>1300</v>
      </c>
      <c r="J74" s="92">
        <f>'10a prijzenblad'!J74</f>
        <v>0</v>
      </c>
      <c r="K74" s="92">
        <f>'10a prijzenblad'!K74</f>
        <v>0</v>
      </c>
      <c r="L74" s="92">
        <f>'10a prijzenblad'!L74</f>
        <v>0</v>
      </c>
      <c r="M74" s="92"/>
      <c r="N74" s="92">
        <f t="shared" si="7"/>
        <v>0</v>
      </c>
      <c r="O74" s="33"/>
      <c r="P74" s="32" t="s">
        <v>542</v>
      </c>
      <c r="Q74" s="90">
        <f t="shared" si="1"/>
        <v>0</v>
      </c>
      <c r="R74" s="93">
        <v>0.8</v>
      </c>
      <c r="S74" s="90">
        <f t="shared" si="2"/>
        <v>0</v>
      </c>
      <c r="T74" s="94">
        <f t="shared" si="9"/>
        <v>0</v>
      </c>
      <c r="U74" s="90">
        <f t="shared" si="4"/>
        <v>0</v>
      </c>
      <c r="V74" s="94">
        <f t="shared" si="10"/>
        <v>0</v>
      </c>
      <c r="W74" s="94">
        <f t="shared" si="6"/>
        <v>0</v>
      </c>
    </row>
    <row r="75" spans="1:23" x14ac:dyDescent="0.25">
      <c r="A75" s="87">
        <v>61</v>
      </c>
      <c r="B75" s="88" t="s">
        <v>196</v>
      </c>
      <c r="C75" s="88" t="s">
        <v>197</v>
      </c>
      <c r="D75" s="88" t="s">
        <v>198</v>
      </c>
      <c r="E75" s="89"/>
      <c r="F75" s="89" t="s">
        <v>511</v>
      </c>
      <c r="G75" s="90">
        <v>4000</v>
      </c>
      <c r="H75" s="90">
        <v>400</v>
      </c>
      <c r="I75" s="91">
        <f t="shared" si="8"/>
        <v>1600000</v>
      </c>
      <c r="J75" s="92">
        <f>'10a prijzenblad'!J75</f>
        <v>0</v>
      </c>
      <c r="K75" s="92">
        <f>'10a prijzenblad'!K75</f>
        <v>0</v>
      </c>
      <c r="L75" s="92">
        <f>'10a prijzenblad'!L75</f>
        <v>0</v>
      </c>
      <c r="M75" s="92"/>
      <c r="N75" s="92">
        <f t="shared" si="7"/>
        <v>0</v>
      </c>
      <c r="O75" s="33"/>
      <c r="P75" s="32" t="s">
        <v>542</v>
      </c>
      <c r="Q75" s="90">
        <f t="shared" si="1"/>
        <v>0</v>
      </c>
      <c r="R75" s="93">
        <v>0.2</v>
      </c>
      <c r="S75" s="90">
        <f t="shared" si="2"/>
        <v>0</v>
      </c>
      <c r="T75" s="94">
        <f t="shared" si="9"/>
        <v>0</v>
      </c>
      <c r="U75" s="90">
        <f t="shared" si="4"/>
        <v>0</v>
      </c>
      <c r="V75" s="94">
        <f t="shared" si="10"/>
        <v>0</v>
      </c>
      <c r="W75" s="94">
        <f t="shared" si="6"/>
        <v>0</v>
      </c>
    </row>
    <row r="76" spans="1:23" x14ac:dyDescent="0.25">
      <c r="A76" s="87">
        <v>62</v>
      </c>
      <c r="B76" s="88" t="s">
        <v>434</v>
      </c>
      <c r="C76" s="88" t="s">
        <v>435</v>
      </c>
      <c r="D76" s="88" t="s">
        <v>436</v>
      </c>
      <c r="E76" s="95" t="s">
        <v>437</v>
      </c>
      <c r="F76" s="89" t="s">
        <v>534</v>
      </c>
      <c r="G76" s="90">
        <v>500</v>
      </c>
      <c r="H76" s="90">
        <v>9</v>
      </c>
      <c r="I76" s="91">
        <f t="shared" si="8"/>
        <v>4500</v>
      </c>
      <c r="J76" s="92">
        <f>'10a prijzenblad'!J76</f>
        <v>0</v>
      </c>
      <c r="K76" s="92">
        <f>'10a prijzenblad'!K76</f>
        <v>0</v>
      </c>
      <c r="L76" s="92">
        <f>'10a prijzenblad'!L76</f>
        <v>0</v>
      </c>
      <c r="M76" s="92"/>
      <c r="N76" s="92">
        <f t="shared" si="7"/>
        <v>0</v>
      </c>
      <c r="O76" s="33"/>
      <c r="P76" s="32" t="s">
        <v>542</v>
      </c>
      <c r="Q76" s="90">
        <f t="shared" si="1"/>
        <v>0</v>
      </c>
      <c r="R76" s="93">
        <v>0.7</v>
      </c>
      <c r="S76" s="90">
        <f t="shared" si="2"/>
        <v>0</v>
      </c>
      <c r="T76" s="94">
        <f t="shared" si="9"/>
        <v>0</v>
      </c>
      <c r="U76" s="90">
        <f t="shared" si="4"/>
        <v>0</v>
      </c>
      <c r="V76" s="94">
        <f t="shared" si="10"/>
        <v>0</v>
      </c>
      <c r="W76" s="94">
        <f t="shared" si="6"/>
        <v>0</v>
      </c>
    </row>
    <row r="77" spans="1:23" x14ac:dyDescent="0.25">
      <c r="A77" s="87">
        <v>63</v>
      </c>
      <c r="B77" s="88" t="s">
        <v>81</v>
      </c>
      <c r="C77" s="88" t="s">
        <v>82</v>
      </c>
      <c r="D77" s="88" t="s">
        <v>83</v>
      </c>
      <c r="E77" s="89" t="s">
        <v>84</v>
      </c>
      <c r="F77" s="89"/>
      <c r="G77" s="90">
        <v>2400</v>
      </c>
      <c r="H77" s="90">
        <v>1</v>
      </c>
      <c r="I77" s="91">
        <f t="shared" si="8"/>
        <v>2400</v>
      </c>
      <c r="J77" s="92">
        <f>'10a prijzenblad'!J77</f>
        <v>0</v>
      </c>
      <c r="K77" s="92">
        <f>'10a prijzenblad'!K77</f>
        <v>0</v>
      </c>
      <c r="L77" s="92">
        <f>'10a prijzenblad'!L77</f>
        <v>0</v>
      </c>
      <c r="M77" s="92"/>
      <c r="N77" s="92">
        <f t="shared" si="7"/>
        <v>0</v>
      </c>
      <c r="O77" s="33"/>
      <c r="P77" s="32" t="s">
        <v>542</v>
      </c>
      <c r="Q77" s="90">
        <f t="shared" si="1"/>
        <v>0</v>
      </c>
      <c r="R77" s="93">
        <v>0.2</v>
      </c>
      <c r="S77" s="90">
        <f t="shared" si="2"/>
        <v>0</v>
      </c>
      <c r="T77" s="94">
        <f t="shared" si="9"/>
        <v>0</v>
      </c>
      <c r="U77" s="90">
        <f t="shared" si="4"/>
        <v>0</v>
      </c>
      <c r="V77" s="94">
        <f t="shared" si="10"/>
        <v>0</v>
      </c>
      <c r="W77" s="94">
        <f t="shared" si="6"/>
        <v>0</v>
      </c>
    </row>
    <row r="78" spans="1:23" x14ac:dyDescent="0.25">
      <c r="A78" s="87">
        <v>64</v>
      </c>
      <c r="B78" s="97" t="s">
        <v>409</v>
      </c>
      <c r="C78" s="97" t="s">
        <v>410</v>
      </c>
      <c r="D78" s="97" t="s">
        <v>411</v>
      </c>
      <c r="E78" s="98"/>
      <c r="F78" s="98" t="s">
        <v>529</v>
      </c>
      <c r="G78" s="99">
        <v>200</v>
      </c>
      <c r="H78" s="90">
        <v>3</v>
      </c>
      <c r="I78" s="91">
        <f t="shared" si="8"/>
        <v>600</v>
      </c>
      <c r="J78" s="92">
        <f>'10a prijzenblad'!J78</f>
        <v>0</v>
      </c>
      <c r="K78" s="92">
        <f>'10a prijzenblad'!K78</f>
        <v>0</v>
      </c>
      <c r="L78" s="92">
        <f>'10a prijzenblad'!L78</f>
        <v>0</v>
      </c>
      <c r="M78" s="92"/>
      <c r="N78" s="92">
        <f t="shared" si="7"/>
        <v>0</v>
      </c>
      <c r="O78" s="33"/>
      <c r="P78" s="32" t="s">
        <v>542</v>
      </c>
      <c r="Q78" s="90">
        <f t="shared" si="1"/>
        <v>0</v>
      </c>
      <c r="R78" s="93">
        <v>0.8</v>
      </c>
      <c r="S78" s="90">
        <f t="shared" si="2"/>
        <v>0</v>
      </c>
      <c r="T78" s="94">
        <f t="shared" si="9"/>
        <v>0</v>
      </c>
      <c r="U78" s="90">
        <f t="shared" si="4"/>
        <v>0</v>
      </c>
      <c r="V78" s="94">
        <f t="shared" si="10"/>
        <v>0</v>
      </c>
      <c r="W78" s="94">
        <f t="shared" si="6"/>
        <v>0</v>
      </c>
    </row>
    <row r="79" spans="1:23" x14ac:dyDescent="0.25">
      <c r="A79" s="87">
        <v>65</v>
      </c>
      <c r="B79" s="88" t="s">
        <v>143</v>
      </c>
      <c r="C79" s="88" t="s">
        <v>144</v>
      </c>
      <c r="D79" s="88" t="s">
        <v>145</v>
      </c>
      <c r="E79" s="89" t="s">
        <v>146</v>
      </c>
      <c r="F79" s="89" t="s">
        <v>499</v>
      </c>
      <c r="G79" s="90">
        <v>1600</v>
      </c>
      <c r="H79" s="90">
        <v>10</v>
      </c>
      <c r="I79" s="91">
        <f t="shared" ref="I79:I110" si="11">G79*H79</f>
        <v>16000</v>
      </c>
      <c r="J79" s="92">
        <f>'10a prijzenblad'!J79</f>
        <v>0</v>
      </c>
      <c r="K79" s="92">
        <f>'10a prijzenblad'!K79</f>
        <v>0</v>
      </c>
      <c r="L79" s="92">
        <f>'10a prijzenblad'!L79</f>
        <v>0</v>
      </c>
      <c r="M79" s="92"/>
      <c r="N79" s="92">
        <f t="shared" si="7"/>
        <v>0</v>
      </c>
      <c r="O79" s="33"/>
      <c r="P79" s="32" t="s">
        <v>542</v>
      </c>
      <c r="Q79" s="90">
        <f t="shared" ref="Q79:Q142" si="12">O79*I79</f>
        <v>0</v>
      </c>
      <c r="R79" s="93">
        <v>0.5</v>
      </c>
      <c r="S79" s="90">
        <f t="shared" ref="S79:S142" si="13">(1-R79)*Q79</f>
        <v>0</v>
      </c>
      <c r="T79" s="94">
        <f t="shared" ref="T79:T110" si="14">S79*J$3</f>
        <v>0</v>
      </c>
      <c r="U79" s="90">
        <f t="shared" ref="U79:U142" si="15">R79*Q79</f>
        <v>0</v>
      </c>
      <c r="V79" s="94">
        <f t="shared" ref="V79:V110" si="16">(VLOOKUP(P79,I$2:J$6,2,FALSE))*U79</f>
        <v>0</v>
      </c>
      <c r="W79" s="94">
        <f t="shared" ref="W79:W142" si="17">N79+T79+V79</f>
        <v>0</v>
      </c>
    </row>
    <row r="80" spans="1:23" x14ac:dyDescent="0.25">
      <c r="A80" s="87">
        <v>66</v>
      </c>
      <c r="B80" s="97" t="s">
        <v>445</v>
      </c>
      <c r="C80" s="97" t="s">
        <v>446</v>
      </c>
      <c r="D80" s="97" t="s">
        <v>447</v>
      </c>
      <c r="E80" s="98"/>
      <c r="F80" s="98"/>
      <c r="G80" s="99">
        <v>225</v>
      </c>
      <c r="H80" s="90">
        <v>2</v>
      </c>
      <c r="I80" s="91">
        <f t="shared" si="11"/>
        <v>450</v>
      </c>
      <c r="J80" s="92">
        <f>'10a prijzenblad'!J80</f>
        <v>0</v>
      </c>
      <c r="K80" s="92">
        <f>'10a prijzenblad'!K80</f>
        <v>0</v>
      </c>
      <c r="L80" s="92">
        <f>'10a prijzenblad'!L80</f>
        <v>0</v>
      </c>
      <c r="M80" s="92"/>
      <c r="N80" s="92">
        <f t="shared" ref="N80:N143" si="18">M80*I80</f>
        <v>0</v>
      </c>
      <c r="O80" s="33"/>
      <c r="P80" s="32" t="s">
        <v>542</v>
      </c>
      <c r="Q80" s="90">
        <f t="shared" si="12"/>
        <v>0</v>
      </c>
      <c r="R80" s="93">
        <v>0.8</v>
      </c>
      <c r="S80" s="90">
        <f t="shared" si="13"/>
        <v>0</v>
      </c>
      <c r="T80" s="94">
        <f t="shared" si="14"/>
        <v>0</v>
      </c>
      <c r="U80" s="90">
        <f t="shared" si="15"/>
        <v>0</v>
      </c>
      <c r="V80" s="94">
        <f t="shared" si="16"/>
        <v>0</v>
      </c>
      <c r="W80" s="94">
        <f t="shared" si="17"/>
        <v>0</v>
      </c>
    </row>
    <row r="81" spans="1:23" x14ac:dyDescent="0.25">
      <c r="A81" s="87">
        <v>67</v>
      </c>
      <c r="B81" s="97" t="s">
        <v>202</v>
      </c>
      <c r="C81" s="97" t="s">
        <v>203</v>
      </c>
      <c r="D81" s="97" t="s">
        <v>204</v>
      </c>
      <c r="E81" s="100" t="s">
        <v>205</v>
      </c>
      <c r="F81" s="98" t="s">
        <v>513</v>
      </c>
      <c r="G81" s="99">
        <v>400</v>
      </c>
      <c r="H81" s="90">
        <v>2</v>
      </c>
      <c r="I81" s="91">
        <f t="shared" si="11"/>
        <v>800</v>
      </c>
      <c r="J81" s="92">
        <f>'10a prijzenblad'!J81</f>
        <v>0</v>
      </c>
      <c r="K81" s="92">
        <f>'10a prijzenblad'!K81</f>
        <v>0</v>
      </c>
      <c r="L81" s="92">
        <f>'10a prijzenblad'!L81</f>
        <v>0</v>
      </c>
      <c r="M81" s="92"/>
      <c r="N81" s="92">
        <f t="shared" si="18"/>
        <v>0</v>
      </c>
      <c r="O81" s="33"/>
      <c r="P81" s="32" t="s">
        <v>542</v>
      </c>
      <c r="Q81" s="90">
        <f t="shared" si="12"/>
        <v>0</v>
      </c>
      <c r="R81" s="93">
        <v>0.8</v>
      </c>
      <c r="S81" s="90">
        <f t="shared" si="13"/>
        <v>0</v>
      </c>
      <c r="T81" s="94">
        <f t="shared" si="14"/>
        <v>0</v>
      </c>
      <c r="U81" s="90">
        <f t="shared" si="15"/>
        <v>0</v>
      </c>
      <c r="V81" s="94">
        <f t="shared" si="16"/>
        <v>0</v>
      </c>
      <c r="W81" s="94">
        <f t="shared" si="17"/>
        <v>0</v>
      </c>
    </row>
    <row r="82" spans="1:23" x14ac:dyDescent="0.25">
      <c r="A82" s="87">
        <v>68</v>
      </c>
      <c r="B82" s="88" t="s">
        <v>353</v>
      </c>
      <c r="C82" s="88" t="s">
        <v>354</v>
      </c>
      <c r="D82" s="88" t="s">
        <v>355</v>
      </c>
      <c r="E82" s="95" t="s">
        <v>356</v>
      </c>
      <c r="F82" s="89" t="s">
        <v>522</v>
      </c>
      <c r="G82" s="90">
        <v>2000</v>
      </c>
      <c r="H82" s="90">
        <v>2</v>
      </c>
      <c r="I82" s="91">
        <f t="shared" si="11"/>
        <v>4000</v>
      </c>
      <c r="J82" s="92">
        <f>'10a prijzenblad'!J82</f>
        <v>0</v>
      </c>
      <c r="K82" s="92">
        <f>'10a prijzenblad'!K82</f>
        <v>0</v>
      </c>
      <c r="L82" s="92">
        <f>'10a prijzenblad'!L82</f>
        <v>0</v>
      </c>
      <c r="M82" s="92"/>
      <c r="N82" s="92">
        <f t="shared" si="18"/>
        <v>0</v>
      </c>
      <c r="O82" s="33"/>
      <c r="P82" s="32" t="s">
        <v>542</v>
      </c>
      <c r="Q82" s="90">
        <f t="shared" si="12"/>
        <v>0</v>
      </c>
      <c r="R82" s="93">
        <v>0.7</v>
      </c>
      <c r="S82" s="90">
        <f t="shared" si="13"/>
        <v>0</v>
      </c>
      <c r="T82" s="94">
        <f t="shared" si="14"/>
        <v>0</v>
      </c>
      <c r="U82" s="90">
        <f t="shared" si="15"/>
        <v>0</v>
      </c>
      <c r="V82" s="94">
        <f t="shared" si="16"/>
        <v>0</v>
      </c>
      <c r="W82" s="94">
        <f t="shared" si="17"/>
        <v>0</v>
      </c>
    </row>
    <row r="83" spans="1:23" x14ac:dyDescent="0.25">
      <c r="A83" s="87">
        <v>69</v>
      </c>
      <c r="B83" s="88" t="s">
        <v>418</v>
      </c>
      <c r="C83" s="88" t="s">
        <v>419</v>
      </c>
      <c r="D83" s="88" t="s">
        <v>420</v>
      </c>
      <c r="E83" s="89"/>
      <c r="F83" s="89" t="s">
        <v>531</v>
      </c>
      <c r="G83" s="90">
        <v>1000</v>
      </c>
      <c r="H83" s="90">
        <v>4</v>
      </c>
      <c r="I83" s="91">
        <f t="shared" si="11"/>
        <v>4000</v>
      </c>
      <c r="J83" s="92">
        <f>'10a prijzenblad'!J83</f>
        <v>0</v>
      </c>
      <c r="K83" s="92">
        <f>'10a prijzenblad'!K83</f>
        <v>0</v>
      </c>
      <c r="L83" s="92">
        <f>'10a prijzenblad'!L83</f>
        <v>0</v>
      </c>
      <c r="M83" s="92"/>
      <c r="N83" s="92">
        <f t="shared" si="18"/>
        <v>0</v>
      </c>
      <c r="O83" s="33"/>
      <c r="P83" s="32" t="s">
        <v>542</v>
      </c>
      <c r="Q83" s="90">
        <f t="shared" si="12"/>
        <v>0</v>
      </c>
      <c r="R83" s="93">
        <v>0.7</v>
      </c>
      <c r="S83" s="90">
        <f t="shared" si="13"/>
        <v>0</v>
      </c>
      <c r="T83" s="94">
        <f t="shared" si="14"/>
        <v>0</v>
      </c>
      <c r="U83" s="90">
        <f t="shared" si="15"/>
        <v>0</v>
      </c>
      <c r="V83" s="94">
        <f t="shared" si="16"/>
        <v>0</v>
      </c>
      <c r="W83" s="94">
        <f t="shared" si="17"/>
        <v>0</v>
      </c>
    </row>
    <row r="84" spans="1:23" x14ac:dyDescent="0.25">
      <c r="A84" s="87">
        <v>70</v>
      </c>
      <c r="B84" s="88" t="s">
        <v>399</v>
      </c>
      <c r="C84" s="88" t="s">
        <v>400</v>
      </c>
      <c r="D84" s="88" t="s">
        <v>401</v>
      </c>
      <c r="E84" s="95" t="s">
        <v>402</v>
      </c>
      <c r="F84" s="89" t="s">
        <v>528</v>
      </c>
      <c r="G84" s="90">
        <v>500</v>
      </c>
      <c r="H84" s="90">
        <v>2</v>
      </c>
      <c r="I84" s="91">
        <f t="shared" si="11"/>
        <v>1000</v>
      </c>
      <c r="J84" s="92">
        <f>'10a prijzenblad'!J84</f>
        <v>0</v>
      </c>
      <c r="K84" s="92">
        <f>'10a prijzenblad'!K84</f>
        <v>0</v>
      </c>
      <c r="L84" s="92">
        <f>'10a prijzenblad'!L84</f>
        <v>0</v>
      </c>
      <c r="M84" s="92"/>
      <c r="N84" s="92">
        <f t="shared" si="18"/>
        <v>0</v>
      </c>
      <c r="O84" s="33"/>
      <c r="P84" s="32" t="s">
        <v>542</v>
      </c>
      <c r="Q84" s="90">
        <f t="shared" si="12"/>
        <v>0</v>
      </c>
      <c r="R84" s="93">
        <v>0.2</v>
      </c>
      <c r="S84" s="90">
        <f t="shared" si="13"/>
        <v>0</v>
      </c>
      <c r="T84" s="94">
        <f t="shared" si="14"/>
        <v>0</v>
      </c>
      <c r="U84" s="90">
        <f t="shared" si="15"/>
        <v>0</v>
      </c>
      <c r="V84" s="94">
        <f t="shared" si="16"/>
        <v>0</v>
      </c>
      <c r="W84" s="94">
        <f t="shared" si="17"/>
        <v>0</v>
      </c>
    </row>
    <row r="85" spans="1:23" x14ac:dyDescent="0.25">
      <c r="A85" s="87">
        <v>71</v>
      </c>
      <c r="B85" s="97" t="s">
        <v>494</v>
      </c>
      <c r="C85" s="97" t="s">
        <v>495</v>
      </c>
      <c r="D85" s="97" t="s">
        <v>496</v>
      </c>
      <c r="E85" s="98"/>
      <c r="F85" s="98"/>
      <c r="G85" s="99">
        <v>500</v>
      </c>
      <c r="H85" s="90">
        <v>2</v>
      </c>
      <c r="I85" s="91">
        <f t="shared" si="11"/>
        <v>1000</v>
      </c>
      <c r="J85" s="92">
        <f>'10a prijzenblad'!J85</f>
        <v>0</v>
      </c>
      <c r="K85" s="92">
        <f>'10a prijzenblad'!K85</f>
        <v>0</v>
      </c>
      <c r="L85" s="92">
        <f>'10a prijzenblad'!L85</f>
        <v>0</v>
      </c>
      <c r="M85" s="92"/>
      <c r="N85" s="92">
        <f t="shared" si="18"/>
        <v>0</v>
      </c>
      <c r="O85" s="33"/>
      <c r="P85" s="32" t="s">
        <v>542</v>
      </c>
      <c r="Q85" s="90">
        <f t="shared" si="12"/>
        <v>0</v>
      </c>
      <c r="R85" s="93">
        <v>0.2</v>
      </c>
      <c r="S85" s="90">
        <f t="shared" si="13"/>
        <v>0</v>
      </c>
      <c r="T85" s="94">
        <f t="shared" si="14"/>
        <v>0</v>
      </c>
      <c r="U85" s="90">
        <f t="shared" si="15"/>
        <v>0</v>
      </c>
      <c r="V85" s="94">
        <f t="shared" si="16"/>
        <v>0</v>
      </c>
      <c r="W85" s="94">
        <f t="shared" si="17"/>
        <v>0</v>
      </c>
    </row>
    <row r="86" spans="1:23" x14ac:dyDescent="0.25">
      <c r="A86" s="87">
        <v>72</v>
      </c>
      <c r="B86" s="97" t="s">
        <v>177</v>
      </c>
      <c r="C86" s="97" t="s">
        <v>178</v>
      </c>
      <c r="D86" s="97" t="s">
        <v>179</v>
      </c>
      <c r="E86" s="98" t="s">
        <v>180</v>
      </c>
      <c r="F86" s="98"/>
      <c r="G86" s="99">
        <v>700</v>
      </c>
      <c r="H86" s="90">
        <v>1</v>
      </c>
      <c r="I86" s="91">
        <f t="shared" si="11"/>
        <v>700</v>
      </c>
      <c r="J86" s="92">
        <f>'10a prijzenblad'!J86</f>
        <v>0</v>
      </c>
      <c r="K86" s="92">
        <f>'10a prijzenblad'!K86</f>
        <v>0</v>
      </c>
      <c r="L86" s="92">
        <f>'10a prijzenblad'!L86</f>
        <v>0</v>
      </c>
      <c r="M86" s="92"/>
      <c r="N86" s="92">
        <f t="shared" si="18"/>
        <v>0</v>
      </c>
      <c r="O86" s="33"/>
      <c r="P86" s="32" t="s">
        <v>542</v>
      </c>
      <c r="Q86" s="90">
        <f t="shared" si="12"/>
        <v>0</v>
      </c>
      <c r="R86" s="93">
        <v>0.2</v>
      </c>
      <c r="S86" s="90">
        <f t="shared" si="13"/>
        <v>0</v>
      </c>
      <c r="T86" s="94">
        <f t="shared" si="14"/>
        <v>0</v>
      </c>
      <c r="U86" s="90">
        <f t="shared" si="15"/>
        <v>0</v>
      </c>
      <c r="V86" s="94">
        <f t="shared" si="16"/>
        <v>0</v>
      </c>
      <c r="W86" s="94">
        <f t="shared" si="17"/>
        <v>0</v>
      </c>
    </row>
    <row r="87" spans="1:23" x14ac:dyDescent="0.25">
      <c r="A87" s="87">
        <v>73</v>
      </c>
      <c r="B87" s="97" t="s">
        <v>93</v>
      </c>
      <c r="C87" s="97" t="s">
        <v>94</v>
      </c>
      <c r="D87" s="97" t="s">
        <v>95</v>
      </c>
      <c r="E87" s="98" t="s">
        <v>92</v>
      </c>
      <c r="F87" s="98" t="s">
        <v>505</v>
      </c>
      <c r="G87" s="99">
        <v>200</v>
      </c>
      <c r="H87" s="90">
        <v>3</v>
      </c>
      <c r="I87" s="91">
        <f t="shared" si="11"/>
        <v>600</v>
      </c>
      <c r="J87" s="92">
        <f>'10a prijzenblad'!J87</f>
        <v>0</v>
      </c>
      <c r="K87" s="92">
        <f>'10a prijzenblad'!K87</f>
        <v>0</v>
      </c>
      <c r="L87" s="92">
        <f>'10a prijzenblad'!L87</f>
        <v>0</v>
      </c>
      <c r="M87" s="92"/>
      <c r="N87" s="92">
        <f t="shared" si="18"/>
        <v>0</v>
      </c>
      <c r="O87" s="33"/>
      <c r="P87" s="32" t="s">
        <v>542</v>
      </c>
      <c r="Q87" s="90">
        <f t="shared" si="12"/>
        <v>0</v>
      </c>
      <c r="R87" s="93">
        <v>0.2</v>
      </c>
      <c r="S87" s="90">
        <f t="shared" si="13"/>
        <v>0</v>
      </c>
      <c r="T87" s="94">
        <f t="shared" si="14"/>
        <v>0</v>
      </c>
      <c r="U87" s="90">
        <f t="shared" si="15"/>
        <v>0</v>
      </c>
      <c r="V87" s="94">
        <f t="shared" si="16"/>
        <v>0</v>
      </c>
      <c r="W87" s="94">
        <f t="shared" si="17"/>
        <v>0</v>
      </c>
    </row>
    <row r="88" spans="1:23" x14ac:dyDescent="0.25">
      <c r="A88" s="87">
        <v>74</v>
      </c>
      <c r="B88" s="97" t="s">
        <v>357</v>
      </c>
      <c r="C88" s="97" t="s">
        <v>358</v>
      </c>
      <c r="D88" s="97" t="s">
        <v>359</v>
      </c>
      <c r="E88" s="100" t="s">
        <v>360</v>
      </c>
      <c r="F88" s="98"/>
      <c r="G88" s="99">
        <v>500</v>
      </c>
      <c r="H88" s="90">
        <v>1</v>
      </c>
      <c r="I88" s="91">
        <f t="shared" si="11"/>
        <v>500</v>
      </c>
      <c r="J88" s="92">
        <f>'10a prijzenblad'!J88</f>
        <v>0</v>
      </c>
      <c r="K88" s="92">
        <f>'10a prijzenblad'!K88</f>
        <v>0</v>
      </c>
      <c r="L88" s="92">
        <f>'10a prijzenblad'!L88</f>
        <v>0</v>
      </c>
      <c r="M88" s="92"/>
      <c r="N88" s="92">
        <f t="shared" si="18"/>
        <v>0</v>
      </c>
      <c r="O88" s="33"/>
      <c r="P88" s="32" t="s">
        <v>542</v>
      </c>
      <c r="Q88" s="90">
        <f t="shared" si="12"/>
        <v>0</v>
      </c>
      <c r="R88" s="93">
        <v>0.2</v>
      </c>
      <c r="S88" s="90">
        <f t="shared" si="13"/>
        <v>0</v>
      </c>
      <c r="T88" s="94">
        <f t="shared" si="14"/>
        <v>0</v>
      </c>
      <c r="U88" s="90">
        <f t="shared" si="15"/>
        <v>0</v>
      </c>
      <c r="V88" s="94">
        <f t="shared" si="16"/>
        <v>0</v>
      </c>
      <c r="W88" s="94">
        <f t="shared" si="17"/>
        <v>0</v>
      </c>
    </row>
    <row r="89" spans="1:23" x14ac:dyDescent="0.25">
      <c r="A89" s="87">
        <v>75</v>
      </c>
      <c r="B89" s="88" t="s">
        <v>85</v>
      </c>
      <c r="C89" s="88" t="s">
        <v>86</v>
      </c>
      <c r="D89" s="88" t="s">
        <v>87</v>
      </c>
      <c r="E89" s="89"/>
      <c r="F89" s="89" t="s">
        <v>504</v>
      </c>
      <c r="G89" s="90">
        <v>2400</v>
      </c>
      <c r="H89" s="90">
        <v>4</v>
      </c>
      <c r="I89" s="91">
        <f t="shared" si="11"/>
        <v>9600</v>
      </c>
      <c r="J89" s="92">
        <f>'10a prijzenblad'!J89</f>
        <v>0</v>
      </c>
      <c r="K89" s="92">
        <f>'10a prijzenblad'!K89</f>
        <v>0</v>
      </c>
      <c r="L89" s="92">
        <f>'10a prijzenblad'!L89</f>
        <v>0</v>
      </c>
      <c r="M89" s="92"/>
      <c r="N89" s="92">
        <f t="shared" si="18"/>
        <v>0</v>
      </c>
      <c r="O89" s="33"/>
      <c r="P89" s="32" t="s">
        <v>542</v>
      </c>
      <c r="Q89" s="90">
        <f t="shared" si="12"/>
        <v>0</v>
      </c>
      <c r="R89" s="93">
        <v>0.2</v>
      </c>
      <c r="S89" s="90">
        <f t="shared" si="13"/>
        <v>0</v>
      </c>
      <c r="T89" s="94">
        <f t="shared" si="14"/>
        <v>0</v>
      </c>
      <c r="U89" s="90">
        <f t="shared" si="15"/>
        <v>0</v>
      </c>
      <c r="V89" s="94">
        <f t="shared" si="16"/>
        <v>0</v>
      </c>
      <c r="W89" s="94">
        <f t="shared" si="17"/>
        <v>0</v>
      </c>
    </row>
    <row r="90" spans="1:23" x14ac:dyDescent="0.25">
      <c r="A90" s="87">
        <v>76</v>
      </c>
      <c r="B90" s="97" t="s">
        <v>104</v>
      </c>
      <c r="C90" s="97" t="s">
        <v>105</v>
      </c>
      <c r="D90" s="97" t="s">
        <v>106</v>
      </c>
      <c r="E90" s="98" t="s">
        <v>107</v>
      </c>
      <c r="F90" s="98"/>
      <c r="G90" s="99">
        <v>50</v>
      </c>
      <c r="H90" s="90">
        <v>3</v>
      </c>
      <c r="I90" s="91">
        <f t="shared" si="11"/>
        <v>150</v>
      </c>
      <c r="J90" s="92">
        <f>'10a prijzenblad'!J90</f>
        <v>0</v>
      </c>
      <c r="K90" s="92">
        <f>'10a prijzenblad'!K90</f>
        <v>0</v>
      </c>
      <c r="L90" s="92">
        <f>'10a prijzenblad'!L90</f>
        <v>0</v>
      </c>
      <c r="M90" s="92"/>
      <c r="N90" s="92">
        <f t="shared" si="18"/>
        <v>0</v>
      </c>
      <c r="O90" s="33"/>
      <c r="P90" s="32" t="s">
        <v>542</v>
      </c>
      <c r="Q90" s="90">
        <f t="shared" si="12"/>
        <v>0</v>
      </c>
      <c r="R90" s="93">
        <v>0.5</v>
      </c>
      <c r="S90" s="90">
        <f t="shared" si="13"/>
        <v>0</v>
      </c>
      <c r="T90" s="94">
        <f t="shared" si="14"/>
        <v>0</v>
      </c>
      <c r="U90" s="90">
        <f t="shared" si="15"/>
        <v>0</v>
      </c>
      <c r="V90" s="94">
        <f t="shared" si="16"/>
        <v>0</v>
      </c>
      <c r="W90" s="94">
        <f t="shared" si="17"/>
        <v>0</v>
      </c>
    </row>
    <row r="91" spans="1:23" x14ac:dyDescent="0.25">
      <c r="A91" s="87">
        <v>77</v>
      </c>
      <c r="B91" s="88" t="s">
        <v>428</v>
      </c>
      <c r="C91" s="88" t="s">
        <v>429</v>
      </c>
      <c r="D91" s="88" t="s">
        <v>430</v>
      </c>
      <c r="E91" s="89"/>
      <c r="F91" s="89" t="s">
        <v>532</v>
      </c>
      <c r="G91" s="90">
        <v>1000</v>
      </c>
      <c r="H91" s="90">
        <v>2</v>
      </c>
      <c r="I91" s="91">
        <f t="shared" si="11"/>
        <v>2000</v>
      </c>
      <c r="J91" s="92">
        <f>'10a prijzenblad'!J91</f>
        <v>0</v>
      </c>
      <c r="K91" s="92">
        <f>'10a prijzenblad'!K91</f>
        <v>0</v>
      </c>
      <c r="L91" s="92">
        <f>'10a prijzenblad'!L91</f>
        <v>0</v>
      </c>
      <c r="M91" s="92"/>
      <c r="N91" s="92">
        <f t="shared" si="18"/>
        <v>0</v>
      </c>
      <c r="O91" s="33"/>
      <c r="P91" s="32" t="s">
        <v>542</v>
      </c>
      <c r="Q91" s="90">
        <f t="shared" si="12"/>
        <v>0</v>
      </c>
      <c r="R91" s="93">
        <v>0.2</v>
      </c>
      <c r="S91" s="90">
        <f t="shared" si="13"/>
        <v>0</v>
      </c>
      <c r="T91" s="94">
        <f t="shared" si="14"/>
        <v>0</v>
      </c>
      <c r="U91" s="90">
        <f t="shared" si="15"/>
        <v>0</v>
      </c>
      <c r="V91" s="94">
        <f t="shared" si="16"/>
        <v>0</v>
      </c>
      <c r="W91" s="94">
        <f t="shared" si="17"/>
        <v>0</v>
      </c>
    </row>
    <row r="92" spans="1:23" x14ac:dyDescent="0.25">
      <c r="A92" s="87">
        <v>78</v>
      </c>
      <c r="B92" s="97" t="s">
        <v>12</v>
      </c>
      <c r="C92" s="97" t="s">
        <v>13</v>
      </c>
      <c r="D92" s="97" t="s">
        <v>14</v>
      </c>
      <c r="E92" s="98"/>
      <c r="F92" s="98" t="s">
        <v>498</v>
      </c>
      <c r="G92" s="99">
        <v>6</v>
      </c>
      <c r="H92" s="90">
        <v>14</v>
      </c>
      <c r="I92" s="91">
        <f t="shared" si="11"/>
        <v>84</v>
      </c>
      <c r="J92" s="92">
        <f>'10a prijzenblad'!J92</f>
        <v>0</v>
      </c>
      <c r="K92" s="92">
        <f>'10a prijzenblad'!K92</f>
        <v>0</v>
      </c>
      <c r="L92" s="92">
        <f>'10a prijzenblad'!L92</f>
        <v>0</v>
      </c>
      <c r="M92" s="92"/>
      <c r="N92" s="92">
        <f t="shared" si="18"/>
        <v>0</v>
      </c>
      <c r="O92" s="33"/>
      <c r="P92" s="32" t="s">
        <v>542</v>
      </c>
      <c r="Q92" s="90">
        <f t="shared" si="12"/>
        <v>0</v>
      </c>
      <c r="R92" s="93">
        <v>0</v>
      </c>
      <c r="S92" s="90">
        <f t="shared" si="13"/>
        <v>0</v>
      </c>
      <c r="T92" s="94">
        <f t="shared" si="14"/>
        <v>0</v>
      </c>
      <c r="U92" s="90">
        <f t="shared" si="15"/>
        <v>0</v>
      </c>
      <c r="V92" s="94">
        <f t="shared" si="16"/>
        <v>0</v>
      </c>
      <c r="W92" s="94">
        <f t="shared" si="17"/>
        <v>0</v>
      </c>
    </row>
    <row r="93" spans="1:23" x14ac:dyDescent="0.25">
      <c r="A93" s="87">
        <v>79</v>
      </c>
      <c r="B93" s="97" t="s">
        <v>309</v>
      </c>
      <c r="C93" s="97" t="s">
        <v>310</v>
      </c>
      <c r="D93" s="97" t="s">
        <v>311</v>
      </c>
      <c r="E93" s="98"/>
      <c r="F93" s="98"/>
      <c r="G93" s="99">
        <v>1</v>
      </c>
      <c r="H93" s="90">
        <v>24</v>
      </c>
      <c r="I93" s="91">
        <f t="shared" si="11"/>
        <v>24</v>
      </c>
      <c r="J93" s="92">
        <f>'10a prijzenblad'!J93</f>
        <v>0</v>
      </c>
      <c r="K93" s="92">
        <f>'10a prijzenblad'!K93</f>
        <v>0</v>
      </c>
      <c r="L93" s="92">
        <f>'10a prijzenblad'!L93</f>
        <v>0</v>
      </c>
      <c r="M93" s="92"/>
      <c r="N93" s="92">
        <f t="shared" si="18"/>
        <v>0</v>
      </c>
      <c r="O93" s="33"/>
      <c r="P93" s="32" t="s">
        <v>542</v>
      </c>
      <c r="Q93" s="90">
        <f t="shared" si="12"/>
        <v>0</v>
      </c>
      <c r="R93" s="93">
        <v>0</v>
      </c>
      <c r="S93" s="90">
        <f t="shared" si="13"/>
        <v>0</v>
      </c>
      <c r="T93" s="94">
        <f t="shared" si="14"/>
        <v>0</v>
      </c>
      <c r="U93" s="90">
        <f t="shared" si="15"/>
        <v>0</v>
      </c>
      <c r="V93" s="94">
        <f t="shared" si="16"/>
        <v>0</v>
      </c>
      <c r="W93" s="94">
        <f t="shared" si="17"/>
        <v>0</v>
      </c>
    </row>
    <row r="94" spans="1:23" x14ac:dyDescent="0.25">
      <c r="A94" s="87">
        <v>80</v>
      </c>
      <c r="B94" s="88" t="s">
        <v>261</v>
      </c>
      <c r="C94" s="88" t="s">
        <v>262</v>
      </c>
      <c r="D94" s="88" t="s">
        <v>263</v>
      </c>
      <c r="E94" s="89"/>
      <c r="F94" s="89"/>
      <c r="G94" s="90">
        <v>3600</v>
      </c>
      <c r="H94" s="90">
        <v>40</v>
      </c>
      <c r="I94" s="91">
        <f t="shared" si="11"/>
        <v>144000</v>
      </c>
      <c r="J94" s="92">
        <f>'10a prijzenblad'!J94</f>
        <v>0</v>
      </c>
      <c r="K94" s="92">
        <f>'10a prijzenblad'!K94</f>
        <v>0</v>
      </c>
      <c r="L94" s="92">
        <f>'10a prijzenblad'!L94</f>
        <v>0</v>
      </c>
      <c r="M94" s="92"/>
      <c r="N94" s="92">
        <f t="shared" si="18"/>
        <v>0</v>
      </c>
      <c r="O94" s="33"/>
      <c r="P94" s="32" t="s">
        <v>542</v>
      </c>
      <c r="Q94" s="90">
        <f t="shared" si="12"/>
        <v>0</v>
      </c>
      <c r="R94" s="93">
        <v>0</v>
      </c>
      <c r="S94" s="90">
        <f t="shared" si="13"/>
        <v>0</v>
      </c>
      <c r="T94" s="94">
        <f t="shared" si="14"/>
        <v>0</v>
      </c>
      <c r="U94" s="90">
        <f t="shared" si="15"/>
        <v>0</v>
      </c>
      <c r="V94" s="94">
        <f t="shared" si="16"/>
        <v>0</v>
      </c>
      <c r="W94" s="94">
        <f t="shared" si="17"/>
        <v>0</v>
      </c>
    </row>
    <row r="95" spans="1:23" x14ac:dyDescent="0.25">
      <c r="A95" s="87">
        <v>81</v>
      </c>
      <c r="B95" s="88" t="s">
        <v>278</v>
      </c>
      <c r="C95" s="88" t="s">
        <v>279</v>
      </c>
      <c r="D95" s="88" t="s">
        <v>280</v>
      </c>
      <c r="E95" s="95" t="s">
        <v>281</v>
      </c>
      <c r="F95" s="89"/>
      <c r="G95" s="90">
        <v>400</v>
      </c>
      <c r="H95" s="90">
        <v>135</v>
      </c>
      <c r="I95" s="91">
        <f t="shared" si="11"/>
        <v>54000</v>
      </c>
      <c r="J95" s="92">
        <f>'10a prijzenblad'!J95</f>
        <v>0</v>
      </c>
      <c r="K95" s="92">
        <f>'10a prijzenblad'!K95</f>
        <v>0</v>
      </c>
      <c r="L95" s="92">
        <f>'10a prijzenblad'!L95</f>
        <v>0</v>
      </c>
      <c r="M95" s="92"/>
      <c r="N95" s="92">
        <f t="shared" si="18"/>
        <v>0</v>
      </c>
      <c r="O95" s="33"/>
      <c r="P95" s="32" t="s">
        <v>542</v>
      </c>
      <c r="Q95" s="90">
        <f t="shared" si="12"/>
        <v>0</v>
      </c>
      <c r="R95" s="93">
        <v>0</v>
      </c>
      <c r="S95" s="90">
        <f t="shared" si="13"/>
        <v>0</v>
      </c>
      <c r="T95" s="94">
        <f t="shared" si="14"/>
        <v>0</v>
      </c>
      <c r="U95" s="90">
        <f t="shared" si="15"/>
        <v>0</v>
      </c>
      <c r="V95" s="94">
        <f t="shared" si="16"/>
        <v>0</v>
      </c>
      <c r="W95" s="94">
        <f t="shared" si="17"/>
        <v>0</v>
      </c>
    </row>
    <row r="96" spans="1:23" x14ac:dyDescent="0.25">
      <c r="A96" s="87">
        <v>82</v>
      </c>
      <c r="B96" s="88" t="s">
        <v>375</v>
      </c>
      <c r="C96" s="88" t="s">
        <v>376</v>
      </c>
      <c r="D96" s="88" t="s">
        <v>377</v>
      </c>
      <c r="E96" s="89"/>
      <c r="F96" s="89" t="s">
        <v>526</v>
      </c>
      <c r="G96" s="90">
        <v>1000</v>
      </c>
      <c r="H96" s="90">
        <v>8</v>
      </c>
      <c r="I96" s="91">
        <f t="shared" si="11"/>
        <v>8000</v>
      </c>
      <c r="J96" s="92">
        <f>'10a prijzenblad'!J96</f>
        <v>0</v>
      </c>
      <c r="K96" s="92">
        <f>'10a prijzenblad'!K96</f>
        <v>0</v>
      </c>
      <c r="L96" s="92">
        <f>'10a prijzenblad'!L96</f>
        <v>0</v>
      </c>
      <c r="M96" s="92"/>
      <c r="N96" s="92">
        <f t="shared" si="18"/>
        <v>0</v>
      </c>
      <c r="O96" s="33"/>
      <c r="P96" s="32" t="s">
        <v>542</v>
      </c>
      <c r="Q96" s="90">
        <f t="shared" si="12"/>
        <v>0</v>
      </c>
      <c r="R96" s="93">
        <v>0</v>
      </c>
      <c r="S96" s="90">
        <f t="shared" si="13"/>
        <v>0</v>
      </c>
      <c r="T96" s="94">
        <f t="shared" si="14"/>
        <v>0</v>
      </c>
      <c r="U96" s="90">
        <f t="shared" si="15"/>
        <v>0</v>
      </c>
      <c r="V96" s="94">
        <f t="shared" si="16"/>
        <v>0</v>
      </c>
      <c r="W96" s="94">
        <f t="shared" si="17"/>
        <v>0</v>
      </c>
    </row>
    <row r="97" spans="1:23" x14ac:dyDescent="0.25">
      <c r="A97" s="87">
        <v>83</v>
      </c>
      <c r="B97" s="88" t="s">
        <v>108</v>
      </c>
      <c r="C97" s="88" t="s">
        <v>109</v>
      </c>
      <c r="D97" s="88" t="s">
        <v>110</v>
      </c>
      <c r="E97" s="89" t="s">
        <v>111</v>
      </c>
      <c r="F97" s="89"/>
      <c r="G97" s="90">
        <v>2400</v>
      </c>
      <c r="H97" s="90">
        <v>2</v>
      </c>
      <c r="I97" s="91">
        <f t="shared" si="11"/>
        <v>4800</v>
      </c>
      <c r="J97" s="92">
        <f>'10a prijzenblad'!J97</f>
        <v>0</v>
      </c>
      <c r="K97" s="92">
        <f>'10a prijzenblad'!K97</f>
        <v>0</v>
      </c>
      <c r="L97" s="92">
        <f>'10a prijzenblad'!L97</f>
        <v>0</v>
      </c>
      <c r="M97" s="92"/>
      <c r="N97" s="92">
        <f t="shared" si="18"/>
        <v>0</v>
      </c>
      <c r="O97" s="33"/>
      <c r="P97" s="32" t="s">
        <v>542</v>
      </c>
      <c r="Q97" s="90">
        <f t="shared" si="12"/>
        <v>0</v>
      </c>
      <c r="R97" s="93">
        <v>0</v>
      </c>
      <c r="S97" s="90">
        <f t="shared" si="13"/>
        <v>0</v>
      </c>
      <c r="T97" s="94">
        <f t="shared" si="14"/>
        <v>0</v>
      </c>
      <c r="U97" s="90">
        <f t="shared" si="15"/>
        <v>0</v>
      </c>
      <c r="V97" s="94">
        <f t="shared" si="16"/>
        <v>0</v>
      </c>
      <c r="W97" s="94">
        <f t="shared" si="17"/>
        <v>0</v>
      </c>
    </row>
    <row r="98" spans="1:23" x14ac:dyDescent="0.25">
      <c r="A98" s="87">
        <v>84</v>
      </c>
      <c r="B98" s="97" t="s">
        <v>96</v>
      </c>
      <c r="C98" s="97" t="s">
        <v>97</v>
      </c>
      <c r="D98" s="97" t="s">
        <v>98</v>
      </c>
      <c r="E98" s="98" t="s">
        <v>99</v>
      </c>
      <c r="F98" s="98" t="s">
        <v>506</v>
      </c>
      <c r="G98" s="99">
        <v>300</v>
      </c>
      <c r="H98" s="90">
        <v>1</v>
      </c>
      <c r="I98" s="91">
        <f t="shared" si="11"/>
        <v>300</v>
      </c>
      <c r="J98" s="92">
        <f>'10a prijzenblad'!J98</f>
        <v>0</v>
      </c>
      <c r="K98" s="92">
        <f>'10a prijzenblad'!K98</f>
        <v>0</v>
      </c>
      <c r="L98" s="92">
        <f>'10a prijzenblad'!L98</f>
        <v>0</v>
      </c>
      <c r="M98" s="92"/>
      <c r="N98" s="92">
        <f t="shared" si="18"/>
        <v>0</v>
      </c>
      <c r="O98" s="33"/>
      <c r="P98" s="32" t="s">
        <v>542</v>
      </c>
      <c r="Q98" s="90">
        <f t="shared" si="12"/>
        <v>0</v>
      </c>
      <c r="R98" s="93">
        <v>0</v>
      </c>
      <c r="S98" s="90">
        <f t="shared" si="13"/>
        <v>0</v>
      </c>
      <c r="T98" s="94">
        <f t="shared" si="14"/>
        <v>0</v>
      </c>
      <c r="U98" s="90">
        <f t="shared" si="15"/>
        <v>0</v>
      </c>
      <c r="V98" s="94">
        <f t="shared" si="16"/>
        <v>0</v>
      </c>
      <c r="W98" s="94">
        <f t="shared" si="17"/>
        <v>0</v>
      </c>
    </row>
    <row r="99" spans="1:23" x14ac:dyDescent="0.25">
      <c r="A99" s="87">
        <v>85</v>
      </c>
      <c r="B99" s="88" t="s">
        <v>274</v>
      </c>
      <c r="C99" s="88" t="s">
        <v>275</v>
      </c>
      <c r="D99" s="88" t="s">
        <v>276</v>
      </c>
      <c r="E99" s="95" t="s">
        <v>277</v>
      </c>
      <c r="F99" s="89" t="s">
        <v>519</v>
      </c>
      <c r="G99" s="90">
        <v>1300</v>
      </c>
      <c r="H99" s="90">
        <v>96</v>
      </c>
      <c r="I99" s="91">
        <f t="shared" si="11"/>
        <v>124800</v>
      </c>
      <c r="J99" s="92">
        <f>'10a prijzenblad'!J99</f>
        <v>0</v>
      </c>
      <c r="K99" s="92">
        <f>'10a prijzenblad'!K99</f>
        <v>0</v>
      </c>
      <c r="L99" s="92">
        <f>'10a prijzenblad'!L99</f>
        <v>0</v>
      </c>
      <c r="M99" s="92"/>
      <c r="N99" s="92">
        <f t="shared" si="18"/>
        <v>0</v>
      </c>
      <c r="O99" s="33"/>
      <c r="P99" s="32" t="s">
        <v>542</v>
      </c>
      <c r="Q99" s="90">
        <f t="shared" si="12"/>
        <v>0</v>
      </c>
      <c r="R99" s="93">
        <v>0</v>
      </c>
      <c r="S99" s="90">
        <f t="shared" si="13"/>
        <v>0</v>
      </c>
      <c r="T99" s="94">
        <f t="shared" si="14"/>
        <v>0</v>
      </c>
      <c r="U99" s="90">
        <f t="shared" si="15"/>
        <v>0</v>
      </c>
      <c r="V99" s="94">
        <f t="shared" si="16"/>
        <v>0</v>
      </c>
      <c r="W99" s="94">
        <f t="shared" si="17"/>
        <v>0</v>
      </c>
    </row>
    <row r="100" spans="1:23" x14ac:dyDescent="0.25">
      <c r="A100" s="87">
        <v>86</v>
      </c>
      <c r="B100" s="97" t="s">
        <v>2</v>
      </c>
      <c r="C100" s="97" t="s">
        <v>3</v>
      </c>
      <c r="D100" s="97" t="s">
        <v>4</v>
      </c>
      <c r="E100" s="98"/>
      <c r="F100" s="98"/>
      <c r="G100" s="99">
        <v>1</v>
      </c>
      <c r="H100" s="90">
        <v>1</v>
      </c>
      <c r="I100" s="91">
        <f t="shared" si="11"/>
        <v>1</v>
      </c>
      <c r="J100" s="92">
        <f>'10a prijzenblad'!J100</f>
        <v>0</v>
      </c>
      <c r="K100" s="92">
        <f>'10a prijzenblad'!K100</f>
        <v>0</v>
      </c>
      <c r="L100" s="92">
        <f>'10a prijzenblad'!L100</f>
        <v>0</v>
      </c>
      <c r="M100" s="92"/>
      <c r="N100" s="92">
        <f t="shared" si="18"/>
        <v>0</v>
      </c>
      <c r="O100" s="33"/>
      <c r="P100" s="32" t="s">
        <v>542</v>
      </c>
      <c r="Q100" s="90">
        <f t="shared" si="12"/>
        <v>0</v>
      </c>
      <c r="R100" s="93">
        <v>0</v>
      </c>
      <c r="S100" s="90">
        <f t="shared" si="13"/>
        <v>0</v>
      </c>
      <c r="T100" s="94">
        <f t="shared" si="14"/>
        <v>0</v>
      </c>
      <c r="U100" s="90">
        <f t="shared" si="15"/>
        <v>0</v>
      </c>
      <c r="V100" s="94">
        <f t="shared" si="16"/>
        <v>0</v>
      </c>
      <c r="W100" s="94">
        <f t="shared" si="17"/>
        <v>0</v>
      </c>
    </row>
    <row r="101" spans="1:23" x14ac:dyDescent="0.25">
      <c r="A101" s="87">
        <v>87</v>
      </c>
      <c r="B101" s="88" t="s">
        <v>476</v>
      </c>
      <c r="C101" s="88" t="s">
        <v>477</v>
      </c>
      <c r="D101" s="88" t="s">
        <v>478</v>
      </c>
      <c r="E101" s="89"/>
      <c r="F101" s="89"/>
      <c r="G101" s="90">
        <v>500</v>
      </c>
      <c r="H101" s="90">
        <v>12</v>
      </c>
      <c r="I101" s="91">
        <f t="shared" si="11"/>
        <v>6000</v>
      </c>
      <c r="J101" s="92">
        <f>'10a prijzenblad'!J101</f>
        <v>0</v>
      </c>
      <c r="K101" s="92">
        <f>'10a prijzenblad'!K101</f>
        <v>0</v>
      </c>
      <c r="L101" s="92">
        <f>'10a prijzenblad'!L101</f>
        <v>0</v>
      </c>
      <c r="M101" s="92"/>
      <c r="N101" s="92">
        <f t="shared" si="18"/>
        <v>0</v>
      </c>
      <c r="O101" s="33"/>
      <c r="P101" s="32" t="s">
        <v>542</v>
      </c>
      <c r="Q101" s="90">
        <f t="shared" si="12"/>
        <v>0</v>
      </c>
      <c r="R101" s="93">
        <v>0</v>
      </c>
      <c r="S101" s="90">
        <f t="shared" si="13"/>
        <v>0</v>
      </c>
      <c r="T101" s="94">
        <f t="shared" si="14"/>
        <v>0</v>
      </c>
      <c r="U101" s="90">
        <f t="shared" si="15"/>
        <v>0</v>
      </c>
      <c r="V101" s="94">
        <f t="shared" si="16"/>
        <v>0</v>
      </c>
      <c r="W101" s="94">
        <f t="shared" si="17"/>
        <v>0</v>
      </c>
    </row>
    <row r="102" spans="1:23" x14ac:dyDescent="0.25">
      <c r="A102" s="87">
        <v>88</v>
      </c>
      <c r="B102" s="88" t="s">
        <v>482</v>
      </c>
      <c r="C102" s="88" t="s">
        <v>483</v>
      </c>
      <c r="D102" s="88" t="s">
        <v>484</v>
      </c>
      <c r="E102" s="89"/>
      <c r="F102" s="89"/>
      <c r="G102" s="90">
        <v>500</v>
      </c>
      <c r="H102" s="90">
        <v>12</v>
      </c>
      <c r="I102" s="91">
        <f t="shared" si="11"/>
        <v>6000</v>
      </c>
      <c r="J102" s="92">
        <f>'10a prijzenblad'!J102</f>
        <v>0</v>
      </c>
      <c r="K102" s="92">
        <f>'10a prijzenblad'!K102</f>
        <v>0</v>
      </c>
      <c r="L102" s="92">
        <f>'10a prijzenblad'!L102</f>
        <v>0</v>
      </c>
      <c r="M102" s="92"/>
      <c r="N102" s="92">
        <f t="shared" si="18"/>
        <v>0</v>
      </c>
      <c r="O102" s="33"/>
      <c r="P102" s="32" t="s">
        <v>542</v>
      </c>
      <c r="Q102" s="90">
        <f t="shared" si="12"/>
        <v>0</v>
      </c>
      <c r="R102" s="93">
        <v>0</v>
      </c>
      <c r="S102" s="90">
        <f t="shared" si="13"/>
        <v>0</v>
      </c>
      <c r="T102" s="94">
        <f t="shared" si="14"/>
        <v>0</v>
      </c>
      <c r="U102" s="90">
        <f t="shared" si="15"/>
        <v>0</v>
      </c>
      <c r="V102" s="94">
        <f t="shared" si="16"/>
        <v>0</v>
      </c>
      <c r="W102" s="94">
        <f t="shared" si="17"/>
        <v>0</v>
      </c>
    </row>
    <row r="103" spans="1:23" x14ac:dyDescent="0.25">
      <c r="A103" s="87">
        <v>89</v>
      </c>
      <c r="B103" s="88" t="s">
        <v>473</v>
      </c>
      <c r="C103" s="88" t="s">
        <v>474</v>
      </c>
      <c r="D103" s="88" t="s">
        <v>475</v>
      </c>
      <c r="E103" s="89"/>
      <c r="F103" s="89"/>
      <c r="G103" s="90">
        <v>500</v>
      </c>
      <c r="H103" s="90">
        <v>12</v>
      </c>
      <c r="I103" s="91">
        <f t="shared" si="11"/>
        <v>6000</v>
      </c>
      <c r="J103" s="92">
        <f>'10a prijzenblad'!J103</f>
        <v>0</v>
      </c>
      <c r="K103" s="92">
        <f>'10a prijzenblad'!K103</f>
        <v>0</v>
      </c>
      <c r="L103" s="92">
        <f>'10a prijzenblad'!L103</f>
        <v>0</v>
      </c>
      <c r="M103" s="92"/>
      <c r="N103" s="92">
        <f t="shared" si="18"/>
        <v>0</v>
      </c>
      <c r="O103" s="33"/>
      <c r="P103" s="32" t="s">
        <v>542</v>
      </c>
      <c r="Q103" s="90">
        <f t="shared" si="12"/>
        <v>0</v>
      </c>
      <c r="R103" s="93">
        <v>0</v>
      </c>
      <c r="S103" s="90">
        <f t="shared" si="13"/>
        <v>0</v>
      </c>
      <c r="T103" s="94">
        <f t="shared" si="14"/>
        <v>0</v>
      </c>
      <c r="U103" s="90">
        <f t="shared" si="15"/>
        <v>0</v>
      </c>
      <c r="V103" s="94">
        <f t="shared" si="16"/>
        <v>0</v>
      </c>
      <c r="W103" s="94">
        <f t="shared" si="17"/>
        <v>0</v>
      </c>
    </row>
    <row r="104" spans="1:23" x14ac:dyDescent="0.25">
      <c r="A104" s="87">
        <v>90</v>
      </c>
      <c r="B104" s="88" t="s">
        <v>485</v>
      </c>
      <c r="C104" s="88" t="s">
        <v>486</v>
      </c>
      <c r="D104" s="88" t="s">
        <v>487</v>
      </c>
      <c r="E104" s="89"/>
      <c r="F104" s="89"/>
      <c r="G104" s="90">
        <v>500</v>
      </c>
      <c r="H104" s="90">
        <v>13</v>
      </c>
      <c r="I104" s="91">
        <f t="shared" si="11"/>
        <v>6500</v>
      </c>
      <c r="J104" s="92">
        <f>'10a prijzenblad'!J104</f>
        <v>0</v>
      </c>
      <c r="K104" s="92">
        <f>'10a prijzenblad'!K104</f>
        <v>0</v>
      </c>
      <c r="L104" s="92">
        <f>'10a prijzenblad'!L104</f>
        <v>0</v>
      </c>
      <c r="M104" s="92"/>
      <c r="N104" s="92">
        <f t="shared" si="18"/>
        <v>0</v>
      </c>
      <c r="O104" s="33"/>
      <c r="P104" s="32" t="s">
        <v>542</v>
      </c>
      <c r="Q104" s="90">
        <f t="shared" si="12"/>
        <v>0</v>
      </c>
      <c r="R104" s="93">
        <v>0</v>
      </c>
      <c r="S104" s="90">
        <f t="shared" si="13"/>
        <v>0</v>
      </c>
      <c r="T104" s="94">
        <f t="shared" si="14"/>
        <v>0</v>
      </c>
      <c r="U104" s="90">
        <f t="shared" si="15"/>
        <v>0</v>
      </c>
      <c r="V104" s="94">
        <f t="shared" si="16"/>
        <v>0</v>
      </c>
      <c r="W104" s="94">
        <f t="shared" si="17"/>
        <v>0</v>
      </c>
    </row>
    <row r="105" spans="1:23" x14ac:dyDescent="0.25">
      <c r="A105" s="87">
        <v>91</v>
      </c>
      <c r="B105" s="88" t="s">
        <v>479</v>
      </c>
      <c r="C105" s="88" t="s">
        <v>480</v>
      </c>
      <c r="D105" s="88" t="s">
        <v>481</v>
      </c>
      <c r="E105" s="89"/>
      <c r="F105" s="89"/>
      <c r="G105" s="90">
        <v>500</v>
      </c>
      <c r="H105" s="90">
        <v>12</v>
      </c>
      <c r="I105" s="91">
        <f t="shared" si="11"/>
        <v>6000</v>
      </c>
      <c r="J105" s="92">
        <f>'10a prijzenblad'!J105</f>
        <v>0</v>
      </c>
      <c r="K105" s="92">
        <f>'10a prijzenblad'!K105</f>
        <v>0</v>
      </c>
      <c r="L105" s="92">
        <f>'10a prijzenblad'!L105</f>
        <v>0</v>
      </c>
      <c r="M105" s="92"/>
      <c r="N105" s="92">
        <f t="shared" si="18"/>
        <v>0</v>
      </c>
      <c r="O105" s="33"/>
      <c r="P105" s="32" t="s">
        <v>542</v>
      </c>
      <c r="Q105" s="90">
        <f t="shared" si="12"/>
        <v>0</v>
      </c>
      <c r="R105" s="93">
        <v>0</v>
      </c>
      <c r="S105" s="90">
        <f t="shared" si="13"/>
        <v>0</v>
      </c>
      <c r="T105" s="94">
        <f t="shared" si="14"/>
        <v>0</v>
      </c>
      <c r="U105" s="90">
        <f t="shared" si="15"/>
        <v>0</v>
      </c>
      <c r="V105" s="94">
        <f t="shared" si="16"/>
        <v>0</v>
      </c>
      <c r="W105" s="94">
        <f t="shared" si="17"/>
        <v>0</v>
      </c>
    </row>
    <row r="106" spans="1:23" x14ac:dyDescent="0.25">
      <c r="A106" s="87">
        <v>92</v>
      </c>
      <c r="B106" s="88" t="s">
        <v>488</v>
      </c>
      <c r="C106" s="88" t="s">
        <v>489</v>
      </c>
      <c r="D106" s="88" t="s">
        <v>490</v>
      </c>
      <c r="E106" s="89"/>
      <c r="F106" s="89"/>
      <c r="G106" s="90">
        <v>500</v>
      </c>
      <c r="H106" s="90">
        <v>12</v>
      </c>
      <c r="I106" s="91">
        <f t="shared" si="11"/>
        <v>6000</v>
      </c>
      <c r="J106" s="92">
        <f>'10a prijzenblad'!J106</f>
        <v>0</v>
      </c>
      <c r="K106" s="92">
        <f>'10a prijzenblad'!K106</f>
        <v>0</v>
      </c>
      <c r="L106" s="92">
        <f>'10a prijzenblad'!L106</f>
        <v>0</v>
      </c>
      <c r="M106" s="92"/>
      <c r="N106" s="92">
        <f t="shared" si="18"/>
        <v>0</v>
      </c>
      <c r="O106" s="33"/>
      <c r="P106" s="32" t="s">
        <v>542</v>
      </c>
      <c r="Q106" s="90">
        <f t="shared" si="12"/>
        <v>0</v>
      </c>
      <c r="R106" s="93">
        <v>0</v>
      </c>
      <c r="S106" s="90">
        <f t="shared" si="13"/>
        <v>0</v>
      </c>
      <c r="T106" s="94">
        <f t="shared" si="14"/>
        <v>0</v>
      </c>
      <c r="U106" s="90">
        <f t="shared" si="15"/>
        <v>0</v>
      </c>
      <c r="V106" s="94">
        <f t="shared" si="16"/>
        <v>0</v>
      </c>
      <c r="W106" s="94">
        <f t="shared" si="17"/>
        <v>0</v>
      </c>
    </row>
    <row r="107" spans="1:23" x14ac:dyDescent="0.25">
      <c r="A107" s="87">
        <v>93</v>
      </c>
      <c r="B107" s="88" t="s">
        <v>491</v>
      </c>
      <c r="C107" s="88" t="s">
        <v>492</v>
      </c>
      <c r="D107" s="88" t="s">
        <v>493</v>
      </c>
      <c r="E107" s="89"/>
      <c r="F107" s="89"/>
      <c r="G107" s="90">
        <v>500</v>
      </c>
      <c r="H107" s="90">
        <v>12</v>
      </c>
      <c r="I107" s="91">
        <f t="shared" si="11"/>
        <v>6000</v>
      </c>
      <c r="J107" s="92">
        <f>'10a prijzenblad'!J107</f>
        <v>0</v>
      </c>
      <c r="K107" s="92">
        <f>'10a prijzenblad'!K107</f>
        <v>0</v>
      </c>
      <c r="L107" s="92">
        <f>'10a prijzenblad'!L107</f>
        <v>0</v>
      </c>
      <c r="M107" s="92"/>
      <c r="N107" s="92">
        <f t="shared" si="18"/>
        <v>0</v>
      </c>
      <c r="O107" s="33"/>
      <c r="P107" s="32" t="s">
        <v>542</v>
      </c>
      <c r="Q107" s="90">
        <f t="shared" si="12"/>
        <v>0</v>
      </c>
      <c r="R107" s="93">
        <v>0</v>
      </c>
      <c r="S107" s="90">
        <f t="shared" si="13"/>
        <v>0</v>
      </c>
      <c r="T107" s="94">
        <f t="shared" si="14"/>
        <v>0</v>
      </c>
      <c r="U107" s="90">
        <f t="shared" si="15"/>
        <v>0</v>
      </c>
      <c r="V107" s="94">
        <f t="shared" si="16"/>
        <v>0</v>
      </c>
      <c r="W107" s="94">
        <f t="shared" si="17"/>
        <v>0</v>
      </c>
    </row>
    <row r="108" spans="1:23" x14ac:dyDescent="0.25">
      <c r="A108" s="87">
        <v>94</v>
      </c>
      <c r="B108" s="97" t="s">
        <v>470</v>
      </c>
      <c r="C108" s="97" t="s">
        <v>471</v>
      </c>
      <c r="D108" s="97" t="s">
        <v>472</v>
      </c>
      <c r="E108" s="98"/>
      <c r="F108" s="98"/>
      <c r="G108" s="99">
        <v>250</v>
      </c>
      <c r="H108" s="90">
        <v>1</v>
      </c>
      <c r="I108" s="91">
        <f t="shared" si="11"/>
        <v>250</v>
      </c>
      <c r="J108" s="92">
        <f>'10a prijzenblad'!J108</f>
        <v>0</v>
      </c>
      <c r="K108" s="92">
        <f>'10a prijzenblad'!K108</f>
        <v>0</v>
      </c>
      <c r="L108" s="92">
        <f>'10a prijzenblad'!L108</f>
        <v>0</v>
      </c>
      <c r="M108" s="92"/>
      <c r="N108" s="92">
        <f t="shared" si="18"/>
        <v>0</v>
      </c>
      <c r="O108" s="33"/>
      <c r="P108" s="32" t="s">
        <v>542</v>
      </c>
      <c r="Q108" s="90">
        <f t="shared" si="12"/>
        <v>0</v>
      </c>
      <c r="R108" s="93">
        <v>0</v>
      </c>
      <c r="S108" s="90">
        <f t="shared" si="13"/>
        <v>0</v>
      </c>
      <c r="T108" s="94">
        <f t="shared" si="14"/>
        <v>0</v>
      </c>
      <c r="U108" s="90">
        <f t="shared" si="15"/>
        <v>0</v>
      </c>
      <c r="V108" s="94">
        <f t="shared" si="16"/>
        <v>0</v>
      </c>
      <c r="W108" s="94">
        <f t="shared" si="17"/>
        <v>0</v>
      </c>
    </row>
    <row r="109" spans="1:23" x14ac:dyDescent="0.25">
      <c r="A109" s="87">
        <v>95</v>
      </c>
      <c r="B109" s="88" t="s">
        <v>9</v>
      </c>
      <c r="C109" s="88" t="s">
        <v>10</v>
      </c>
      <c r="D109" s="88" t="s">
        <v>11</v>
      </c>
      <c r="E109" s="89"/>
      <c r="F109" s="89" t="s">
        <v>497</v>
      </c>
      <c r="G109" s="90">
        <v>24</v>
      </c>
      <c r="H109" s="90">
        <v>50</v>
      </c>
      <c r="I109" s="91">
        <f t="shared" si="11"/>
        <v>1200</v>
      </c>
      <c r="J109" s="92">
        <f>'10a prijzenblad'!J109</f>
        <v>0</v>
      </c>
      <c r="K109" s="92">
        <f>'10a prijzenblad'!K109</f>
        <v>0</v>
      </c>
      <c r="L109" s="92">
        <f>'10a prijzenblad'!L109</f>
        <v>0</v>
      </c>
      <c r="M109" s="92"/>
      <c r="N109" s="92">
        <f t="shared" si="18"/>
        <v>0</v>
      </c>
      <c r="O109" s="33"/>
      <c r="P109" s="32" t="s">
        <v>542</v>
      </c>
      <c r="Q109" s="90">
        <f t="shared" si="12"/>
        <v>0</v>
      </c>
      <c r="R109" s="93">
        <v>0</v>
      </c>
      <c r="S109" s="90">
        <f t="shared" si="13"/>
        <v>0</v>
      </c>
      <c r="T109" s="94">
        <f t="shared" si="14"/>
        <v>0</v>
      </c>
      <c r="U109" s="90">
        <f t="shared" si="15"/>
        <v>0</v>
      </c>
      <c r="V109" s="94">
        <f t="shared" si="16"/>
        <v>0</v>
      </c>
      <c r="W109" s="94">
        <f t="shared" si="17"/>
        <v>0</v>
      </c>
    </row>
    <row r="110" spans="1:23" x14ac:dyDescent="0.25">
      <c r="A110" s="87">
        <v>96</v>
      </c>
      <c r="B110" s="97" t="s">
        <v>15</v>
      </c>
      <c r="C110" s="97" t="s">
        <v>16</v>
      </c>
      <c r="D110" s="97" t="s">
        <v>17</v>
      </c>
      <c r="E110" s="98"/>
      <c r="F110" s="98" t="s">
        <v>370</v>
      </c>
      <c r="G110" s="99">
        <v>24</v>
      </c>
      <c r="H110" s="90">
        <v>17</v>
      </c>
      <c r="I110" s="91">
        <f t="shared" si="11"/>
        <v>408</v>
      </c>
      <c r="J110" s="92">
        <f>'10a prijzenblad'!J110</f>
        <v>0</v>
      </c>
      <c r="K110" s="92">
        <f>'10a prijzenblad'!K110</f>
        <v>0</v>
      </c>
      <c r="L110" s="92">
        <f>'10a prijzenblad'!L110</f>
        <v>0</v>
      </c>
      <c r="M110" s="92"/>
      <c r="N110" s="92">
        <f t="shared" si="18"/>
        <v>0</v>
      </c>
      <c r="O110" s="33"/>
      <c r="P110" s="32" t="s">
        <v>542</v>
      </c>
      <c r="Q110" s="90">
        <f t="shared" si="12"/>
        <v>0</v>
      </c>
      <c r="R110" s="93">
        <v>0</v>
      </c>
      <c r="S110" s="90">
        <f t="shared" si="13"/>
        <v>0</v>
      </c>
      <c r="T110" s="94">
        <f t="shared" si="14"/>
        <v>0</v>
      </c>
      <c r="U110" s="90">
        <f t="shared" si="15"/>
        <v>0</v>
      </c>
      <c r="V110" s="94">
        <f t="shared" si="16"/>
        <v>0</v>
      </c>
      <c r="W110" s="94">
        <f t="shared" si="17"/>
        <v>0</v>
      </c>
    </row>
    <row r="111" spans="1:23" x14ac:dyDescent="0.25">
      <c r="A111" s="87">
        <v>97</v>
      </c>
      <c r="B111" s="97" t="s">
        <v>243</v>
      </c>
      <c r="C111" s="97" t="s">
        <v>244</v>
      </c>
      <c r="D111" s="101" t="s">
        <v>245</v>
      </c>
      <c r="E111" s="100" t="s">
        <v>246</v>
      </c>
      <c r="F111" s="98"/>
      <c r="G111" s="99">
        <v>6</v>
      </c>
      <c r="H111" s="90">
        <v>33</v>
      </c>
      <c r="I111" s="91">
        <f t="shared" ref="I111:I142" si="19">G111*H111</f>
        <v>198</v>
      </c>
      <c r="J111" s="92">
        <f>'10a prijzenblad'!J111</f>
        <v>0</v>
      </c>
      <c r="K111" s="92">
        <f>'10a prijzenblad'!K111</f>
        <v>0</v>
      </c>
      <c r="L111" s="92">
        <f>'10a prijzenblad'!L111</f>
        <v>0</v>
      </c>
      <c r="M111" s="92"/>
      <c r="N111" s="92">
        <f t="shared" si="18"/>
        <v>0</v>
      </c>
      <c r="O111" s="33"/>
      <c r="P111" s="32" t="s">
        <v>542</v>
      </c>
      <c r="Q111" s="90">
        <f t="shared" si="12"/>
        <v>0</v>
      </c>
      <c r="R111" s="93">
        <v>0</v>
      </c>
      <c r="S111" s="90">
        <f t="shared" si="13"/>
        <v>0</v>
      </c>
      <c r="T111" s="94">
        <f t="shared" ref="T111:T142" si="20">S111*J$3</f>
        <v>0</v>
      </c>
      <c r="U111" s="90">
        <f t="shared" si="15"/>
        <v>0</v>
      </c>
      <c r="V111" s="94">
        <f t="shared" ref="V111:V142" si="21">(VLOOKUP(P111,I$2:J$6,2,FALSE))*U111</f>
        <v>0</v>
      </c>
      <c r="W111" s="94">
        <f t="shared" si="17"/>
        <v>0</v>
      </c>
    </row>
    <row r="112" spans="1:23" x14ac:dyDescent="0.25">
      <c r="A112" s="87">
        <v>98</v>
      </c>
      <c r="B112" s="101" t="s">
        <v>268</v>
      </c>
      <c r="C112" s="97" t="s">
        <v>269</v>
      </c>
      <c r="D112" s="97" t="s">
        <v>270</v>
      </c>
      <c r="E112" s="98"/>
      <c r="F112" s="98"/>
      <c r="G112" s="99">
        <v>144</v>
      </c>
      <c r="H112" s="90">
        <v>2</v>
      </c>
      <c r="I112" s="91">
        <f t="shared" si="19"/>
        <v>288</v>
      </c>
      <c r="J112" s="92">
        <f>'10a prijzenblad'!J112</f>
        <v>0</v>
      </c>
      <c r="K112" s="92">
        <f>'10a prijzenblad'!K112</f>
        <v>0</v>
      </c>
      <c r="L112" s="92">
        <f>'10a prijzenblad'!L112</f>
        <v>0</v>
      </c>
      <c r="M112" s="92"/>
      <c r="N112" s="92">
        <f t="shared" si="18"/>
        <v>0</v>
      </c>
      <c r="O112" s="33"/>
      <c r="P112" s="32" t="s">
        <v>542</v>
      </c>
      <c r="Q112" s="90">
        <f t="shared" si="12"/>
        <v>0</v>
      </c>
      <c r="R112" s="93">
        <v>0</v>
      </c>
      <c r="S112" s="90">
        <f t="shared" si="13"/>
        <v>0</v>
      </c>
      <c r="T112" s="94">
        <f t="shared" si="20"/>
        <v>0</v>
      </c>
      <c r="U112" s="90">
        <f t="shared" si="15"/>
        <v>0</v>
      </c>
      <c r="V112" s="94">
        <f t="shared" si="21"/>
        <v>0</v>
      </c>
      <c r="W112" s="94">
        <f t="shared" si="17"/>
        <v>0</v>
      </c>
    </row>
    <row r="113" spans="1:23" x14ac:dyDescent="0.25">
      <c r="A113" s="87">
        <v>99</v>
      </c>
      <c r="B113" s="88" t="s">
        <v>189</v>
      </c>
      <c r="C113" s="88" t="s">
        <v>190</v>
      </c>
      <c r="D113" s="88" t="s">
        <v>191</v>
      </c>
      <c r="E113" s="89"/>
      <c r="F113" s="89"/>
      <c r="G113" s="90">
        <v>144</v>
      </c>
      <c r="H113" s="90">
        <v>23</v>
      </c>
      <c r="I113" s="91">
        <f t="shared" si="19"/>
        <v>3312</v>
      </c>
      <c r="J113" s="92">
        <f>'10a prijzenblad'!J113</f>
        <v>0</v>
      </c>
      <c r="K113" s="92">
        <f>'10a prijzenblad'!K113</f>
        <v>0</v>
      </c>
      <c r="L113" s="92">
        <f>'10a prijzenblad'!L113</f>
        <v>0</v>
      </c>
      <c r="M113" s="92"/>
      <c r="N113" s="92">
        <f t="shared" si="18"/>
        <v>0</v>
      </c>
      <c r="O113" s="33"/>
      <c r="P113" s="32" t="s">
        <v>542</v>
      </c>
      <c r="Q113" s="90">
        <f t="shared" si="12"/>
        <v>0</v>
      </c>
      <c r="R113" s="93">
        <v>0</v>
      </c>
      <c r="S113" s="90">
        <f t="shared" si="13"/>
        <v>0</v>
      </c>
      <c r="T113" s="94">
        <f t="shared" si="20"/>
        <v>0</v>
      </c>
      <c r="U113" s="90">
        <f t="shared" si="15"/>
        <v>0</v>
      </c>
      <c r="V113" s="94">
        <f t="shared" si="21"/>
        <v>0</v>
      </c>
      <c r="W113" s="94">
        <f t="shared" si="17"/>
        <v>0</v>
      </c>
    </row>
    <row r="114" spans="1:23" x14ac:dyDescent="0.25">
      <c r="A114" s="87">
        <v>100</v>
      </c>
      <c r="B114" s="88" t="s">
        <v>192</v>
      </c>
      <c r="C114" s="88" t="s">
        <v>193</v>
      </c>
      <c r="D114" s="88" t="s">
        <v>194</v>
      </c>
      <c r="E114" s="89" t="s">
        <v>195</v>
      </c>
      <c r="F114" s="89"/>
      <c r="G114" s="90">
        <v>144</v>
      </c>
      <c r="H114" s="90">
        <v>15</v>
      </c>
      <c r="I114" s="91">
        <f t="shared" si="19"/>
        <v>2160</v>
      </c>
      <c r="J114" s="92">
        <f>'10a prijzenblad'!J114</f>
        <v>0</v>
      </c>
      <c r="K114" s="92">
        <f>'10a prijzenblad'!K114</f>
        <v>0</v>
      </c>
      <c r="L114" s="92">
        <f>'10a prijzenblad'!L114</f>
        <v>0</v>
      </c>
      <c r="M114" s="92"/>
      <c r="N114" s="92">
        <f t="shared" si="18"/>
        <v>0</v>
      </c>
      <c r="O114" s="33"/>
      <c r="P114" s="32" t="s">
        <v>542</v>
      </c>
      <c r="Q114" s="90">
        <f t="shared" si="12"/>
        <v>0</v>
      </c>
      <c r="R114" s="93">
        <v>0</v>
      </c>
      <c r="S114" s="90">
        <f t="shared" si="13"/>
        <v>0</v>
      </c>
      <c r="T114" s="94">
        <f t="shared" si="20"/>
        <v>0</v>
      </c>
      <c r="U114" s="90">
        <f t="shared" si="15"/>
        <v>0</v>
      </c>
      <c r="V114" s="94">
        <f t="shared" si="21"/>
        <v>0</v>
      </c>
      <c r="W114" s="94">
        <f t="shared" si="17"/>
        <v>0</v>
      </c>
    </row>
    <row r="115" spans="1:23" x14ac:dyDescent="0.25">
      <c r="A115" s="87">
        <v>101</v>
      </c>
      <c r="B115" s="97" t="s">
        <v>216</v>
      </c>
      <c r="C115" s="97" t="s">
        <v>217</v>
      </c>
      <c r="D115" s="97" t="s">
        <v>218</v>
      </c>
      <c r="E115" s="100" t="s">
        <v>219</v>
      </c>
      <c r="F115" s="98" t="s">
        <v>516</v>
      </c>
      <c r="G115" s="99">
        <v>750</v>
      </c>
      <c r="H115" s="90">
        <v>1</v>
      </c>
      <c r="I115" s="91">
        <f t="shared" si="19"/>
        <v>750</v>
      </c>
      <c r="J115" s="92">
        <f>'10a prijzenblad'!J115</f>
        <v>0</v>
      </c>
      <c r="K115" s="92">
        <f>'10a prijzenblad'!K115</f>
        <v>0</v>
      </c>
      <c r="L115" s="92">
        <f>'10a prijzenblad'!L115</f>
        <v>0</v>
      </c>
      <c r="M115" s="92"/>
      <c r="N115" s="92">
        <f t="shared" si="18"/>
        <v>0</v>
      </c>
      <c r="O115" s="33"/>
      <c r="P115" s="32" t="s">
        <v>542</v>
      </c>
      <c r="Q115" s="90">
        <f t="shared" si="12"/>
        <v>0</v>
      </c>
      <c r="R115" s="93">
        <v>0</v>
      </c>
      <c r="S115" s="90">
        <f t="shared" si="13"/>
        <v>0</v>
      </c>
      <c r="T115" s="94">
        <f t="shared" si="20"/>
        <v>0</v>
      </c>
      <c r="U115" s="90">
        <f t="shared" si="15"/>
        <v>0</v>
      </c>
      <c r="V115" s="94">
        <f t="shared" si="21"/>
        <v>0</v>
      </c>
      <c r="W115" s="94">
        <f t="shared" si="17"/>
        <v>0</v>
      </c>
    </row>
    <row r="116" spans="1:23" x14ac:dyDescent="0.25">
      <c r="A116" s="87">
        <v>102</v>
      </c>
      <c r="B116" s="88" t="s">
        <v>251</v>
      </c>
      <c r="C116" s="88" t="s">
        <v>252</v>
      </c>
      <c r="D116" s="88" t="s">
        <v>253</v>
      </c>
      <c r="E116" s="95" t="s">
        <v>254</v>
      </c>
      <c r="F116" s="89"/>
      <c r="G116" s="90">
        <v>10944</v>
      </c>
      <c r="H116" s="90">
        <v>2</v>
      </c>
      <c r="I116" s="91">
        <f t="shared" si="19"/>
        <v>21888</v>
      </c>
      <c r="J116" s="92">
        <f>'10a prijzenblad'!J116</f>
        <v>0</v>
      </c>
      <c r="K116" s="92">
        <f>'10a prijzenblad'!K116</f>
        <v>0</v>
      </c>
      <c r="L116" s="92">
        <f>'10a prijzenblad'!L116</f>
        <v>0</v>
      </c>
      <c r="M116" s="92"/>
      <c r="N116" s="92">
        <f t="shared" si="18"/>
        <v>0</v>
      </c>
      <c r="O116" s="33"/>
      <c r="P116" s="32" t="s">
        <v>542</v>
      </c>
      <c r="Q116" s="90">
        <f t="shared" si="12"/>
        <v>0</v>
      </c>
      <c r="R116" s="93">
        <v>0</v>
      </c>
      <c r="S116" s="90">
        <f t="shared" si="13"/>
        <v>0</v>
      </c>
      <c r="T116" s="94">
        <f t="shared" si="20"/>
        <v>0</v>
      </c>
      <c r="U116" s="90">
        <f t="shared" si="15"/>
        <v>0</v>
      </c>
      <c r="V116" s="94">
        <f t="shared" si="21"/>
        <v>0</v>
      </c>
      <c r="W116" s="94">
        <f t="shared" si="17"/>
        <v>0</v>
      </c>
    </row>
    <row r="117" spans="1:23" x14ac:dyDescent="0.25">
      <c r="A117" s="87">
        <v>103</v>
      </c>
      <c r="B117" s="97" t="s">
        <v>150</v>
      </c>
      <c r="C117" s="97" t="s">
        <v>151</v>
      </c>
      <c r="D117" s="97" t="s">
        <v>152</v>
      </c>
      <c r="E117" s="98"/>
      <c r="F117" s="98"/>
      <c r="G117" s="99">
        <v>25</v>
      </c>
      <c r="H117" s="90">
        <v>2</v>
      </c>
      <c r="I117" s="91">
        <f t="shared" si="19"/>
        <v>50</v>
      </c>
      <c r="J117" s="92">
        <f>'10a prijzenblad'!J117</f>
        <v>0</v>
      </c>
      <c r="K117" s="92">
        <f>'10a prijzenblad'!K117</f>
        <v>0</v>
      </c>
      <c r="L117" s="92">
        <f>'10a prijzenblad'!L117</f>
        <v>0</v>
      </c>
      <c r="M117" s="92"/>
      <c r="N117" s="92">
        <f t="shared" si="18"/>
        <v>0</v>
      </c>
      <c r="O117" s="33"/>
      <c r="P117" s="32" t="s">
        <v>542</v>
      </c>
      <c r="Q117" s="90">
        <f t="shared" si="12"/>
        <v>0</v>
      </c>
      <c r="R117" s="93">
        <v>0</v>
      </c>
      <c r="S117" s="90">
        <f t="shared" si="13"/>
        <v>0</v>
      </c>
      <c r="T117" s="94">
        <f t="shared" si="20"/>
        <v>0</v>
      </c>
      <c r="U117" s="90">
        <f t="shared" si="15"/>
        <v>0</v>
      </c>
      <c r="V117" s="94">
        <f t="shared" si="21"/>
        <v>0</v>
      </c>
      <c r="W117" s="94">
        <f t="shared" si="17"/>
        <v>0</v>
      </c>
    </row>
    <row r="118" spans="1:23" x14ac:dyDescent="0.25">
      <c r="A118" s="87">
        <v>104</v>
      </c>
      <c r="B118" s="97" t="s">
        <v>153</v>
      </c>
      <c r="C118" s="97" t="s">
        <v>154</v>
      </c>
      <c r="D118" s="97" t="s">
        <v>155</v>
      </c>
      <c r="E118" s="98"/>
      <c r="F118" s="98"/>
      <c r="G118" s="99">
        <v>25</v>
      </c>
      <c r="H118" s="90">
        <v>11</v>
      </c>
      <c r="I118" s="91">
        <f t="shared" si="19"/>
        <v>275</v>
      </c>
      <c r="J118" s="92">
        <f>'10a prijzenblad'!J118</f>
        <v>0</v>
      </c>
      <c r="K118" s="92">
        <f>'10a prijzenblad'!K118</f>
        <v>0</v>
      </c>
      <c r="L118" s="92">
        <f>'10a prijzenblad'!L118</f>
        <v>0</v>
      </c>
      <c r="M118" s="92"/>
      <c r="N118" s="92">
        <f t="shared" si="18"/>
        <v>0</v>
      </c>
      <c r="O118" s="33"/>
      <c r="P118" s="32" t="s">
        <v>542</v>
      </c>
      <c r="Q118" s="90">
        <f t="shared" si="12"/>
        <v>0</v>
      </c>
      <c r="R118" s="93">
        <v>0</v>
      </c>
      <c r="S118" s="90">
        <f t="shared" si="13"/>
        <v>0</v>
      </c>
      <c r="T118" s="94">
        <f t="shared" si="20"/>
        <v>0</v>
      </c>
      <c r="U118" s="90">
        <f t="shared" si="15"/>
        <v>0</v>
      </c>
      <c r="V118" s="94">
        <f t="shared" si="21"/>
        <v>0</v>
      </c>
      <c r="W118" s="94">
        <f t="shared" si="17"/>
        <v>0</v>
      </c>
    </row>
    <row r="119" spans="1:23" x14ac:dyDescent="0.25">
      <c r="A119" s="87">
        <v>105</v>
      </c>
      <c r="B119" s="97" t="s">
        <v>156</v>
      </c>
      <c r="C119" s="97" t="s">
        <v>157</v>
      </c>
      <c r="D119" s="97" t="s">
        <v>158</v>
      </c>
      <c r="E119" s="98"/>
      <c r="F119" s="98"/>
      <c r="G119" s="99">
        <v>25</v>
      </c>
      <c r="H119" s="90">
        <v>12</v>
      </c>
      <c r="I119" s="91">
        <f t="shared" si="19"/>
        <v>300</v>
      </c>
      <c r="J119" s="92">
        <f>'10a prijzenblad'!J119</f>
        <v>0</v>
      </c>
      <c r="K119" s="92">
        <f>'10a prijzenblad'!K119</f>
        <v>0</v>
      </c>
      <c r="L119" s="92">
        <f>'10a prijzenblad'!L119</f>
        <v>0</v>
      </c>
      <c r="M119" s="92"/>
      <c r="N119" s="92">
        <f t="shared" si="18"/>
        <v>0</v>
      </c>
      <c r="O119" s="33"/>
      <c r="P119" s="32" t="s">
        <v>542</v>
      </c>
      <c r="Q119" s="90">
        <f t="shared" si="12"/>
        <v>0</v>
      </c>
      <c r="R119" s="93">
        <v>0</v>
      </c>
      <c r="S119" s="90">
        <f t="shared" si="13"/>
        <v>0</v>
      </c>
      <c r="T119" s="94">
        <f t="shared" si="20"/>
        <v>0</v>
      </c>
      <c r="U119" s="90">
        <f t="shared" si="15"/>
        <v>0</v>
      </c>
      <c r="V119" s="94">
        <f t="shared" si="21"/>
        <v>0</v>
      </c>
      <c r="W119" s="94">
        <f t="shared" si="17"/>
        <v>0</v>
      </c>
    </row>
    <row r="120" spans="1:23" x14ac:dyDescent="0.25">
      <c r="A120" s="87">
        <v>106</v>
      </c>
      <c r="B120" s="97" t="s">
        <v>159</v>
      </c>
      <c r="C120" s="97" t="s">
        <v>160</v>
      </c>
      <c r="D120" s="97" t="s">
        <v>161</v>
      </c>
      <c r="E120" s="98"/>
      <c r="F120" s="98"/>
      <c r="G120" s="99">
        <v>25</v>
      </c>
      <c r="H120" s="90">
        <v>13</v>
      </c>
      <c r="I120" s="91">
        <f t="shared" si="19"/>
        <v>325</v>
      </c>
      <c r="J120" s="92">
        <f>'10a prijzenblad'!J120</f>
        <v>0</v>
      </c>
      <c r="K120" s="92">
        <f>'10a prijzenblad'!K120</f>
        <v>0</v>
      </c>
      <c r="L120" s="92">
        <f>'10a prijzenblad'!L120</f>
        <v>0</v>
      </c>
      <c r="M120" s="92"/>
      <c r="N120" s="92">
        <f t="shared" si="18"/>
        <v>0</v>
      </c>
      <c r="O120" s="33"/>
      <c r="P120" s="32" t="s">
        <v>542</v>
      </c>
      <c r="Q120" s="90">
        <f t="shared" si="12"/>
        <v>0</v>
      </c>
      <c r="R120" s="93">
        <v>0</v>
      </c>
      <c r="S120" s="90">
        <f t="shared" si="13"/>
        <v>0</v>
      </c>
      <c r="T120" s="94">
        <f t="shared" si="20"/>
        <v>0</v>
      </c>
      <c r="U120" s="90">
        <f t="shared" si="15"/>
        <v>0</v>
      </c>
      <c r="V120" s="94">
        <f t="shared" si="21"/>
        <v>0</v>
      </c>
      <c r="W120" s="94">
        <f t="shared" si="17"/>
        <v>0</v>
      </c>
    </row>
    <row r="121" spans="1:23" x14ac:dyDescent="0.25">
      <c r="A121" s="87">
        <v>107</v>
      </c>
      <c r="B121" s="97" t="s">
        <v>162</v>
      </c>
      <c r="C121" s="97" t="s">
        <v>163</v>
      </c>
      <c r="D121" s="97" t="s">
        <v>164</v>
      </c>
      <c r="E121" s="98"/>
      <c r="F121" s="98"/>
      <c r="G121" s="99">
        <v>20</v>
      </c>
      <c r="H121" s="90">
        <v>8</v>
      </c>
      <c r="I121" s="91">
        <f t="shared" si="19"/>
        <v>160</v>
      </c>
      <c r="J121" s="92">
        <f>'10a prijzenblad'!J121</f>
        <v>0</v>
      </c>
      <c r="K121" s="92">
        <f>'10a prijzenblad'!K121</f>
        <v>0</v>
      </c>
      <c r="L121" s="92">
        <f>'10a prijzenblad'!L121</f>
        <v>0</v>
      </c>
      <c r="M121" s="92"/>
      <c r="N121" s="92">
        <f t="shared" si="18"/>
        <v>0</v>
      </c>
      <c r="O121" s="33"/>
      <c r="P121" s="32" t="s">
        <v>542</v>
      </c>
      <c r="Q121" s="90">
        <f t="shared" si="12"/>
        <v>0</v>
      </c>
      <c r="R121" s="93">
        <v>0</v>
      </c>
      <c r="S121" s="90">
        <f t="shared" si="13"/>
        <v>0</v>
      </c>
      <c r="T121" s="94">
        <f t="shared" si="20"/>
        <v>0</v>
      </c>
      <c r="U121" s="90">
        <f t="shared" si="15"/>
        <v>0</v>
      </c>
      <c r="V121" s="94">
        <f t="shared" si="21"/>
        <v>0</v>
      </c>
      <c r="W121" s="94">
        <f t="shared" si="17"/>
        <v>0</v>
      </c>
    </row>
    <row r="122" spans="1:23" x14ac:dyDescent="0.25">
      <c r="A122" s="87">
        <v>108</v>
      </c>
      <c r="B122" s="88" t="s">
        <v>297</v>
      </c>
      <c r="C122" s="88" t="s">
        <v>298</v>
      </c>
      <c r="D122" s="88" t="s">
        <v>299</v>
      </c>
      <c r="E122" s="89"/>
      <c r="F122" s="89"/>
      <c r="G122" s="90">
        <v>100</v>
      </c>
      <c r="H122" s="90">
        <v>76</v>
      </c>
      <c r="I122" s="91">
        <f t="shared" si="19"/>
        <v>7600</v>
      </c>
      <c r="J122" s="92">
        <f>'10a prijzenblad'!J122</f>
        <v>0</v>
      </c>
      <c r="K122" s="92">
        <f>'10a prijzenblad'!K122</f>
        <v>0</v>
      </c>
      <c r="L122" s="92">
        <f>'10a prijzenblad'!L122</f>
        <v>0</v>
      </c>
      <c r="M122" s="92"/>
      <c r="N122" s="92">
        <f t="shared" si="18"/>
        <v>0</v>
      </c>
      <c r="O122" s="33"/>
      <c r="P122" s="32" t="s">
        <v>542</v>
      </c>
      <c r="Q122" s="90">
        <f t="shared" si="12"/>
        <v>0</v>
      </c>
      <c r="R122" s="93">
        <v>0</v>
      </c>
      <c r="S122" s="90">
        <f t="shared" si="13"/>
        <v>0</v>
      </c>
      <c r="T122" s="94">
        <f t="shared" si="20"/>
        <v>0</v>
      </c>
      <c r="U122" s="90">
        <f t="shared" si="15"/>
        <v>0</v>
      </c>
      <c r="V122" s="94">
        <f t="shared" si="21"/>
        <v>0</v>
      </c>
      <c r="W122" s="94">
        <f t="shared" si="17"/>
        <v>0</v>
      </c>
    </row>
    <row r="123" spans="1:23" x14ac:dyDescent="0.25">
      <c r="A123" s="87">
        <v>109</v>
      </c>
      <c r="B123" s="88" t="s">
        <v>306</v>
      </c>
      <c r="C123" s="88" t="s">
        <v>307</v>
      </c>
      <c r="D123" s="88" t="s">
        <v>308</v>
      </c>
      <c r="E123" s="89"/>
      <c r="F123" s="89"/>
      <c r="G123" s="90">
        <v>104</v>
      </c>
      <c r="H123" s="90">
        <v>120</v>
      </c>
      <c r="I123" s="91">
        <f t="shared" si="19"/>
        <v>12480</v>
      </c>
      <c r="J123" s="92">
        <f>'10a prijzenblad'!J123</f>
        <v>0</v>
      </c>
      <c r="K123" s="92">
        <f>'10a prijzenblad'!K123</f>
        <v>0</v>
      </c>
      <c r="L123" s="92">
        <f>'10a prijzenblad'!L123</f>
        <v>0</v>
      </c>
      <c r="M123" s="92"/>
      <c r="N123" s="92">
        <f t="shared" si="18"/>
        <v>0</v>
      </c>
      <c r="O123" s="33"/>
      <c r="P123" s="32" t="s">
        <v>542</v>
      </c>
      <c r="Q123" s="90">
        <f t="shared" si="12"/>
        <v>0</v>
      </c>
      <c r="R123" s="93">
        <v>0</v>
      </c>
      <c r="S123" s="90">
        <f t="shared" si="13"/>
        <v>0</v>
      </c>
      <c r="T123" s="94">
        <f t="shared" si="20"/>
        <v>0</v>
      </c>
      <c r="U123" s="90">
        <f t="shared" si="15"/>
        <v>0</v>
      </c>
      <c r="V123" s="94">
        <f t="shared" si="21"/>
        <v>0</v>
      </c>
      <c r="W123" s="94">
        <f t="shared" si="17"/>
        <v>0</v>
      </c>
    </row>
    <row r="124" spans="1:23" x14ac:dyDescent="0.25">
      <c r="A124" s="87">
        <v>110</v>
      </c>
      <c r="B124" s="88" t="s">
        <v>294</v>
      </c>
      <c r="C124" s="88" t="s">
        <v>295</v>
      </c>
      <c r="D124" s="88" t="s">
        <v>296</v>
      </c>
      <c r="E124" s="89"/>
      <c r="F124" s="89"/>
      <c r="G124" s="90">
        <v>144</v>
      </c>
      <c r="H124" s="90">
        <v>204</v>
      </c>
      <c r="I124" s="91">
        <f t="shared" si="19"/>
        <v>29376</v>
      </c>
      <c r="J124" s="92">
        <f>'10a prijzenblad'!J124</f>
        <v>0</v>
      </c>
      <c r="K124" s="92">
        <f>'10a prijzenblad'!K124</f>
        <v>0</v>
      </c>
      <c r="L124" s="92">
        <f>'10a prijzenblad'!L124</f>
        <v>0</v>
      </c>
      <c r="M124" s="92"/>
      <c r="N124" s="92">
        <f t="shared" si="18"/>
        <v>0</v>
      </c>
      <c r="O124" s="33"/>
      <c r="P124" s="32" t="s">
        <v>542</v>
      </c>
      <c r="Q124" s="90">
        <f t="shared" si="12"/>
        <v>0</v>
      </c>
      <c r="R124" s="93">
        <v>0</v>
      </c>
      <c r="S124" s="90">
        <f t="shared" si="13"/>
        <v>0</v>
      </c>
      <c r="T124" s="94">
        <f t="shared" si="20"/>
        <v>0</v>
      </c>
      <c r="U124" s="90">
        <f t="shared" si="15"/>
        <v>0</v>
      </c>
      <c r="V124" s="94">
        <f t="shared" si="21"/>
        <v>0</v>
      </c>
      <c r="W124" s="94">
        <f t="shared" si="17"/>
        <v>0</v>
      </c>
    </row>
    <row r="125" spans="1:23" x14ac:dyDescent="0.25">
      <c r="A125" s="87">
        <v>111</v>
      </c>
      <c r="B125" s="88" t="s">
        <v>303</v>
      </c>
      <c r="C125" s="88" t="s">
        <v>304</v>
      </c>
      <c r="D125" s="88" t="s">
        <v>305</v>
      </c>
      <c r="E125" s="89"/>
      <c r="F125" s="89"/>
      <c r="G125" s="90">
        <v>120</v>
      </c>
      <c r="H125" s="90">
        <v>156</v>
      </c>
      <c r="I125" s="91">
        <f t="shared" si="19"/>
        <v>18720</v>
      </c>
      <c r="J125" s="92">
        <f>'10a prijzenblad'!J125</f>
        <v>0</v>
      </c>
      <c r="K125" s="92">
        <f>'10a prijzenblad'!K125</f>
        <v>0</v>
      </c>
      <c r="L125" s="92">
        <f>'10a prijzenblad'!L125</f>
        <v>0</v>
      </c>
      <c r="M125" s="92"/>
      <c r="N125" s="92">
        <f t="shared" si="18"/>
        <v>0</v>
      </c>
      <c r="O125" s="33"/>
      <c r="P125" s="32" t="s">
        <v>542</v>
      </c>
      <c r="Q125" s="90">
        <f t="shared" si="12"/>
        <v>0</v>
      </c>
      <c r="R125" s="93">
        <v>0</v>
      </c>
      <c r="S125" s="90">
        <f t="shared" si="13"/>
        <v>0</v>
      </c>
      <c r="T125" s="94">
        <f t="shared" si="20"/>
        <v>0</v>
      </c>
      <c r="U125" s="90">
        <f t="shared" si="15"/>
        <v>0</v>
      </c>
      <c r="V125" s="94">
        <f t="shared" si="21"/>
        <v>0</v>
      </c>
      <c r="W125" s="94">
        <f t="shared" si="17"/>
        <v>0</v>
      </c>
    </row>
    <row r="126" spans="1:23" x14ac:dyDescent="0.25">
      <c r="A126" s="87">
        <v>112</v>
      </c>
      <c r="B126" s="88" t="s">
        <v>288</v>
      </c>
      <c r="C126" s="88" t="s">
        <v>289</v>
      </c>
      <c r="D126" s="88" t="s">
        <v>290</v>
      </c>
      <c r="E126" s="89"/>
      <c r="F126" s="89"/>
      <c r="G126" s="90">
        <v>112</v>
      </c>
      <c r="H126" s="90">
        <v>400</v>
      </c>
      <c r="I126" s="91">
        <f t="shared" si="19"/>
        <v>44800</v>
      </c>
      <c r="J126" s="92">
        <f>'10a prijzenblad'!J126</f>
        <v>0</v>
      </c>
      <c r="K126" s="92">
        <f>'10a prijzenblad'!K126</f>
        <v>0</v>
      </c>
      <c r="L126" s="92">
        <f>'10a prijzenblad'!L126</f>
        <v>0</v>
      </c>
      <c r="M126" s="92"/>
      <c r="N126" s="92">
        <f t="shared" si="18"/>
        <v>0</v>
      </c>
      <c r="O126" s="33"/>
      <c r="P126" s="32" t="s">
        <v>542</v>
      </c>
      <c r="Q126" s="90">
        <f t="shared" si="12"/>
        <v>0</v>
      </c>
      <c r="R126" s="93">
        <v>0</v>
      </c>
      <c r="S126" s="90">
        <f t="shared" si="13"/>
        <v>0</v>
      </c>
      <c r="T126" s="94">
        <f t="shared" si="20"/>
        <v>0</v>
      </c>
      <c r="U126" s="90">
        <f t="shared" si="15"/>
        <v>0</v>
      </c>
      <c r="V126" s="94">
        <f t="shared" si="21"/>
        <v>0</v>
      </c>
      <c r="W126" s="94">
        <f t="shared" si="17"/>
        <v>0</v>
      </c>
    </row>
    <row r="127" spans="1:23" x14ac:dyDescent="0.25">
      <c r="A127" s="87">
        <v>113</v>
      </c>
      <c r="B127" s="88" t="s">
        <v>291</v>
      </c>
      <c r="C127" s="88" t="s">
        <v>292</v>
      </c>
      <c r="D127" s="88" t="s">
        <v>293</v>
      </c>
      <c r="E127" s="89"/>
      <c r="F127" s="89"/>
      <c r="G127" s="90">
        <v>256</v>
      </c>
      <c r="H127" s="90">
        <v>39</v>
      </c>
      <c r="I127" s="91">
        <f t="shared" si="19"/>
        <v>9984</v>
      </c>
      <c r="J127" s="92">
        <f>'10a prijzenblad'!J127</f>
        <v>0</v>
      </c>
      <c r="K127" s="92">
        <f>'10a prijzenblad'!K127</f>
        <v>0</v>
      </c>
      <c r="L127" s="92">
        <f>'10a prijzenblad'!L127</f>
        <v>0</v>
      </c>
      <c r="M127" s="92"/>
      <c r="N127" s="92">
        <f t="shared" si="18"/>
        <v>0</v>
      </c>
      <c r="O127" s="33"/>
      <c r="P127" s="32" t="s">
        <v>542</v>
      </c>
      <c r="Q127" s="90">
        <f t="shared" si="12"/>
        <v>0</v>
      </c>
      <c r="R127" s="93">
        <v>0</v>
      </c>
      <c r="S127" s="90">
        <f t="shared" si="13"/>
        <v>0</v>
      </c>
      <c r="T127" s="94">
        <f t="shared" si="20"/>
        <v>0</v>
      </c>
      <c r="U127" s="90">
        <f t="shared" si="15"/>
        <v>0</v>
      </c>
      <c r="V127" s="94">
        <f t="shared" si="21"/>
        <v>0</v>
      </c>
      <c r="W127" s="94">
        <f t="shared" si="17"/>
        <v>0</v>
      </c>
    </row>
    <row r="128" spans="1:23" x14ac:dyDescent="0.25">
      <c r="A128" s="87">
        <v>114</v>
      </c>
      <c r="B128" s="88" t="s">
        <v>300</v>
      </c>
      <c r="C128" s="88" t="s">
        <v>301</v>
      </c>
      <c r="D128" s="88" t="s">
        <v>302</v>
      </c>
      <c r="E128" s="89"/>
      <c r="F128" s="89"/>
      <c r="G128" s="90">
        <v>92</v>
      </c>
      <c r="H128" s="90">
        <v>52</v>
      </c>
      <c r="I128" s="91">
        <f t="shared" si="19"/>
        <v>4784</v>
      </c>
      <c r="J128" s="92">
        <f>'10a prijzenblad'!J128</f>
        <v>0</v>
      </c>
      <c r="K128" s="92">
        <f>'10a prijzenblad'!K128</f>
        <v>0</v>
      </c>
      <c r="L128" s="92">
        <f>'10a prijzenblad'!L128</f>
        <v>0</v>
      </c>
      <c r="M128" s="92"/>
      <c r="N128" s="92">
        <f t="shared" si="18"/>
        <v>0</v>
      </c>
      <c r="O128" s="33"/>
      <c r="P128" s="32" t="s">
        <v>542</v>
      </c>
      <c r="Q128" s="90">
        <f t="shared" si="12"/>
        <v>0</v>
      </c>
      <c r="R128" s="93">
        <v>0</v>
      </c>
      <c r="S128" s="90">
        <f t="shared" si="13"/>
        <v>0</v>
      </c>
      <c r="T128" s="94">
        <f t="shared" si="20"/>
        <v>0</v>
      </c>
      <c r="U128" s="90">
        <f t="shared" si="15"/>
        <v>0</v>
      </c>
      <c r="V128" s="94">
        <f t="shared" si="21"/>
        <v>0</v>
      </c>
      <c r="W128" s="94">
        <f t="shared" si="17"/>
        <v>0</v>
      </c>
    </row>
    <row r="129" spans="1:23" x14ac:dyDescent="0.25">
      <c r="A129" s="87">
        <v>115</v>
      </c>
      <c r="B129" s="97" t="s">
        <v>452</v>
      </c>
      <c r="C129" s="97" t="s">
        <v>453</v>
      </c>
      <c r="D129" s="97" t="s">
        <v>454</v>
      </c>
      <c r="E129" s="100" t="s">
        <v>455</v>
      </c>
      <c r="F129" s="98"/>
      <c r="G129" s="99">
        <v>100</v>
      </c>
      <c r="H129" s="90">
        <v>3</v>
      </c>
      <c r="I129" s="91">
        <f t="shared" si="19"/>
        <v>300</v>
      </c>
      <c r="J129" s="92">
        <f>'10a prijzenblad'!J129</f>
        <v>0</v>
      </c>
      <c r="K129" s="92">
        <f>'10a prijzenblad'!K129</f>
        <v>0</v>
      </c>
      <c r="L129" s="92">
        <f>'10a prijzenblad'!L129</f>
        <v>0</v>
      </c>
      <c r="M129" s="92"/>
      <c r="N129" s="92">
        <f t="shared" si="18"/>
        <v>0</v>
      </c>
      <c r="O129" s="33"/>
      <c r="P129" s="32" t="s">
        <v>542</v>
      </c>
      <c r="Q129" s="90">
        <f t="shared" si="12"/>
        <v>0</v>
      </c>
      <c r="R129" s="93">
        <v>0</v>
      </c>
      <c r="S129" s="90">
        <f t="shared" si="13"/>
        <v>0</v>
      </c>
      <c r="T129" s="94">
        <f t="shared" si="20"/>
        <v>0</v>
      </c>
      <c r="U129" s="90">
        <f t="shared" si="15"/>
        <v>0</v>
      </c>
      <c r="V129" s="94">
        <f t="shared" si="21"/>
        <v>0</v>
      </c>
      <c r="W129" s="94">
        <f t="shared" si="17"/>
        <v>0</v>
      </c>
    </row>
    <row r="130" spans="1:23" x14ac:dyDescent="0.25">
      <c r="A130" s="87">
        <v>116</v>
      </c>
      <c r="B130" s="88" t="s">
        <v>264</v>
      </c>
      <c r="C130" s="88" t="s">
        <v>265</v>
      </c>
      <c r="D130" s="88" t="s">
        <v>266</v>
      </c>
      <c r="E130" s="95" t="s">
        <v>267</v>
      </c>
      <c r="F130" s="89"/>
      <c r="G130" s="90">
        <v>800</v>
      </c>
      <c r="H130" s="90">
        <v>33</v>
      </c>
      <c r="I130" s="91">
        <f t="shared" si="19"/>
        <v>26400</v>
      </c>
      <c r="J130" s="92">
        <f>'10a prijzenblad'!J130</f>
        <v>0</v>
      </c>
      <c r="K130" s="92">
        <f>'10a prijzenblad'!K130</f>
        <v>0</v>
      </c>
      <c r="L130" s="92">
        <f>'10a prijzenblad'!L130</f>
        <v>0</v>
      </c>
      <c r="M130" s="92"/>
      <c r="N130" s="92">
        <f t="shared" si="18"/>
        <v>0</v>
      </c>
      <c r="O130" s="33"/>
      <c r="P130" s="32" t="s">
        <v>542</v>
      </c>
      <c r="Q130" s="90">
        <f t="shared" si="12"/>
        <v>0</v>
      </c>
      <c r="R130" s="93">
        <v>0</v>
      </c>
      <c r="S130" s="90">
        <f t="shared" si="13"/>
        <v>0</v>
      </c>
      <c r="T130" s="94">
        <f t="shared" si="20"/>
        <v>0</v>
      </c>
      <c r="U130" s="90">
        <f t="shared" si="15"/>
        <v>0</v>
      </c>
      <c r="V130" s="94">
        <f t="shared" si="21"/>
        <v>0</v>
      </c>
      <c r="W130" s="94">
        <f t="shared" si="17"/>
        <v>0</v>
      </c>
    </row>
    <row r="131" spans="1:23" x14ac:dyDescent="0.25">
      <c r="A131" s="87">
        <v>117</v>
      </c>
      <c r="B131" s="88" t="s">
        <v>240</v>
      </c>
      <c r="C131" s="88" t="s">
        <v>241</v>
      </c>
      <c r="D131" s="88" t="s">
        <v>242</v>
      </c>
      <c r="E131" s="89"/>
      <c r="F131" s="89"/>
      <c r="G131" s="90">
        <v>750</v>
      </c>
      <c r="H131" s="90">
        <v>65</v>
      </c>
      <c r="I131" s="91">
        <f t="shared" si="19"/>
        <v>48750</v>
      </c>
      <c r="J131" s="92">
        <f>'10a prijzenblad'!J131</f>
        <v>0</v>
      </c>
      <c r="K131" s="92">
        <f>'10a prijzenblad'!K131</f>
        <v>0</v>
      </c>
      <c r="L131" s="92">
        <f>'10a prijzenblad'!L131</f>
        <v>0</v>
      </c>
      <c r="M131" s="92"/>
      <c r="N131" s="92">
        <f t="shared" si="18"/>
        <v>0</v>
      </c>
      <c r="O131" s="33"/>
      <c r="P131" s="32" t="s">
        <v>542</v>
      </c>
      <c r="Q131" s="90">
        <f t="shared" si="12"/>
        <v>0</v>
      </c>
      <c r="R131" s="93">
        <v>0</v>
      </c>
      <c r="S131" s="90">
        <f t="shared" si="13"/>
        <v>0</v>
      </c>
      <c r="T131" s="94">
        <f t="shared" si="20"/>
        <v>0</v>
      </c>
      <c r="U131" s="90">
        <f t="shared" si="15"/>
        <v>0</v>
      </c>
      <c r="V131" s="94">
        <f t="shared" si="21"/>
        <v>0</v>
      </c>
      <c r="W131" s="94">
        <f t="shared" si="17"/>
        <v>0</v>
      </c>
    </row>
    <row r="132" spans="1:23" x14ac:dyDescent="0.25">
      <c r="A132" s="87">
        <v>118</v>
      </c>
      <c r="B132" s="88" t="s">
        <v>236</v>
      </c>
      <c r="C132" s="88" t="s">
        <v>237</v>
      </c>
      <c r="D132" s="88" t="s">
        <v>238</v>
      </c>
      <c r="E132" s="95" t="s">
        <v>239</v>
      </c>
      <c r="F132" s="89"/>
      <c r="G132" s="90">
        <v>420</v>
      </c>
      <c r="H132" s="90">
        <v>80</v>
      </c>
      <c r="I132" s="91">
        <f t="shared" si="19"/>
        <v>33600</v>
      </c>
      <c r="J132" s="92">
        <f>'10a prijzenblad'!J132</f>
        <v>0</v>
      </c>
      <c r="K132" s="92">
        <f>'10a prijzenblad'!K132</f>
        <v>0</v>
      </c>
      <c r="L132" s="92">
        <f>'10a prijzenblad'!L132</f>
        <v>0</v>
      </c>
      <c r="M132" s="92"/>
      <c r="N132" s="92">
        <f t="shared" si="18"/>
        <v>0</v>
      </c>
      <c r="O132" s="33"/>
      <c r="P132" s="32" t="s">
        <v>542</v>
      </c>
      <c r="Q132" s="90">
        <f t="shared" si="12"/>
        <v>0</v>
      </c>
      <c r="R132" s="93">
        <v>0</v>
      </c>
      <c r="S132" s="90">
        <f t="shared" si="13"/>
        <v>0</v>
      </c>
      <c r="T132" s="94">
        <f t="shared" si="20"/>
        <v>0</v>
      </c>
      <c r="U132" s="90">
        <f t="shared" si="15"/>
        <v>0</v>
      </c>
      <c r="V132" s="94">
        <f t="shared" si="21"/>
        <v>0</v>
      </c>
      <c r="W132" s="94">
        <f t="shared" si="17"/>
        <v>0</v>
      </c>
    </row>
    <row r="133" spans="1:23" x14ac:dyDescent="0.25">
      <c r="A133" s="87">
        <v>119</v>
      </c>
      <c r="B133" s="97" t="s">
        <v>271</v>
      </c>
      <c r="C133" s="97" t="s">
        <v>272</v>
      </c>
      <c r="D133" s="101" t="s">
        <v>273</v>
      </c>
      <c r="E133" s="98"/>
      <c r="F133" s="98"/>
      <c r="G133" s="99">
        <v>6</v>
      </c>
      <c r="H133" s="90">
        <v>12</v>
      </c>
      <c r="I133" s="91">
        <f t="shared" si="19"/>
        <v>72</v>
      </c>
      <c r="J133" s="92">
        <f>'10a prijzenblad'!J133</f>
        <v>0</v>
      </c>
      <c r="K133" s="92">
        <f>'10a prijzenblad'!K133</f>
        <v>0</v>
      </c>
      <c r="L133" s="92">
        <f>'10a prijzenblad'!L133</f>
        <v>0</v>
      </c>
      <c r="M133" s="92"/>
      <c r="N133" s="92">
        <f t="shared" si="18"/>
        <v>0</v>
      </c>
      <c r="O133" s="33"/>
      <c r="P133" s="32" t="s">
        <v>542</v>
      </c>
      <c r="Q133" s="90">
        <f t="shared" si="12"/>
        <v>0</v>
      </c>
      <c r="R133" s="93">
        <v>0</v>
      </c>
      <c r="S133" s="90">
        <f t="shared" si="13"/>
        <v>0</v>
      </c>
      <c r="T133" s="94">
        <f t="shared" si="20"/>
        <v>0</v>
      </c>
      <c r="U133" s="90">
        <f t="shared" si="15"/>
        <v>0</v>
      </c>
      <c r="V133" s="94">
        <f t="shared" si="21"/>
        <v>0</v>
      </c>
      <c r="W133" s="94">
        <f t="shared" si="17"/>
        <v>0</v>
      </c>
    </row>
    <row r="134" spans="1:23" x14ac:dyDescent="0.25">
      <c r="A134" s="87">
        <v>120</v>
      </c>
      <c r="B134" s="88" t="s">
        <v>255</v>
      </c>
      <c r="C134" s="88" t="s">
        <v>256</v>
      </c>
      <c r="D134" s="96" t="s">
        <v>257</v>
      </c>
      <c r="E134" s="89"/>
      <c r="F134" s="89"/>
      <c r="G134" s="90">
        <v>2940</v>
      </c>
      <c r="H134" s="90">
        <v>1</v>
      </c>
      <c r="I134" s="91">
        <f t="shared" si="19"/>
        <v>2940</v>
      </c>
      <c r="J134" s="92">
        <f>'10a prijzenblad'!J134</f>
        <v>0</v>
      </c>
      <c r="K134" s="92">
        <f>'10a prijzenblad'!K134</f>
        <v>0</v>
      </c>
      <c r="L134" s="92">
        <f>'10a prijzenblad'!L134</f>
        <v>0</v>
      </c>
      <c r="M134" s="92"/>
      <c r="N134" s="92">
        <f t="shared" si="18"/>
        <v>0</v>
      </c>
      <c r="O134" s="33"/>
      <c r="P134" s="32" t="s">
        <v>542</v>
      </c>
      <c r="Q134" s="90">
        <f t="shared" si="12"/>
        <v>0</v>
      </c>
      <c r="R134" s="93">
        <v>0</v>
      </c>
      <c r="S134" s="90">
        <f t="shared" si="13"/>
        <v>0</v>
      </c>
      <c r="T134" s="94">
        <f t="shared" si="20"/>
        <v>0</v>
      </c>
      <c r="U134" s="90">
        <f t="shared" si="15"/>
        <v>0</v>
      </c>
      <c r="V134" s="94">
        <f t="shared" si="21"/>
        <v>0</v>
      </c>
      <c r="W134" s="94">
        <f t="shared" si="17"/>
        <v>0</v>
      </c>
    </row>
    <row r="135" spans="1:23" x14ac:dyDescent="0.25">
      <c r="A135" s="87">
        <v>121</v>
      </c>
      <c r="B135" s="88" t="s">
        <v>181</v>
      </c>
      <c r="C135" s="88" t="s">
        <v>182</v>
      </c>
      <c r="D135" s="88" t="s">
        <v>183</v>
      </c>
      <c r="E135" s="89" t="s">
        <v>184</v>
      </c>
      <c r="F135" s="89"/>
      <c r="G135" s="90">
        <v>150</v>
      </c>
      <c r="H135" s="90">
        <v>237</v>
      </c>
      <c r="I135" s="91">
        <f t="shared" si="19"/>
        <v>35550</v>
      </c>
      <c r="J135" s="92">
        <f>'10a prijzenblad'!J135</f>
        <v>0</v>
      </c>
      <c r="K135" s="92">
        <f>'10a prijzenblad'!K135</f>
        <v>0</v>
      </c>
      <c r="L135" s="92">
        <f>'10a prijzenblad'!L135</f>
        <v>0</v>
      </c>
      <c r="M135" s="92"/>
      <c r="N135" s="92">
        <f t="shared" si="18"/>
        <v>0</v>
      </c>
      <c r="O135" s="33"/>
      <c r="P135" s="32" t="s">
        <v>542</v>
      </c>
      <c r="Q135" s="90">
        <f t="shared" si="12"/>
        <v>0</v>
      </c>
      <c r="R135" s="93">
        <v>0</v>
      </c>
      <c r="S135" s="90">
        <f t="shared" si="13"/>
        <v>0</v>
      </c>
      <c r="T135" s="94">
        <f t="shared" si="20"/>
        <v>0</v>
      </c>
      <c r="U135" s="90">
        <f t="shared" si="15"/>
        <v>0</v>
      </c>
      <c r="V135" s="94">
        <f t="shared" si="21"/>
        <v>0</v>
      </c>
      <c r="W135" s="94">
        <f t="shared" si="17"/>
        <v>0</v>
      </c>
    </row>
    <row r="136" spans="1:23" x14ac:dyDescent="0.25">
      <c r="A136" s="87">
        <v>122</v>
      </c>
      <c r="B136" s="88" t="s">
        <v>185</v>
      </c>
      <c r="C136" s="88" t="s">
        <v>186</v>
      </c>
      <c r="D136" s="88" t="s">
        <v>187</v>
      </c>
      <c r="E136" s="89" t="s">
        <v>188</v>
      </c>
      <c r="F136" s="89"/>
      <c r="G136" s="90">
        <v>450</v>
      </c>
      <c r="H136" s="90">
        <v>994</v>
      </c>
      <c r="I136" s="91">
        <f t="shared" si="19"/>
        <v>447300</v>
      </c>
      <c r="J136" s="92">
        <f>'10a prijzenblad'!J136</f>
        <v>0</v>
      </c>
      <c r="K136" s="92">
        <f>'10a prijzenblad'!K136</f>
        <v>0</v>
      </c>
      <c r="L136" s="92">
        <f>'10a prijzenblad'!L136</f>
        <v>0</v>
      </c>
      <c r="M136" s="92"/>
      <c r="N136" s="92">
        <f t="shared" si="18"/>
        <v>0</v>
      </c>
      <c r="O136" s="33"/>
      <c r="P136" s="32" t="s">
        <v>542</v>
      </c>
      <c r="Q136" s="90">
        <f t="shared" si="12"/>
        <v>0</v>
      </c>
      <c r="R136" s="93">
        <v>0</v>
      </c>
      <c r="S136" s="90">
        <f t="shared" si="13"/>
        <v>0</v>
      </c>
      <c r="T136" s="94">
        <f t="shared" si="20"/>
        <v>0</v>
      </c>
      <c r="U136" s="90">
        <f t="shared" si="15"/>
        <v>0</v>
      </c>
      <c r="V136" s="94">
        <f t="shared" si="21"/>
        <v>0</v>
      </c>
      <c r="W136" s="94">
        <f t="shared" si="17"/>
        <v>0</v>
      </c>
    </row>
    <row r="137" spans="1:23" x14ac:dyDescent="0.25">
      <c r="A137" s="87">
        <v>123</v>
      </c>
      <c r="B137" s="97" t="s">
        <v>312</v>
      </c>
      <c r="C137" s="97" t="s">
        <v>313</v>
      </c>
      <c r="D137" s="97" t="s">
        <v>314</v>
      </c>
      <c r="E137" s="98"/>
      <c r="F137" s="98"/>
      <c r="G137" s="99">
        <v>3</v>
      </c>
      <c r="H137" s="90">
        <v>9</v>
      </c>
      <c r="I137" s="91">
        <f t="shared" si="19"/>
        <v>27</v>
      </c>
      <c r="J137" s="92">
        <f>'10a prijzenblad'!J137</f>
        <v>0</v>
      </c>
      <c r="K137" s="92">
        <f>'10a prijzenblad'!K137</f>
        <v>0</v>
      </c>
      <c r="L137" s="92">
        <f>'10a prijzenblad'!L137</f>
        <v>0</v>
      </c>
      <c r="M137" s="92"/>
      <c r="N137" s="92">
        <f t="shared" si="18"/>
        <v>0</v>
      </c>
      <c r="O137" s="33"/>
      <c r="P137" s="32" t="s">
        <v>542</v>
      </c>
      <c r="Q137" s="90">
        <f t="shared" si="12"/>
        <v>0</v>
      </c>
      <c r="R137" s="93">
        <v>0</v>
      </c>
      <c r="S137" s="90">
        <f t="shared" si="13"/>
        <v>0</v>
      </c>
      <c r="T137" s="94">
        <f t="shared" si="20"/>
        <v>0</v>
      </c>
      <c r="U137" s="90">
        <f t="shared" si="15"/>
        <v>0</v>
      </c>
      <c r="V137" s="94">
        <f t="shared" si="21"/>
        <v>0</v>
      </c>
      <c r="W137" s="94">
        <f t="shared" si="17"/>
        <v>0</v>
      </c>
    </row>
    <row r="138" spans="1:23" x14ac:dyDescent="0.25">
      <c r="A138" s="87">
        <v>124</v>
      </c>
      <c r="B138" s="97" t="s">
        <v>282</v>
      </c>
      <c r="C138" s="97" t="s">
        <v>283</v>
      </c>
      <c r="D138" s="97" t="s">
        <v>284</v>
      </c>
      <c r="E138" s="98"/>
      <c r="F138" s="98"/>
      <c r="G138" s="99">
        <v>384</v>
      </c>
      <c r="H138" s="90">
        <v>1</v>
      </c>
      <c r="I138" s="91">
        <f t="shared" si="19"/>
        <v>384</v>
      </c>
      <c r="J138" s="92">
        <f>'10a prijzenblad'!J138</f>
        <v>0</v>
      </c>
      <c r="K138" s="92">
        <f>'10a prijzenblad'!K138</f>
        <v>0</v>
      </c>
      <c r="L138" s="92">
        <f>'10a prijzenblad'!L138</f>
        <v>0</v>
      </c>
      <c r="M138" s="92"/>
      <c r="N138" s="92">
        <f t="shared" si="18"/>
        <v>0</v>
      </c>
      <c r="O138" s="33"/>
      <c r="P138" s="32" t="s">
        <v>542</v>
      </c>
      <c r="Q138" s="90">
        <f t="shared" si="12"/>
        <v>0</v>
      </c>
      <c r="R138" s="93">
        <v>0</v>
      </c>
      <c r="S138" s="90">
        <f t="shared" si="13"/>
        <v>0</v>
      </c>
      <c r="T138" s="94">
        <f t="shared" si="20"/>
        <v>0</v>
      </c>
      <c r="U138" s="90">
        <f t="shared" si="15"/>
        <v>0</v>
      </c>
      <c r="V138" s="94">
        <f t="shared" si="21"/>
        <v>0</v>
      </c>
      <c r="W138" s="94">
        <f t="shared" si="17"/>
        <v>0</v>
      </c>
    </row>
    <row r="139" spans="1:23" x14ac:dyDescent="0.25">
      <c r="A139" s="87">
        <v>125</v>
      </c>
      <c r="B139" s="97" t="s">
        <v>463</v>
      </c>
      <c r="C139" s="97" t="s">
        <v>464</v>
      </c>
      <c r="D139" s="97" t="s">
        <v>465</v>
      </c>
      <c r="E139" s="98"/>
      <c r="F139" s="98"/>
      <c r="G139" s="99">
        <v>100</v>
      </c>
      <c r="H139" s="90">
        <v>3</v>
      </c>
      <c r="I139" s="91">
        <f t="shared" si="19"/>
        <v>300</v>
      </c>
      <c r="J139" s="92">
        <f>'10a prijzenblad'!J139</f>
        <v>0</v>
      </c>
      <c r="K139" s="92">
        <f>'10a prijzenblad'!K139</f>
        <v>0</v>
      </c>
      <c r="L139" s="92">
        <f>'10a prijzenblad'!L139</f>
        <v>0</v>
      </c>
      <c r="M139" s="92"/>
      <c r="N139" s="92">
        <f t="shared" si="18"/>
        <v>0</v>
      </c>
      <c r="O139" s="33"/>
      <c r="P139" s="32" t="s">
        <v>542</v>
      </c>
      <c r="Q139" s="90">
        <f t="shared" si="12"/>
        <v>0</v>
      </c>
      <c r="R139" s="93">
        <v>0</v>
      </c>
      <c r="S139" s="90">
        <f t="shared" si="13"/>
        <v>0</v>
      </c>
      <c r="T139" s="94">
        <f t="shared" si="20"/>
        <v>0</v>
      </c>
      <c r="U139" s="90">
        <f t="shared" si="15"/>
        <v>0</v>
      </c>
      <c r="V139" s="94">
        <f t="shared" si="21"/>
        <v>0</v>
      </c>
      <c r="W139" s="94">
        <f t="shared" si="17"/>
        <v>0</v>
      </c>
    </row>
    <row r="140" spans="1:23" x14ac:dyDescent="0.25">
      <c r="A140" s="87">
        <v>126</v>
      </c>
      <c r="B140" s="88" t="s">
        <v>448</v>
      </c>
      <c r="C140" s="88" t="s">
        <v>449</v>
      </c>
      <c r="D140" s="88" t="s">
        <v>450</v>
      </c>
      <c r="E140" s="95" t="s">
        <v>451</v>
      </c>
      <c r="F140" s="89"/>
      <c r="G140" s="90">
        <v>12000</v>
      </c>
      <c r="H140" s="90">
        <v>4</v>
      </c>
      <c r="I140" s="91">
        <f t="shared" si="19"/>
        <v>48000</v>
      </c>
      <c r="J140" s="92">
        <f>'10a prijzenblad'!J140</f>
        <v>0</v>
      </c>
      <c r="K140" s="92">
        <f>'10a prijzenblad'!K140</f>
        <v>0</v>
      </c>
      <c r="L140" s="92">
        <f>'10a prijzenblad'!L140</f>
        <v>0</v>
      </c>
      <c r="M140" s="92"/>
      <c r="N140" s="92">
        <f t="shared" si="18"/>
        <v>0</v>
      </c>
      <c r="O140" s="33"/>
      <c r="P140" s="32" t="s">
        <v>542</v>
      </c>
      <c r="Q140" s="90">
        <f t="shared" si="12"/>
        <v>0</v>
      </c>
      <c r="R140" s="93">
        <v>0</v>
      </c>
      <c r="S140" s="90">
        <f t="shared" si="13"/>
        <v>0</v>
      </c>
      <c r="T140" s="94">
        <f t="shared" si="20"/>
        <v>0</v>
      </c>
      <c r="U140" s="90">
        <f t="shared" si="15"/>
        <v>0</v>
      </c>
      <c r="V140" s="94">
        <f t="shared" si="21"/>
        <v>0</v>
      </c>
      <c r="W140" s="94">
        <f t="shared" si="17"/>
        <v>0</v>
      </c>
    </row>
    <row r="141" spans="1:23" x14ac:dyDescent="0.25">
      <c r="A141" s="87">
        <v>127</v>
      </c>
      <c r="B141" s="88" t="s">
        <v>285</v>
      </c>
      <c r="C141" s="88" t="s">
        <v>286</v>
      </c>
      <c r="D141" s="88" t="s">
        <v>287</v>
      </c>
      <c r="E141" s="89"/>
      <c r="F141" s="89"/>
      <c r="G141" s="90">
        <v>500</v>
      </c>
      <c r="H141" s="90">
        <v>39</v>
      </c>
      <c r="I141" s="91">
        <f t="shared" si="19"/>
        <v>19500</v>
      </c>
      <c r="J141" s="92">
        <f>'10a prijzenblad'!J141</f>
        <v>0</v>
      </c>
      <c r="K141" s="92">
        <f>'10a prijzenblad'!K141</f>
        <v>0</v>
      </c>
      <c r="L141" s="92">
        <f>'10a prijzenblad'!L141</f>
        <v>0</v>
      </c>
      <c r="M141" s="92"/>
      <c r="N141" s="92">
        <f t="shared" si="18"/>
        <v>0</v>
      </c>
      <c r="O141" s="33"/>
      <c r="P141" s="32" t="s">
        <v>542</v>
      </c>
      <c r="Q141" s="90">
        <f t="shared" si="12"/>
        <v>0</v>
      </c>
      <c r="R141" s="93">
        <v>0</v>
      </c>
      <c r="S141" s="90">
        <f t="shared" si="13"/>
        <v>0</v>
      </c>
      <c r="T141" s="94">
        <f t="shared" si="20"/>
        <v>0</v>
      </c>
      <c r="U141" s="90">
        <f t="shared" si="15"/>
        <v>0</v>
      </c>
      <c r="V141" s="94">
        <f t="shared" si="21"/>
        <v>0</v>
      </c>
      <c r="W141" s="94">
        <f t="shared" si="17"/>
        <v>0</v>
      </c>
    </row>
    <row r="142" spans="1:23" x14ac:dyDescent="0.25">
      <c r="A142" s="87">
        <v>128</v>
      </c>
      <c r="B142" s="88" t="s">
        <v>258</v>
      </c>
      <c r="C142" s="88" t="s">
        <v>259</v>
      </c>
      <c r="D142" s="88" t="s">
        <v>260</v>
      </c>
      <c r="E142" s="89"/>
      <c r="F142" s="89" t="s">
        <v>518</v>
      </c>
      <c r="G142" s="90">
        <v>150</v>
      </c>
      <c r="H142" s="90">
        <v>22</v>
      </c>
      <c r="I142" s="91">
        <f t="shared" si="19"/>
        <v>3300</v>
      </c>
      <c r="J142" s="92">
        <f>'10a prijzenblad'!J142</f>
        <v>0</v>
      </c>
      <c r="K142" s="92">
        <f>'10a prijzenblad'!K142</f>
        <v>0</v>
      </c>
      <c r="L142" s="92">
        <f>'10a prijzenblad'!L142</f>
        <v>0</v>
      </c>
      <c r="M142" s="92"/>
      <c r="N142" s="92">
        <f t="shared" si="18"/>
        <v>0</v>
      </c>
      <c r="O142" s="33"/>
      <c r="P142" s="32" t="s">
        <v>542</v>
      </c>
      <c r="Q142" s="90">
        <f t="shared" si="12"/>
        <v>0</v>
      </c>
      <c r="R142" s="93">
        <v>0</v>
      </c>
      <c r="S142" s="90">
        <f t="shared" si="13"/>
        <v>0</v>
      </c>
      <c r="T142" s="94">
        <f t="shared" si="20"/>
        <v>0</v>
      </c>
      <c r="U142" s="90">
        <f t="shared" si="15"/>
        <v>0</v>
      </c>
      <c r="V142" s="94">
        <f t="shared" si="21"/>
        <v>0</v>
      </c>
      <c r="W142" s="94">
        <f t="shared" si="17"/>
        <v>0</v>
      </c>
    </row>
    <row r="143" spans="1:23" x14ac:dyDescent="0.25">
      <c r="A143" s="87">
        <v>129</v>
      </c>
      <c r="B143" s="97" t="s">
        <v>5</v>
      </c>
      <c r="C143" s="97" t="s">
        <v>6</v>
      </c>
      <c r="D143" s="97" t="s">
        <v>7</v>
      </c>
      <c r="E143" s="98" t="s">
        <v>8</v>
      </c>
      <c r="F143" s="98"/>
      <c r="G143" s="99">
        <v>30</v>
      </c>
      <c r="H143" s="90">
        <v>2</v>
      </c>
      <c r="I143" s="91">
        <f t="shared" ref="I143:I164" si="22">G143*H143</f>
        <v>60</v>
      </c>
      <c r="J143" s="92">
        <f>'10a prijzenblad'!J143</f>
        <v>0</v>
      </c>
      <c r="K143" s="92">
        <f>'10a prijzenblad'!K143</f>
        <v>0</v>
      </c>
      <c r="L143" s="92">
        <f>'10a prijzenblad'!L143</f>
        <v>0</v>
      </c>
      <c r="M143" s="92"/>
      <c r="N143" s="92">
        <f t="shared" si="18"/>
        <v>0</v>
      </c>
      <c r="O143" s="33"/>
      <c r="P143" s="32" t="s">
        <v>542</v>
      </c>
      <c r="Q143" s="90">
        <f t="shared" ref="Q143:Q164" si="23">O143*I143</f>
        <v>0</v>
      </c>
      <c r="R143" s="93">
        <v>0</v>
      </c>
      <c r="S143" s="90">
        <f t="shared" ref="S143:S164" si="24">(1-R143)*Q143</f>
        <v>0</v>
      </c>
      <c r="T143" s="94">
        <f t="shared" ref="T143:T164" si="25">S143*J$3</f>
        <v>0</v>
      </c>
      <c r="U143" s="90">
        <f t="shared" ref="U143:U164" si="26">R143*Q143</f>
        <v>0</v>
      </c>
      <c r="V143" s="94">
        <f t="shared" ref="V143:V164" si="27">(VLOOKUP(P143,I$2:J$6,2,FALSE))*U143</f>
        <v>0</v>
      </c>
      <c r="W143" s="94">
        <f t="shared" ref="W143:W157" si="28">N143+T143+V143</f>
        <v>0</v>
      </c>
    </row>
    <row r="144" spans="1:23" x14ac:dyDescent="0.25">
      <c r="A144" s="87">
        <v>130</v>
      </c>
      <c r="B144" s="97" t="s">
        <v>247</v>
      </c>
      <c r="C144" s="97" t="s">
        <v>248</v>
      </c>
      <c r="D144" s="97" t="s">
        <v>249</v>
      </c>
      <c r="E144" s="100" t="s">
        <v>250</v>
      </c>
      <c r="F144" s="98" t="s">
        <v>517</v>
      </c>
      <c r="G144" s="99">
        <v>1</v>
      </c>
      <c r="H144" s="90">
        <v>55</v>
      </c>
      <c r="I144" s="91">
        <f t="shared" si="22"/>
        <v>55</v>
      </c>
      <c r="J144" s="92">
        <f>'10a prijzenblad'!J144</f>
        <v>0</v>
      </c>
      <c r="K144" s="92">
        <f>'10a prijzenblad'!K144</f>
        <v>0</v>
      </c>
      <c r="L144" s="92">
        <f>'10a prijzenblad'!L144</f>
        <v>0</v>
      </c>
      <c r="M144" s="92"/>
      <c r="N144" s="92">
        <f t="shared" ref="N144:N157" si="29">M144*I144</f>
        <v>0</v>
      </c>
      <c r="O144" s="33"/>
      <c r="P144" s="32" t="s">
        <v>542</v>
      </c>
      <c r="Q144" s="90">
        <f t="shared" si="23"/>
        <v>0</v>
      </c>
      <c r="R144" s="93">
        <v>0</v>
      </c>
      <c r="S144" s="90">
        <f t="shared" si="24"/>
        <v>0</v>
      </c>
      <c r="T144" s="94">
        <f t="shared" si="25"/>
        <v>0</v>
      </c>
      <c r="U144" s="90">
        <f t="shared" si="26"/>
        <v>0</v>
      </c>
      <c r="V144" s="94">
        <f t="shared" si="27"/>
        <v>0</v>
      </c>
      <c r="W144" s="94">
        <f t="shared" si="28"/>
        <v>0</v>
      </c>
    </row>
    <row r="145" spans="1:23" x14ac:dyDescent="0.25">
      <c r="A145" s="87">
        <v>131</v>
      </c>
      <c r="B145" s="88" t="s">
        <v>466</v>
      </c>
      <c r="C145" s="88" t="s">
        <v>467</v>
      </c>
      <c r="D145" s="88" t="s">
        <v>468</v>
      </c>
      <c r="E145" s="95" t="s">
        <v>469</v>
      </c>
      <c r="F145" s="89"/>
      <c r="G145" s="90">
        <v>1000</v>
      </c>
      <c r="H145" s="90">
        <v>48</v>
      </c>
      <c r="I145" s="91">
        <f t="shared" si="22"/>
        <v>48000</v>
      </c>
      <c r="J145" s="92">
        <f>'10a prijzenblad'!J145</f>
        <v>0</v>
      </c>
      <c r="K145" s="92">
        <f>'10a prijzenblad'!K145</f>
        <v>0</v>
      </c>
      <c r="L145" s="92">
        <f>'10a prijzenblad'!L145</f>
        <v>0</v>
      </c>
      <c r="M145" s="92"/>
      <c r="N145" s="92">
        <f t="shared" si="29"/>
        <v>0</v>
      </c>
      <c r="O145" s="33"/>
      <c r="P145" s="32" t="s">
        <v>542</v>
      </c>
      <c r="Q145" s="90">
        <f t="shared" si="23"/>
        <v>0</v>
      </c>
      <c r="R145" s="93">
        <v>0</v>
      </c>
      <c r="S145" s="90">
        <f t="shared" si="24"/>
        <v>0</v>
      </c>
      <c r="T145" s="94">
        <f t="shared" si="25"/>
        <v>0</v>
      </c>
      <c r="U145" s="90">
        <f t="shared" si="26"/>
        <v>0</v>
      </c>
      <c r="V145" s="94">
        <f t="shared" si="27"/>
        <v>0</v>
      </c>
      <c r="W145" s="94">
        <f t="shared" si="28"/>
        <v>0</v>
      </c>
    </row>
    <row r="146" spans="1:23" x14ac:dyDescent="0.25">
      <c r="A146" s="87">
        <v>132</v>
      </c>
      <c r="B146" s="88" t="s">
        <v>384</v>
      </c>
      <c r="C146" s="88" t="s">
        <v>385</v>
      </c>
      <c r="D146" s="88" t="s">
        <v>386</v>
      </c>
      <c r="E146" s="89"/>
      <c r="F146" s="89"/>
      <c r="G146" s="90">
        <v>200</v>
      </c>
      <c r="H146" s="90">
        <v>268</v>
      </c>
      <c r="I146" s="91">
        <f t="shared" si="22"/>
        <v>53600</v>
      </c>
      <c r="J146" s="92">
        <f>'10a prijzenblad'!J146</f>
        <v>0</v>
      </c>
      <c r="K146" s="92">
        <f>'10a prijzenblad'!K146</f>
        <v>0</v>
      </c>
      <c r="L146" s="92">
        <f>'10a prijzenblad'!L146</f>
        <v>0</v>
      </c>
      <c r="M146" s="92"/>
      <c r="N146" s="92">
        <f t="shared" si="29"/>
        <v>0</v>
      </c>
      <c r="O146" s="33"/>
      <c r="P146" s="32" t="s">
        <v>542</v>
      </c>
      <c r="Q146" s="90">
        <f t="shared" si="23"/>
        <v>0</v>
      </c>
      <c r="R146" s="93">
        <v>0</v>
      </c>
      <c r="S146" s="90">
        <f t="shared" si="24"/>
        <v>0</v>
      </c>
      <c r="T146" s="94">
        <f t="shared" si="25"/>
        <v>0</v>
      </c>
      <c r="U146" s="90">
        <f t="shared" si="26"/>
        <v>0</v>
      </c>
      <c r="V146" s="94">
        <f t="shared" si="27"/>
        <v>0</v>
      </c>
      <c r="W146" s="94">
        <f t="shared" si="28"/>
        <v>0</v>
      </c>
    </row>
    <row r="147" spans="1:23" x14ac:dyDescent="0.25">
      <c r="A147" s="87">
        <v>133</v>
      </c>
      <c r="B147" s="88" t="s">
        <v>390</v>
      </c>
      <c r="C147" s="88" t="s">
        <v>391</v>
      </c>
      <c r="D147" s="88" t="s">
        <v>392</v>
      </c>
      <c r="E147" s="89"/>
      <c r="F147" s="89" t="s">
        <v>527</v>
      </c>
      <c r="G147" s="90">
        <v>200</v>
      </c>
      <c r="H147" s="90">
        <v>13</v>
      </c>
      <c r="I147" s="91">
        <f t="shared" si="22"/>
        <v>2600</v>
      </c>
      <c r="J147" s="92">
        <f>'10a prijzenblad'!J147</f>
        <v>0</v>
      </c>
      <c r="K147" s="92">
        <f>'10a prijzenblad'!K147</f>
        <v>0</v>
      </c>
      <c r="L147" s="92">
        <f>'10a prijzenblad'!L147</f>
        <v>0</v>
      </c>
      <c r="M147" s="92"/>
      <c r="N147" s="92">
        <f t="shared" si="29"/>
        <v>0</v>
      </c>
      <c r="O147" s="33"/>
      <c r="P147" s="32" t="s">
        <v>542</v>
      </c>
      <c r="Q147" s="90">
        <f t="shared" si="23"/>
        <v>0</v>
      </c>
      <c r="R147" s="93">
        <v>0</v>
      </c>
      <c r="S147" s="90">
        <f t="shared" si="24"/>
        <v>0</v>
      </c>
      <c r="T147" s="94">
        <f t="shared" si="25"/>
        <v>0</v>
      </c>
      <c r="U147" s="90">
        <f t="shared" si="26"/>
        <v>0</v>
      </c>
      <c r="V147" s="94">
        <f t="shared" si="27"/>
        <v>0</v>
      </c>
      <c r="W147" s="94">
        <f t="shared" si="28"/>
        <v>0</v>
      </c>
    </row>
    <row r="148" spans="1:23" x14ac:dyDescent="0.25">
      <c r="A148" s="87">
        <v>134</v>
      </c>
      <c r="B148" s="88" t="s">
        <v>381</v>
      </c>
      <c r="C148" s="88" t="s">
        <v>382</v>
      </c>
      <c r="D148" s="88" t="s">
        <v>383</v>
      </c>
      <c r="E148" s="89"/>
      <c r="F148" s="89"/>
      <c r="G148" s="90">
        <v>250</v>
      </c>
      <c r="H148" s="90">
        <v>380</v>
      </c>
      <c r="I148" s="91">
        <f t="shared" si="22"/>
        <v>95000</v>
      </c>
      <c r="J148" s="92">
        <f>'10a prijzenblad'!J148</f>
        <v>0</v>
      </c>
      <c r="K148" s="92">
        <f>'10a prijzenblad'!K148</f>
        <v>0</v>
      </c>
      <c r="L148" s="92">
        <f>'10a prijzenblad'!L148</f>
        <v>0</v>
      </c>
      <c r="M148" s="92"/>
      <c r="N148" s="92">
        <f t="shared" si="29"/>
        <v>0</v>
      </c>
      <c r="O148" s="33"/>
      <c r="P148" s="32" t="s">
        <v>542</v>
      </c>
      <c r="Q148" s="90">
        <f t="shared" si="23"/>
        <v>0</v>
      </c>
      <c r="R148" s="93">
        <v>0</v>
      </c>
      <c r="S148" s="90">
        <f t="shared" si="24"/>
        <v>0</v>
      </c>
      <c r="T148" s="94">
        <f t="shared" si="25"/>
        <v>0</v>
      </c>
      <c r="U148" s="90">
        <f t="shared" si="26"/>
        <v>0</v>
      </c>
      <c r="V148" s="94">
        <f t="shared" si="27"/>
        <v>0</v>
      </c>
      <c r="W148" s="94">
        <f t="shared" si="28"/>
        <v>0</v>
      </c>
    </row>
    <row r="149" spans="1:23" x14ac:dyDescent="0.25">
      <c r="A149" s="87">
        <v>135</v>
      </c>
      <c r="B149" s="88" t="s">
        <v>387</v>
      </c>
      <c r="C149" s="88" t="s">
        <v>388</v>
      </c>
      <c r="D149" s="88" t="s">
        <v>389</v>
      </c>
      <c r="E149" s="89"/>
      <c r="F149" s="89"/>
      <c r="G149" s="90">
        <v>250</v>
      </c>
      <c r="H149" s="90">
        <v>72</v>
      </c>
      <c r="I149" s="91">
        <f t="shared" si="22"/>
        <v>18000</v>
      </c>
      <c r="J149" s="92">
        <f>'10a prijzenblad'!J149</f>
        <v>0</v>
      </c>
      <c r="K149" s="92">
        <f>'10a prijzenblad'!K149</f>
        <v>0</v>
      </c>
      <c r="L149" s="92">
        <f>'10a prijzenblad'!L149</f>
        <v>0</v>
      </c>
      <c r="M149" s="92"/>
      <c r="N149" s="92">
        <f t="shared" si="29"/>
        <v>0</v>
      </c>
      <c r="O149" s="33"/>
      <c r="P149" s="32" t="s">
        <v>542</v>
      </c>
      <c r="Q149" s="90">
        <f t="shared" si="23"/>
        <v>0</v>
      </c>
      <c r="R149" s="93">
        <v>0</v>
      </c>
      <c r="S149" s="90">
        <f t="shared" si="24"/>
        <v>0</v>
      </c>
      <c r="T149" s="94">
        <f t="shared" si="25"/>
        <v>0</v>
      </c>
      <c r="U149" s="90">
        <f t="shared" si="26"/>
        <v>0</v>
      </c>
      <c r="V149" s="94">
        <f t="shared" si="27"/>
        <v>0</v>
      </c>
      <c r="W149" s="94">
        <f t="shared" si="28"/>
        <v>0</v>
      </c>
    </row>
    <row r="150" spans="1:23" x14ac:dyDescent="0.25">
      <c r="A150" s="87">
        <v>136</v>
      </c>
      <c r="B150" s="88" t="s">
        <v>403</v>
      </c>
      <c r="C150" s="88" t="s">
        <v>404</v>
      </c>
      <c r="D150" s="88" t="s">
        <v>405</v>
      </c>
      <c r="E150" s="89"/>
      <c r="F150" s="89"/>
      <c r="G150" s="90">
        <v>200</v>
      </c>
      <c r="H150" s="90">
        <v>149</v>
      </c>
      <c r="I150" s="91">
        <f t="shared" si="22"/>
        <v>29800</v>
      </c>
      <c r="J150" s="92">
        <f>'10a prijzenblad'!J150</f>
        <v>0</v>
      </c>
      <c r="K150" s="92">
        <f>'10a prijzenblad'!K150</f>
        <v>0</v>
      </c>
      <c r="L150" s="92">
        <f>'10a prijzenblad'!L150</f>
        <v>0</v>
      </c>
      <c r="M150" s="92"/>
      <c r="N150" s="92">
        <f t="shared" si="29"/>
        <v>0</v>
      </c>
      <c r="O150" s="33"/>
      <c r="P150" s="32" t="s">
        <v>542</v>
      </c>
      <c r="Q150" s="90">
        <f t="shared" si="23"/>
        <v>0</v>
      </c>
      <c r="R150" s="93">
        <v>0</v>
      </c>
      <c r="S150" s="90">
        <f t="shared" si="24"/>
        <v>0</v>
      </c>
      <c r="T150" s="94">
        <f t="shared" si="25"/>
        <v>0</v>
      </c>
      <c r="U150" s="90">
        <f t="shared" si="26"/>
        <v>0</v>
      </c>
      <c r="V150" s="94">
        <f t="shared" si="27"/>
        <v>0</v>
      </c>
      <c r="W150" s="94">
        <f t="shared" si="28"/>
        <v>0</v>
      </c>
    </row>
    <row r="151" spans="1:23" x14ac:dyDescent="0.25">
      <c r="A151" s="87">
        <v>137</v>
      </c>
      <c r="B151" s="97" t="s">
        <v>361</v>
      </c>
      <c r="C151" s="97" t="s">
        <v>362</v>
      </c>
      <c r="D151" s="101" t="s">
        <v>363</v>
      </c>
      <c r="E151" s="98"/>
      <c r="F151" s="98" t="s">
        <v>523</v>
      </c>
      <c r="G151" s="99">
        <v>250</v>
      </c>
      <c r="H151" s="90">
        <v>3</v>
      </c>
      <c r="I151" s="91">
        <f t="shared" si="22"/>
        <v>750</v>
      </c>
      <c r="J151" s="92">
        <f>'10a prijzenblad'!J151</f>
        <v>0</v>
      </c>
      <c r="K151" s="92">
        <f>'10a prijzenblad'!K151</f>
        <v>0</v>
      </c>
      <c r="L151" s="92">
        <f>'10a prijzenblad'!L151</f>
        <v>0</v>
      </c>
      <c r="M151" s="92"/>
      <c r="N151" s="92">
        <f t="shared" si="29"/>
        <v>0</v>
      </c>
      <c r="O151" s="33"/>
      <c r="P151" s="32" t="s">
        <v>542</v>
      </c>
      <c r="Q151" s="90">
        <f t="shared" si="23"/>
        <v>0</v>
      </c>
      <c r="R151" s="93">
        <v>0</v>
      </c>
      <c r="S151" s="90">
        <f t="shared" si="24"/>
        <v>0</v>
      </c>
      <c r="T151" s="94">
        <f t="shared" si="25"/>
        <v>0</v>
      </c>
      <c r="U151" s="90">
        <f t="shared" si="26"/>
        <v>0</v>
      </c>
      <c r="V151" s="94">
        <f t="shared" si="27"/>
        <v>0</v>
      </c>
      <c r="W151" s="94">
        <f t="shared" si="28"/>
        <v>0</v>
      </c>
    </row>
    <row r="152" spans="1:23" x14ac:dyDescent="0.25">
      <c r="A152" s="87">
        <v>138</v>
      </c>
      <c r="B152" s="88" t="s">
        <v>406</v>
      </c>
      <c r="C152" s="88" t="s">
        <v>407</v>
      </c>
      <c r="D152" s="88" t="s">
        <v>408</v>
      </c>
      <c r="E152" s="89"/>
      <c r="F152" s="89"/>
      <c r="G152" s="90">
        <v>500</v>
      </c>
      <c r="H152" s="90">
        <v>102</v>
      </c>
      <c r="I152" s="91">
        <f t="shared" si="22"/>
        <v>51000</v>
      </c>
      <c r="J152" s="92">
        <f>'10a prijzenblad'!J152</f>
        <v>0</v>
      </c>
      <c r="K152" s="92">
        <f>'10a prijzenblad'!K152</f>
        <v>0</v>
      </c>
      <c r="L152" s="92">
        <f>'10a prijzenblad'!L152</f>
        <v>0</v>
      </c>
      <c r="M152" s="92"/>
      <c r="N152" s="92">
        <f t="shared" si="29"/>
        <v>0</v>
      </c>
      <c r="O152" s="33"/>
      <c r="P152" s="32" t="s">
        <v>542</v>
      </c>
      <c r="Q152" s="90">
        <f t="shared" si="23"/>
        <v>0</v>
      </c>
      <c r="R152" s="93">
        <v>0</v>
      </c>
      <c r="S152" s="90">
        <f t="shared" si="24"/>
        <v>0</v>
      </c>
      <c r="T152" s="94">
        <f t="shared" si="25"/>
        <v>0</v>
      </c>
      <c r="U152" s="90">
        <f t="shared" si="26"/>
        <v>0</v>
      </c>
      <c r="V152" s="94">
        <f t="shared" si="27"/>
        <v>0</v>
      </c>
      <c r="W152" s="94">
        <f t="shared" si="28"/>
        <v>0</v>
      </c>
    </row>
    <row r="153" spans="1:23" x14ac:dyDescent="0.25">
      <c r="A153" s="87">
        <v>139</v>
      </c>
      <c r="B153" s="88" t="s">
        <v>367</v>
      </c>
      <c r="C153" s="88" t="s">
        <v>368</v>
      </c>
      <c r="D153" s="88" t="s">
        <v>369</v>
      </c>
      <c r="E153" s="89"/>
      <c r="F153" s="95" t="s">
        <v>370</v>
      </c>
      <c r="G153" s="90">
        <v>3000</v>
      </c>
      <c r="H153" s="90">
        <v>112</v>
      </c>
      <c r="I153" s="91">
        <f t="shared" si="22"/>
        <v>336000</v>
      </c>
      <c r="J153" s="92">
        <f>'10a prijzenblad'!J153</f>
        <v>0</v>
      </c>
      <c r="K153" s="92">
        <f>'10a prijzenblad'!K153</f>
        <v>0</v>
      </c>
      <c r="L153" s="92">
        <f>'10a prijzenblad'!L153</f>
        <v>0</v>
      </c>
      <c r="M153" s="92"/>
      <c r="N153" s="92">
        <f t="shared" si="29"/>
        <v>0</v>
      </c>
      <c r="O153" s="33"/>
      <c r="P153" s="32" t="s">
        <v>542</v>
      </c>
      <c r="Q153" s="90">
        <f t="shared" si="23"/>
        <v>0</v>
      </c>
      <c r="R153" s="93">
        <v>0</v>
      </c>
      <c r="S153" s="90">
        <f t="shared" si="24"/>
        <v>0</v>
      </c>
      <c r="T153" s="94">
        <f t="shared" si="25"/>
        <v>0</v>
      </c>
      <c r="U153" s="90">
        <f t="shared" si="26"/>
        <v>0</v>
      </c>
      <c r="V153" s="94">
        <f t="shared" si="27"/>
        <v>0</v>
      </c>
      <c r="W153" s="94">
        <f t="shared" si="28"/>
        <v>0</v>
      </c>
    </row>
    <row r="154" spans="1:23" x14ac:dyDescent="0.25">
      <c r="A154" s="87">
        <v>140</v>
      </c>
      <c r="B154" s="88" t="s">
        <v>393</v>
      </c>
      <c r="C154" s="88" t="s">
        <v>394</v>
      </c>
      <c r="D154" s="88" t="s">
        <v>395</v>
      </c>
      <c r="E154" s="89"/>
      <c r="F154" s="89"/>
      <c r="G154" s="90">
        <v>250</v>
      </c>
      <c r="H154" s="90">
        <v>48</v>
      </c>
      <c r="I154" s="91">
        <f t="shared" si="22"/>
        <v>12000</v>
      </c>
      <c r="J154" s="92">
        <f>'10a prijzenblad'!J154</f>
        <v>0</v>
      </c>
      <c r="K154" s="92">
        <f>'10a prijzenblad'!K154</f>
        <v>0</v>
      </c>
      <c r="L154" s="92">
        <f>'10a prijzenblad'!L154</f>
        <v>0</v>
      </c>
      <c r="M154" s="92"/>
      <c r="N154" s="92">
        <f t="shared" si="29"/>
        <v>0</v>
      </c>
      <c r="O154" s="33"/>
      <c r="P154" s="32" t="s">
        <v>542</v>
      </c>
      <c r="Q154" s="90">
        <f t="shared" si="23"/>
        <v>0</v>
      </c>
      <c r="R154" s="93">
        <v>0</v>
      </c>
      <c r="S154" s="90">
        <f t="shared" si="24"/>
        <v>0</v>
      </c>
      <c r="T154" s="94">
        <f t="shared" si="25"/>
        <v>0</v>
      </c>
      <c r="U154" s="90">
        <f t="shared" si="26"/>
        <v>0</v>
      </c>
      <c r="V154" s="94">
        <f t="shared" si="27"/>
        <v>0</v>
      </c>
      <c r="W154" s="94">
        <f t="shared" si="28"/>
        <v>0</v>
      </c>
    </row>
    <row r="155" spans="1:23" x14ac:dyDescent="0.25">
      <c r="A155" s="87">
        <v>141</v>
      </c>
      <c r="B155" s="88" t="s">
        <v>364</v>
      </c>
      <c r="C155" s="88" t="s">
        <v>365</v>
      </c>
      <c r="D155" s="88" t="s">
        <v>366</v>
      </c>
      <c r="E155" s="89"/>
      <c r="F155" s="89" t="s">
        <v>524</v>
      </c>
      <c r="G155" s="90">
        <v>250</v>
      </c>
      <c r="H155" s="90">
        <v>560</v>
      </c>
      <c r="I155" s="91">
        <f t="shared" si="22"/>
        <v>140000</v>
      </c>
      <c r="J155" s="92">
        <f>'10a prijzenblad'!J155</f>
        <v>0</v>
      </c>
      <c r="K155" s="92">
        <f>'10a prijzenblad'!K155</f>
        <v>0</v>
      </c>
      <c r="L155" s="92">
        <f>'10a prijzenblad'!L155</f>
        <v>0</v>
      </c>
      <c r="M155" s="92"/>
      <c r="N155" s="92">
        <f t="shared" si="29"/>
        <v>0</v>
      </c>
      <c r="O155" s="33"/>
      <c r="P155" s="32" t="s">
        <v>542</v>
      </c>
      <c r="Q155" s="90">
        <f t="shared" si="23"/>
        <v>0</v>
      </c>
      <c r="R155" s="93">
        <v>0</v>
      </c>
      <c r="S155" s="90">
        <f t="shared" si="24"/>
        <v>0</v>
      </c>
      <c r="T155" s="94">
        <f t="shared" si="25"/>
        <v>0</v>
      </c>
      <c r="U155" s="90">
        <f t="shared" si="26"/>
        <v>0</v>
      </c>
      <c r="V155" s="94">
        <f t="shared" si="27"/>
        <v>0</v>
      </c>
      <c r="W155" s="94">
        <f t="shared" si="28"/>
        <v>0</v>
      </c>
    </row>
    <row r="156" spans="1:23" x14ac:dyDescent="0.25">
      <c r="A156" s="87">
        <v>142</v>
      </c>
      <c r="B156" s="88" t="s">
        <v>378</v>
      </c>
      <c r="C156" s="88" t="s">
        <v>379</v>
      </c>
      <c r="D156" s="88" t="s">
        <v>380</v>
      </c>
      <c r="E156" s="89"/>
      <c r="F156" s="95"/>
      <c r="G156" s="90">
        <v>500</v>
      </c>
      <c r="H156" s="90">
        <v>126</v>
      </c>
      <c r="I156" s="91">
        <f t="shared" si="22"/>
        <v>63000</v>
      </c>
      <c r="J156" s="92">
        <f>'10a prijzenblad'!J156</f>
        <v>0</v>
      </c>
      <c r="K156" s="92">
        <f>'10a prijzenblad'!K156</f>
        <v>0</v>
      </c>
      <c r="L156" s="92">
        <f>'10a prijzenblad'!L156</f>
        <v>0</v>
      </c>
      <c r="M156" s="92"/>
      <c r="N156" s="92">
        <f t="shared" si="29"/>
        <v>0</v>
      </c>
      <c r="O156" s="33"/>
      <c r="P156" s="32" t="s">
        <v>542</v>
      </c>
      <c r="Q156" s="90">
        <f t="shared" si="23"/>
        <v>0</v>
      </c>
      <c r="R156" s="93">
        <v>0</v>
      </c>
      <c r="S156" s="90">
        <f t="shared" si="24"/>
        <v>0</v>
      </c>
      <c r="T156" s="94">
        <f t="shared" si="25"/>
        <v>0</v>
      </c>
      <c r="U156" s="90">
        <f t="shared" si="26"/>
        <v>0</v>
      </c>
      <c r="V156" s="94">
        <f t="shared" si="27"/>
        <v>0</v>
      </c>
      <c r="W156" s="94">
        <f t="shared" si="28"/>
        <v>0</v>
      </c>
    </row>
    <row r="157" spans="1:23" x14ac:dyDescent="0.25">
      <c r="A157" s="87">
        <v>143</v>
      </c>
      <c r="B157" s="88" t="s">
        <v>396</v>
      </c>
      <c r="C157" s="88" t="s">
        <v>397</v>
      </c>
      <c r="D157" s="88" t="s">
        <v>398</v>
      </c>
      <c r="E157" s="89"/>
      <c r="F157" s="89"/>
      <c r="G157" s="90">
        <v>100</v>
      </c>
      <c r="H157" s="90">
        <v>15</v>
      </c>
      <c r="I157" s="91">
        <f t="shared" si="22"/>
        <v>1500</v>
      </c>
      <c r="J157" s="92">
        <f>'10a prijzenblad'!J157</f>
        <v>0</v>
      </c>
      <c r="K157" s="92">
        <f>'10a prijzenblad'!K157</f>
        <v>0</v>
      </c>
      <c r="L157" s="92">
        <f>'10a prijzenblad'!L157</f>
        <v>0</v>
      </c>
      <c r="M157" s="92"/>
      <c r="N157" s="92">
        <f t="shared" si="29"/>
        <v>0</v>
      </c>
      <c r="O157" s="33"/>
      <c r="P157" s="32" t="s">
        <v>542</v>
      </c>
      <c r="Q157" s="90">
        <f t="shared" si="23"/>
        <v>0</v>
      </c>
      <c r="R157" s="93">
        <v>0</v>
      </c>
      <c r="S157" s="90">
        <f t="shared" si="24"/>
        <v>0</v>
      </c>
      <c r="T157" s="94">
        <f t="shared" si="25"/>
        <v>0</v>
      </c>
      <c r="U157" s="90">
        <f t="shared" si="26"/>
        <v>0</v>
      </c>
      <c r="V157" s="94">
        <f t="shared" si="27"/>
        <v>0</v>
      </c>
      <c r="W157" s="94">
        <f t="shared" si="28"/>
        <v>0</v>
      </c>
    </row>
    <row r="158" spans="1:23" s="106" customFormat="1" x14ac:dyDescent="0.25">
      <c r="A158" s="102">
        <v>144</v>
      </c>
      <c r="B158" s="103" t="s">
        <v>590</v>
      </c>
      <c r="C158" s="103" t="s">
        <v>591</v>
      </c>
      <c r="D158" s="103" t="s">
        <v>592</v>
      </c>
      <c r="E158" s="104" t="s">
        <v>593</v>
      </c>
      <c r="F158" s="104"/>
      <c r="G158" s="105">
        <v>1000</v>
      </c>
      <c r="H158" s="105">
        <v>112</v>
      </c>
      <c r="I158" s="91">
        <f t="shared" si="22"/>
        <v>112000</v>
      </c>
      <c r="J158" s="92">
        <f>'10a prijzenblad'!J158</f>
        <v>0</v>
      </c>
      <c r="K158" s="92">
        <f>'10a prijzenblad'!K158</f>
        <v>0</v>
      </c>
      <c r="L158" s="92">
        <f>'10a prijzenblad'!L158</f>
        <v>0</v>
      </c>
      <c r="O158" s="112"/>
      <c r="P158" s="32" t="s">
        <v>542</v>
      </c>
      <c r="Q158" s="90">
        <f t="shared" si="23"/>
        <v>0</v>
      </c>
      <c r="R158" s="93">
        <v>0</v>
      </c>
      <c r="S158" s="90">
        <f t="shared" si="24"/>
        <v>0</v>
      </c>
      <c r="T158" s="94">
        <f t="shared" si="25"/>
        <v>0</v>
      </c>
      <c r="U158" s="90">
        <f t="shared" si="26"/>
        <v>0</v>
      </c>
      <c r="V158" s="94">
        <f t="shared" si="27"/>
        <v>0</v>
      </c>
    </row>
    <row r="159" spans="1:23" s="106" customFormat="1" x14ac:dyDescent="0.25">
      <c r="A159" s="102">
        <v>145</v>
      </c>
      <c r="B159" s="103" t="s">
        <v>594</v>
      </c>
      <c r="C159" s="103" t="s">
        <v>595</v>
      </c>
      <c r="D159" s="103" t="s">
        <v>596</v>
      </c>
      <c r="E159" s="104" t="s">
        <v>597</v>
      </c>
      <c r="F159" s="104"/>
      <c r="G159" s="105">
        <v>1000</v>
      </c>
      <c r="H159" s="105">
        <v>128</v>
      </c>
      <c r="I159" s="91">
        <f t="shared" si="22"/>
        <v>128000</v>
      </c>
      <c r="J159" s="92">
        <f>'10a prijzenblad'!J159</f>
        <v>0</v>
      </c>
      <c r="K159" s="92">
        <f>'10a prijzenblad'!K159</f>
        <v>0</v>
      </c>
      <c r="L159" s="92">
        <f>'10a prijzenblad'!L159</f>
        <v>0</v>
      </c>
      <c r="O159" s="112"/>
      <c r="P159" s="32" t="s">
        <v>542</v>
      </c>
      <c r="Q159" s="90">
        <f t="shared" si="23"/>
        <v>0</v>
      </c>
      <c r="R159" s="93">
        <v>0</v>
      </c>
      <c r="S159" s="90">
        <f t="shared" si="24"/>
        <v>0</v>
      </c>
      <c r="T159" s="94">
        <f t="shared" si="25"/>
        <v>0</v>
      </c>
      <c r="U159" s="90">
        <f t="shared" si="26"/>
        <v>0</v>
      </c>
      <c r="V159" s="94">
        <f t="shared" si="27"/>
        <v>0</v>
      </c>
    </row>
    <row r="160" spans="1:23" s="106" customFormat="1" x14ac:dyDescent="0.25">
      <c r="A160" s="102">
        <v>146</v>
      </c>
      <c r="B160" s="103" t="s">
        <v>88</v>
      </c>
      <c r="C160" s="103" t="s">
        <v>598</v>
      </c>
      <c r="D160" s="103" t="s">
        <v>599</v>
      </c>
      <c r="E160" s="104" t="s">
        <v>600</v>
      </c>
      <c r="F160" s="104"/>
      <c r="G160" s="105">
        <v>200</v>
      </c>
      <c r="H160" s="105">
        <v>136</v>
      </c>
      <c r="I160" s="91">
        <f t="shared" si="22"/>
        <v>27200</v>
      </c>
      <c r="J160" s="92">
        <f>'10a prijzenblad'!J160</f>
        <v>0</v>
      </c>
      <c r="K160" s="92">
        <f>'10a prijzenblad'!K160</f>
        <v>0</v>
      </c>
      <c r="L160" s="92">
        <f>'10a prijzenblad'!L160</f>
        <v>0</v>
      </c>
      <c r="O160" s="112"/>
      <c r="P160" s="32" t="s">
        <v>542</v>
      </c>
      <c r="Q160" s="90">
        <f t="shared" si="23"/>
        <v>0</v>
      </c>
      <c r="R160" s="93">
        <v>0</v>
      </c>
      <c r="S160" s="90">
        <f t="shared" si="24"/>
        <v>0</v>
      </c>
      <c r="T160" s="94">
        <f t="shared" si="25"/>
        <v>0</v>
      </c>
      <c r="U160" s="90">
        <f t="shared" si="26"/>
        <v>0</v>
      </c>
      <c r="V160" s="94">
        <f t="shared" si="27"/>
        <v>0</v>
      </c>
    </row>
    <row r="161" spans="1:22" s="106" customFormat="1" x14ac:dyDescent="0.25">
      <c r="A161" s="102">
        <v>147</v>
      </c>
      <c r="B161" s="103" t="s">
        <v>601</v>
      </c>
      <c r="C161" s="103" t="s">
        <v>602</v>
      </c>
      <c r="D161" s="103" t="s">
        <v>603</v>
      </c>
      <c r="E161" s="104" t="s">
        <v>604</v>
      </c>
      <c r="F161" s="104"/>
      <c r="G161" s="105">
        <v>1000</v>
      </c>
      <c r="H161" s="105">
        <v>33</v>
      </c>
      <c r="I161" s="91">
        <f t="shared" si="22"/>
        <v>33000</v>
      </c>
      <c r="J161" s="92">
        <f>'10a prijzenblad'!J161</f>
        <v>0</v>
      </c>
      <c r="K161" s="92">
        <f>'10a prijzenblad'!K161</f>
        <v>0</v>
      </c>
      <c r="L161" s="92">
        <f>'10a prijzenblad'!L161</f>
        <v>0</v>
      </c>
      <c r="O161" s="112"/>
      <c r="P161" s="32" t="s">
        <v>542</v>
      </c>
      <c r="Q161" s="90">
        <f t="shared" si="23"/>
        <v>0</v>
      </c>
      <c r="R161" s="93">
        <v>0</v>
      </c>
      <c r="S161" s="90">
        <f t="shared" si="24"/>
        <v>0</v>
      </c>
      <c r="T161" s="94">
        <f t="shared" si="25"/>
        <v>0</v>
      </c>
      <c r="U161" s="90">
        <f t="shared" si="26"/>
        <v>0</v>
      </c>
      <c r="V161" s="94">
        <f t="shared" si="27"/>
        <v>0</v>
      </c>
    </row>
    <row r="162" spans="1:22" s="106" customFormat="1" x14ac:dyDescent="0.25">
      <c r="A162" s="102">
        <v>148</v>
      </c>
      <c r="B162" s="103" t="s">
        <v>605</v>
      </c>
      <c r="C162" s="103" t="s">
        <v>606</v>
      </c>
      <c r="D162" s="103" t="s">
        <v>607</v>
      </c>
      <c r="E162" s="104" t="s">
        <v>608</v>
      </c>
      <c r="F162" s="104"/>
      <c r="G162" s="105">
        <v>720</v>
      </c>
      <c r="H162" s="105">
        <v>63</v>
      </c>
      <c r="I162" s="91">
        <f t="shared" si="22"/>
        <v>45360</v>
      </c>
      <c r="J162" s="92">
        <f>'10a prijzenblad'!J162</f>
        <v>0</v>
      </c>
      <c r="K162" s="92">
        <f>'10a prijzenblad'!K162</f>
        <v>0</v>
      </c>
      <c r="L162" s="92">
        <f>'10a prijzenblad'!L162</f>
        <v>0</v>
      </c>
      <c r="O162" s="112"/>
      <c r="P162" s="32" t="s">
        <v>542</v>
      </c>
      <c r="Q162" s="90">
        <f t="shared" si="23"/>
        <v>0</v>
      </c>
      <c r="R162" s="93">
        <v>0</v>
      </c>
      <c r="S162" s="90">
        <f t="shared" si="24"/>
        <v>0</v>
      </c>
      <c r="T162" s="94">
        <f t="shared" si="25"/>
        <v>0</v>
      </c>
      <c r="U162" s="90">
        <f t="shared" si="26"/>
        <v>0</v>
      </c>
      <c r="V162" s="94">
        <f t="shared" si="27"/>
        <v>0</v>
      </c>
    </row>
    <row r="163" spans="1:22" s="106" customFormat="1" x14ac:dyDescent="0.25">
      <c r="A163" s="102">
        <v>149</v>
      </c>
      <c r="B163" s="103" t="s">
        <v>609</v>
      </c>
      <c r="C163" s="103" t="s">
        <v>610</v>
      </c>
      <c r="D163" s="103" t="s">
        <v>611</v>
      </c>
      <c r="E163" s="104" t="s">
        <v>612</v>
      </c>
      <c r="F163" s="104"/>
      <c r="G163" s="105">
        <v>2500</v>
      </c>
      <c r="H163" s="105">
        <v>19</v>
      </c>
      <c r="I163" s="91">
        <f t="shared" si="22"/>
        <v>47500</v>
      </c>
      <c r="J163" s="92">
        <f>'10a prijzenblad'!J163</f>
        <v>0</v>
      </c>
      <c r="K163" s="92">
        <f>'10a prijzenblad'!K163</f>
        <v>0</v>
      </c>
      <c r="L163" s="92">
        <f>'10a prijzenblad'!L163</f>
        <v>0</v>
      </c>
      <c r="O163" s="112"/>
      <c r="P163" s="32" t="s">
        <v>542</v>
      </c>
      <c r="Q163" s="90">
        <f t="shared" si="23"/>
        <v>0</v>
      </c>
      <c r="R163" s="93">
        <v>0</v>
      </c>
      <c r="S163" s="90">
        <f t="shared" si="24"/>
        <v>0</v>
      </c>
      <c r="T163" s="94">
        <f t="shared" si="25"/>
        <v>0</v>
      </c>
      <c r="U163" s="90">
        <f t="shared" si="26"/>
        <v>0</v>
      </c>
      <c r="V163" s="94">
        <f>(VLOOKUP(P163,I$2:J$6,2,FALSE))*U163</f>
        <v>0</v>
      </c>
    </row>
    <row r="164" spans="1:22" s="106" customFormat="1" x14ac:dyDescent="0.25">
      <c r="A164" s="102">
        <v>150</v>
      </c>
      <c r="B164" s="103" t="s">
        <v>613</v>
      </c>
      <c r="C164" s="103" t="s">
        <v>614</v>
      </c>
      <c r="D164" s="103" t="s">
        <v>615</v>
      </c>
      <c r="E164" s="104"/>
      <c r="F164" s="104"/>
      <c r="G164" s="105">
        <v>192</v>
      </c>
      <c r="H164" s="105">
        <v>21</v>
      </c>
      <c r="I164" s="91">
        <f t="shared" si="22"/>
        <v>4032</v>
      </c>
      <c r="J164" s="92">
        <f>'10a prijzenblad'!J164</f>
        <v>0</v>
      </c>
      <c r="K164" s="92">
        <f>'10a prijzenblad'!K164</f>
        <v>0</v>
      </c>
      <c r="L164" s="92">
        <f>'10a prijzenblad'!L164</f>
        <v>0</v>
      </c>
      <c r="O164" s="112"/>
      <c r="P164" s="32" t="s">
        <v>542</v>
      </c>
      <c r="Q164" s="90">
        <f t="shared" si="23"/>
        <v>0</v>
      </c>
      <c r="R164" s="93">
        <v>0</v>
      </c>
      <c r="S164" s="90">
        <f t="shared" si="24"/>
        <v>0</v>
      </c>
      <c r="T164" s="94">
        <f t="shared" si="25"/>
        <v>0</v>
      </c>
      <c r="U164" s="90">
        <f t="shared" si="26"/>
        <v>0</v>
      </c>
      <c r="V164" s="94">
        <f t="shared" si="27"/>
        <v>0</v>
      </c>
    </row>
    <row r="165" spans="1:22" x14ac:dyDescent="0.25"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S165" s="66"/>
    </row>
    <row r="166" spans="1:22" x14ac:dyDescent="0.25"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S166" s="66"/>
    </row>
    <row r="167" spans="1:22" x14ac:dyDescent="0.25"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S167" s="66"/>
    </row>
    <row r="168" spans="1:22" x14ac:dyDescent="0.25"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S168" s="66"/>
    </row>
    <row r="169" spans="1:22" x14ac:dyDescent="0.25"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S169" s="66"/>
    </row>
    <row r="170" spans="1:22" x14ac:dyDescent="0.25"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S170" s="66"/>
    </row>
    <row r="171" spans="1:22" x14ac:dyDescent="0.25"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S171" s="66"/>
    </row>
    <row r="172" spans="1:22" x14ac:dyDescent="0.25"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S172" s="66"/>
    </row>
    <row r="173" spans="1:22" x14ac:dyDescent="0.25"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S173" s="66"/>
    </row>
    <row r="174" spans="1:22" x14ac:dyDescent="0.25"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S174" s="66"/>
    </row>
    <row r="175" spans="1:22" x14ac:dyDescent="0.25"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S175" s="66"/>
    </row>
    <row r="176" spans="1:22" x14ac:dyDescent="0.25"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S176" s="66"/>
    </row>
    <row r="177" spans="5:19" x14ac:dyDescent="0.25"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S177" s="66"/>
    </row>
    <row r="178" spans="5:19" x14ac:dyDescent="0.25"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S178" s="66"/>
    </row>
    <row r="179" spans="5:19" x14ac:dyDescent="0.25"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S179" s="66"/>
    </row>
    <row r="180" spans="5:19" x14ac:dyDescent="0.25"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S180" s="66"/>
    </row>
    <row r="181" spans="5:19" x14ac:dyDescent="0.25"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S181" s="66"/>
    </row>
    <row r="182" spans="5:19" x14ac:dyDescent="0.25"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S182" s="66"/>
    </row>
    <row r="183" spans="5:19" x14ac:dyDescent="0.25"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S183" s="66"/>
    </row>
    <row r="184" spans="5:19" x14ac:dyDescent="0.25"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S184" s="66"/>
    </row>
    <row r="185" spans="5:19" ht="24.75" x14ac:dyDescent="0.25">
      <c r="E185" s="107"/>
      <c r="F185" s="107" t="s">
        <v>557</v>
      </c>
      <c r="G185" s="108" t="s">
        <v>558</v>
      </c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S185" s="66"/>
    </row>
    <row r="186" spans="5:19" x14ac:dyDescent="0.25">
      <c r="E186" s="68"/>
      <c r="F186" s="109" t="s">
        <v>560</v>
      </c>
      <c r="G186" s="110">
        <v>4</v>
      </c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S186" s="66"/>
    </row>
    <row r="187" spans="5:19" x14ac:dyDescent="0.25">
      <c r="E187" s="68"/>
      <c r="F187" s="109" t="s">
        <v>560</v>
      </c>
      <c r="G187" s="110">
        <v>60</v>
      </c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S187" s="66"/>
    </row>
    <row r="188" spans="5:19" x14ac:dyDescent="0.25">
      <c r="E188" s="68"/>
      <c r="F188" s="109" t="s">
        <v>560</v>
      </c>
      <c r="G188" s="110">
        <v>11400</v>
      </c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S188" s="66"/>
    </row>
    <row r="189" spans="5:19" x14ac:dyDescent="0.25">
      <c r="E189" s="68"/>
      <c r="F189" s="109" t="s">
        <v>559</v>
      </c>
      <c r="G189" s="110">
        <v>7560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S189" s="66"/>
    </row>
    <row r="190" spans="5:19" x14ac:dyDescent="0.25">
      <c r="E190" s="68"/>
      <c r="F190" s="109" t="s">
        <v>556</v>
      </c>
      <c r="G190" s="110">
        <v>87</v>
      </c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S190" s="66"/>
    </row>
    <row r="191" spans="5:19" x14ac:dyDescent="0.25">
      <c r="E191" s="68"/>
      <c r="F191" s="109" t="s">
        <v>560</v>
      </c>
      <c r="G191" s="110">
        <v>14080</v>
      </c>
      <c r="M191" s="66"/>
      <c r="N191" s="66"/>
      <c r="O191" s="66"/>
      <c r="P191" s="66"/>
      <c r="Q191" s="66"/>
      <c r="S191" s="66"/>
    </row>
    <row r="192" spans="5:19" x14ac:dyDescent="0.25">
      <c r="E192" s="68"/>
      <c r="F192" s="109" t="s">
        <v>560</v>
      </c>
      <c r="G192" s="110">
        <v>8800</v>
      </c>
      <c r="M192" s="66"/>
      <c r="N192" s="66"/>
      <c r="O192" s="66"/>
      <c r="P192" s="66"/>
      <c r="Q192" s="66"/>
      <c r="S192" s="66"/>
    </row>
    <row r="193" spans="5:19" x14ac:dyDescent="0.25">
      <c r="E193" s="68"/>
      <c r="F193" s="109" t="s">
        <v>559</v>
      </c>
      <c r="G193" s="110">
        <v>120</v>
      </c>
      <c r="M193" s="66"/>
      <c r="N193" s="66"/>
      <c r="O193" s="66"/>
      <c r="P193" s="66"/>
      <c r="Q193" s="66"/>
      <c r="S193" s="66"/>
    </row>
    <row r="194" spans="5:19" x14ac:dyDescent="0.25">
      <c r="E194" s="68"/>
      <c r="F194" s="109" t="s">
        <v>556</v>
      </c>
      <c r="G194" s="110">
        <v>93</v>
      </c>
      <c r="M194" s="66"/>
      <c r="N194" s="66"/>
      <c r="O194" s="66"/>
      <c r="P194" s="66"/>
      <c r="Q194" s="66"/>
      <c r="S194" s="66"/>
    </row>
    <row r="195" spans="5:19" x14ac:dyDescent="0.25">
      <c r="E195" s="68"/>
      <c r="F195" s="109" t="s">
        <v>559</v>
      </c>
      <c r="G195" s="110">
        <v>20</v>
      </c>
      <c r="M195" s="66"/>
      <c r="N195" s="66"/>
      <c r="O195" s="66"/>
      <c r="P195" s="66"/>
      <c r="Q195" s="66"/>
      <c r="S195" s="66"/>
    </row>
    <row r="196" spans="5:19" x14ac:dyDescent="0.25">
      <c r="E196" s="68"/>
      <c r="F196" s="109" t="s">
        <v>562</v>
      </c>
      <c r="G196" s="110">
        <v>2</v>
      </c>
      <c r="M196" s="66"/>
      <c r="N196" s="66"/>
      <c r="O196" s="66"/>
      <c r="P196" s="66"/>
      <c r="Q196" s="66"/>
      <c r="S196" s="66"/>
    </row>
    <row r="197" spans="5:19" x14ac:dyDescent="0.25">
      <c r="E197" s="68"/>
      <c r="F197" s="109" t="s">
        <v>561</v>
      </c>
      <c r="G197" s="110">
        <v>2</v>
      </c>
      <c r="M197" s="66"/>
      <c r="N197" s="66"/>
      <c r="O197" s="66"/>
      <c r="P197" s="66"/>
      <c r="Q197" s="66"/>
      <c r="S197" s="66"/>
    </row>
    <row r="198" spans="5:19" x14ac:dyDescent="0.25">
      <c r="E198" s="68"/>
      <c r="F198" s="109" t="s">
        <v>559</v>
      </c>
      <c r="G198" s="110">
        <v>20</v>
      </c>
      <c r="M198" s="66"/>
      <c r="N198" s="66"/>
      <c r="O198" s="66"/>
      <c r="P198" s="66"/>
      <c r="Q198" s="66"/>
      <c r="S198" s="66"/>
    </row>
    <row r="199" spans="5:19" x14ac:dyDescent="0.25">
      <c r="E199" s="68"/>
      <c r="F199" s="109" t="s">
        <v>556</v>
      </c>
      <c r="G199" s="110">
        <v>1</v>
      </c>
      <c r="M199" s="66"/>
      <c r="N199" s="66"/>
      <c r="O199" s="66"/>
      <c r="P199" s="66"/>
      <c r="Q199" s="66"/>
      <c r="S199" s="66"/>
    </row>
    <row r="200" spans="5:19" x14ac:dyDescent="0.25">
      <c r="E200" s="68"/>
      <c r="F200" s="109" t="s">
        <v>559</v>
      </c>
      <c r="G200" s="110">
        <v>480</v>
      </c>
      <c r="M200" s="66"/>
      <c r="N200" s="66"/>
      <c r="O200" s="66"/>
      <c r="P200" s="66"/>
      <c r="Q200" s="66"/>
      <c r="S200" s="66"/>
    </row>
    <row r="201" spans="5:19" hidden="1" x14ac:dyDescent="0.25">
      <c r="E201" s="68"/>
      <c r="F201" s="109" t="s">
        <v>562</v>
      </c>
      <c r="G201" s="110">
        <v>30</v>
      </c>
      <c r="M201" s="66"/>
      <c r="N201" s="66"/>
      <c r="O201" s="66"/>
      <c r="P201" s="66"/>
      <c r="Q201" s="66"/>
      <c r="S201" s="66"/>
    </row>
    <row r="202" spans="5:19" hidden="1" x14ac:dyDescent="0.25">
      <c r="E202" s="68"/>
      <c r="F202" s="109" t="s">
        <v>562</v>
      </c>
      <c r="G202" s="110">
        <v>500</v>
      </c>
      <c r="M202" s="66"/>
      <c r="N202" s="66"/>
      <c r="O202" s="66"/>
      <c r="P202" s="66"/>
      <c r="Q202" s="66"/>
      <c r="S202" s="66"/>
    </row>
    <row r="203" spans="5:19" hidden="1" x14ac:dyDescent="0.25">
      <c r="E203" s="68"/>
      <c r="F203" s="109" t="s">
        <v>560</v>
      </c>
      <c r="G203" s="110">
        <v>150</v>
      </c>
      <c r="K203" s="111"/>
      <c r="L203" s="68" t="s">
        <v>565</v>
      </c>
      <c r="M203" s="66"/>
      <c r="N203" s="66"/>
      <c r="O203" s="66"/>
      <c r="P203" s="66"/>
      <c r="Q203" s="66"/>
      <c r="S203" s="66"/>
    </row>
    <row r="204" spans="5:19" hidden="1" x14ac:dyDescent="0.25">
      <c r="E204" s="68"/>
      <c r="F204" s="109" t="s">
        <v>559</v>
      </c>
      <c r="G204" s="110">
        <v>240</v>
      </c>
      <c r="K204" s="69" t="s">
        <v>566</v>
      </c>
      <c r="L204" s="68">
        <v>150</v>
      </c>
      <c r="M204" s="66"/>
      <c r="N204" s="66"/>
      <c r="O204" s="66"/>
      <c r="P204" s="66"/>
      <c r="Q204" s="66"/>
      <c r="S204" s="66"/>
    </row>
    <row r="205" spans="5:19" hidden="1" x14ac:dyDescent="0.25">
      <c r="E205" s="68"/>
      <c r="F205" s="109" t="s">
        <v>559</v>
      </c>
      <c r="G205" s="110">
        <v>240</v>
      </c>
      <c r="K205" s="69" t="s">
        <v>567</v>
      </c>
      <c r="L205" s="68">
        <v>100</v>
      </c>
      <c r="M205" s="66"/>
      <c r="N205" s="66"/>
      <c r="O205" s="66"/>
      <c r="P205" s="66"/>
      <c r="Q205" s="66"/>
      <c r="S205" s="66"/>
    </row>
    <row r="206" spans="5:19" hidden="1" x14ac:dyDescent="0.25">
      <c r="E206" s="68"/>
      <c r="F206" s="109" t="s">
        <v>559</v>
      </c>
      <c r="G206" s="110">
        <v>150</v>
      </c>
      <c r="K206" s="69" t="s">
        <v>567</v>
      </c>
      <c r="L206" s="68">
        <v>20</v>
      </c>
      <c r="M206" s="66"/>
      <c r="N206" s="66"/>
      <c r="O206" s="66"/>
      <c r="P206" s="66"/>
      <c r="Q206" s="66"/>
      <c r="S206" s="66"/>
    </row>
    <row r="207" spans="5:19" hidden="1" x14ac:dyDescent="0.25">
      <c r="E207" s="68"/>
      <c r="F207" s="109" t="s">
        <v>556</v>
      </c>
      <c r="G207" s="110">
        <v>1</v>
      </c>
      <c r="K207" s="69" t="s">
        <v>567</v>
      </c>
      <c r="L207" s="68">
        <v>20</v>
      </c>
      <c r="M207" s="66"/>
      <c r="N207" s="66"/>
      <c r="O207" s="66"/>
      <c r="P207" s="66"/>
      <c r="Q207" s="66"/>
      <c r="S207" s="66"/>
    </row>
    <row r="208" spans="5:19" hidden="1" x14ac:dyDescent="0.25">
      <c r="E208" s="68"/>
      <c r="F208" s="109" t="s">
        <v>560</v>
      </c>
      <c r="G208" s="110">
        <v>30</v>
      </c>
      <c r="K208" s="69" t="s">
        <v>567</v>
      </c>
      <c r="L208" s="68">
        <v>1000</v>
      </c>
      <c r="M208" s="66"/>
      <c r="N208" s="66"/>
      <c r="O208" s="66"/>
      <c r="P208" s="66"/>
      <c r="Q208" s="66"/>
      <c r="S208" s="66"/>
    </row>
    <row r="209" spans="5:19" hidden="1" x14ac:dyDescent="0.25">
      <c r="E209" s="68"/>
      <c r="F209" s="109" t="s">
        <v>560</v>
      </c>
      <c r="G209" s="110">
        <v>12</v>
      </c>
      <c r="K209" s="69" t="s">
        <v>567</v>
      </c>
      <c r="L209" s="68">
        <v>25</v>
      </c>
      <c r="M209" s="66"/>
      <c r="N209" s="66"/>
      <c r="O209" s="66"/>
      <c r="P209" s="66"/>
      <c r="Q209" s="66"/>
      <c r="S209" s="66"/>
    </row>
    <row r="210" spans="5:19" hidden="1" x14ac:dyDescent="0.25">
      <c r="E210" s="68"/>
      <c r="F210" s="109" t="s">
        <v>559</v>
      </c>
      <c r="G210" s="110">
        <v>20</v>
      </c>
      <c r="K210" s="69" t="s">
        <v>567</v>
      </c>
      <c r="L210" s="68">
        <v>50</v>
      </c>
      <c r="M210" s="66"/>
      <c r="N210" s="66"/>
      <c r="O210" s="66"/>
      <c r="P210" s="66"/>
      <c r="Q210" s="66"/>
      <c r="S210" s="66"/>
    </row>
    <row r="211" spans="5:19" hidden="1" x14ac:dyDescent="0.25">
      <c r="E211" s="68"/>
      <c r="F211" s="109" t="s">
        <v>560</v>
      </c>
      <c r="G211" s="110">
        <v>20</v>
      </c>
      <c r="K211" s="69" t="s">
        <v>567</v>
      </c>
      <c r="L211" s="68">
        <v>40</v>
      </c>
      <c r="M211" s="66"/>
      <c r="N211" s="66"/>
      <c r="O211" s="66"/>
      <c r="P211" s="66"/>
      <c r="Q211" s="66"/>
      <c r="S211" s="66"/>
    </row>
    <row r="212" spans="5:19" hidden="1" x14ac:dyDescent="0.25">
      <c r="E212" s="68"/>
      <c r="F212" s="109" t="s">
        <v>560</v>
      </c>
      <c r="G212" s="110">
        <v>6</v>
      </c>
      <c r="K212" s="69" t="s">
        <v>567</v>
      </c>
      <c r="L212" s="68">
        <v>1000</v>
      </c>
      <c r="M212" s="66"/>
      <c r="N212" s="66"/>
      <c r="O212" s="66"/>
      <c r="P212" s="66"/>
      <c r="Q212" s="66"/>
      <c r="S212" s="66"/>
    </row>
    <row r="213" spans="5:19" hidden="1" x14ac:dyDescent="0.25">
      <c r="E213" s="68"/>
      <c r="F213" s="109" t="s">
        <v>556</v>
      </c>
      <c r="G213" s="110">
        <v>2</v>
      </c>
      <c r="K213" s="69" t="s">
        <v>567</v>
      </c>
      <c r="L213" s="68">
        <v>100</v>
      </c>
      <c r="M213" s="66"/>
      <c r="N213" s="66"/>
      <c r="O213" s="66"/>
      <c r="P213" s="66"/>
      <c r="Q213" s="66"/>
      <c r="S213" s="66"/>
    </row>
    <row r="214" spans="5:19" hidden="1" x14ac:dyDescent="0.25">
      <c r="E214" s="68"/>
      <c r="F214" s="109" t="s">
        <v>556</v>
      </c>
      <c r="G214" s="110">
        <v>20</v>
      </c>
      <c r="K214" s="69" t="s">
        <v>567</v>
      </c>
      <c r="L214" s="68">
        <v>10</v>
      </c>
      <c r="M214" s="66"/>
      <c r="N214" s="66"/>
      <c r="O214" s="66"/>
      <c r="P214" s="66"/>
      <c r="Q214" s="66"/>
      <c r="S214" s="66"/>
    </row>
    <row r="215" spans="5:19" hidden="1" x14ac:dyDescent="0.25">
      <c r="E215" s="68"/>
      <c r="F215" s="109" t="s">
        <v>559</v>
      </c>
      <c r="G215" s="110">
        <v>140</v>
      </c>
      <c r="K215" s="69" t="s">
        <v>567</v>
      </c>
      <c r="L215" s="68">
        <v>1</v>
      </c>
      <c r="M215" s="66"/>
      <c r="N215" s="66"/>
      <c r="O215" s="66"/>
      <c r="P215" s="66"/>
      <c r="Q215" s="66"/>
      <c r="S215" s="66"/>
    </row>
    <row r="216" spans="5:19" hidden="1" x14ac:dyDescent="0.25">
      <c r="E216" s="68"/>
      <c r="F216" s="109" t="s">
        <v>559</v>
      </c>
      <c r="G216" s="110">
        <v>16</v>
      </c>
      <c r="K216" s="69" t="s">
        <v>567</v>
      </c>
      <c r="L216" s="68">
        <v>40</v>
      </c>
      <c r="M216" s="66"/>
      <c r="N216" s="66"/>
      <c r="O216" s="66"/>
      <c r="P216" s="66"/>
      <c r="Q216" s="66"/>
      <c r="S216" s="66"/>
    </row>
    <row r="217" spans="5:19" hidden="1" x14ac:dyDescent="0.25">
      <c r="E217" s="68"/>
      <c r="F217" s="109" t="s">
        <v>563</v>
      </c>
      <c r="G217" s="110">
        <v>24</v>
      </c>
      <c r="K217" s="69" t="s">
        <v>567</v>
      </c>
      <c r="L217" s="68">
        <v>50</v>
      </c>
      <c r="M217" s="66"/>
      <c r="N217" s="66"/>
      <c r="O217" s="66"/>
      <c r="P217" s="66"/>
      <c r="Q217" s="66"/>
      <c r="S217" s="66"/>
    </row>
    <row r="218" spans="5:19" hidden="1" x14ac:dyDescent="0.25">
      <c r="E218" s="68"/>
      <c r="F218" s="109" t="s">
        <v>556</v>
      </c>
      <c r="G218" s="110">
        <v>18</v>
      </c>
      <c r="K218" s="69" t="s">
        <v>567</v>
      </c>
      <c r="L218" s="68">
        <v>300</v>
      </c>
      <c r="M218" s="66"/>
      <c r="N218" s="66"/>
      <c r="O218" s="66"/>
      <c r="P218" s="66"/>
      <c r="Q218" s="66"/>
      <c r="S218" s="66"/>
    </row>
    <row r="219" spans="5:19" hidden="1" x14ac:dyDescent="0.25">
      <c r="E219" s="68"/>
      <c r="F219" s="109" t="s">
        <v>559</v>
      </c>
      <c r="G219" s="110">
        <v>10</v>
      </c>
      <c r="K219" s="69" t="s">
        <v>567</v>
      </c>
      <c r="L219" s="68">
        <v>50</v>
      </c>
      <c r="M219" s="66"/>
      <c r="N219" s="66"/>
      <c r="O219" s="66"/>
      <c r="P219" s="66"/>
      <c r="Q219" s="66"/>
      <c r="S219" s="66"/>
    </row>
    <row r="220" spans="5:19" hidden="1" x14ac:dyDescent="0.25">
      <c r="E220" s="68"/>
      <c r="F220" s="109" t="s">
        <v>559</v>
      </c>
      <c r="G220" s="110">
        <v>456</v>
      </c>
      <c r="K220" s="69" t="s">
        <v>567</v>
      </c>
      <c r="L220" s="68">
        <v>50</v>
      </c>
      <c r="M220" s="66"/>
      <c r="N220" s="66"/>
      <c r="O220" s="66"/>
      <c r="P220" s="66"/>
      <c r="Q220" s="66"/>
      <c r="S220" s="66"/>
    </row>
    <row r="221" spans="5:19" hidden="1" x14ac:dyDescent="0.25">
      <c r="E221" s="68"/>
      <c r="F221" s="109" t="s">
        <v>560</v>
      </c>
      <c r="G221" s="110">
        <v>30</v>
      </c>
      <c r="K221" s="69" t="s">
        <v>567</v>
      </c>
      <c r="L221" s="68">
        <v>100</v>
      </c>
      <c r="M221" s="66"/>
      <c r="N221" s="66"/>
      <c r="O221" s="66"/>
      <c r="P221" s="66"/>
      <c r="Q221" s="66"/>
      <c r="S221" s="66"/>
    </row>
    <row r="222" spans="5:19" hidden="1" x14ac:dyDescent="0.25">
      <c r="E222" s="68"/>
      <c r="F222" s="109" t="s">
        <v>560</v>
      </c>
      <c r="G222" s="110">
        <v>1200</v>
      </c>
      <c r="K222" s="69" t="s">
        <v>567</v>
      </c>
      <c r="L222" s="68">
        <v>100</v>
      </c>
      <c r="M222" s="66"/>
      <c r="N222" s="66"/>
      <c r="O222" s="66"/>
      <c r="P222" s="66"/>
      <c r="Q222" s="66"/>
      <c r="S222" s="66"/>
    </row>
    <row r="223" spans="5:19" hidden="1" x14ac:dyDescent="0.25">
      <c r="E223" s="68"/>
      <c r="F223" s="109" t="s">
        <v>559</v>
      </c>
      <c r="G223" s="110">
        <v>270</v>
      </c>
      <c r="K223" s="69" t="s">
        <v>567</v>
      </c>
      <c r="L223" s="68">
        <v>100</v>
      </c>
      <c r="M223" s="66"/>
      <c r="N223" s="66"/>
      <c r="O223" s="66"/>
      <c r="P223" s="66"/>
      <c r="Q223" s="66"/>
      <c r="S223" s="66"/>
    </row>
    <row r="224" spans="5:19" hidden="1" x14ac:dyDescent="0.25">
      <c r="E224" s="68"/>
      <c r="F224" s="109" t="s">
        <v>560</v>
      </c>
      <c r="G224" s="110">
        <v>640</v>
      </c>
      <c r="K224" s="69" t="s">
        <v>567</v>
      </c>
      <c r="L224" s="68">
        <v>100</v>
      </c>
      <c r="M224" s="66"/>
      <c r="N224" s="66"/>
      <c r="O224" s="66"/>
      <c r="P224" s="66"/>
      <c r="Q224" s="66"/>
      <c r="S224" s="66"/>
    </row>
    <row r="225" spans="5:19" hidden="1" x14ac:dyDescent="0.25">
      <c r="E225" s="68"/>
      <c r="F225" s="109" t="s">
        <v>560</v>
      </c>
      <c r="G225" s="110">
        <v>400</v>
      </c>
      <c r="K225" s="69" t="s">
        <v>567</v>
      </c>
      <c r="L225" s="68">
        <v>2000</v>
      </c>
      <c r="M225" s="66"/>
      <c r="N225" s="66"/>
      <c r="O225" s="66"/>
      <c r="P225" s="66"/>
      <c r="Q225" s="66"/>
      <c r="S225" s="66"/>
    </row>
    <row r="226" spans="5:19" hidden="1" x14ac:dyDescent="0.25">
      <c r="K226" s="69" t="s">
        <v>567</v>
      </c>
      <c r="L226" s="68">
        <v>20</v>
      </c>
      <c r="M226" s="66"/>
      <c r="N226" s="66"/>
      <c r="O226" s="66"/>
      <c r="P226" s="66"/>
      <c r="Q226" s="66"/>
      <c r="S226" s="66"/>
    </row>
    <row r="227" spans="5:19" hidden="1" x14ac:dyDescent="0.25">
      <c r="K227" s="69" t="s">
        <v>568</v>
      </c>
      <c r="L227" s="68">
        <v>750</v>
      </c>
      <c r="M227" s="66"/>
      <c r="N227" s="66"/>
      <c r="O227" s="66"/>
      <c r="P227" s="66"/>
      <c r="Q227" s="66"/>
      <c r="S227" s="66"/>
    </row>
    <row r="228" spans="5:19" hidden="1" x14ac:dyDescent="0.25">
      <c r="K228" s="69" t="s">
        <v>567</v>
      </c>
      <c r="L228" s="68">
        <v>100</v>
      </c>
      <c r="M228" s="66"/>
      <c r="N228" s="66"/>
      <c r="O228" s="66"/>
      <c r="P228" s="66"/>
      <c r="Q228" s="66"/>
      <c r="S228" s="66"/>
    </row>
    <row r="229" spans="5:19" hidden="1" x14ac:dyDescent="0.25">
      <c r="K229" s="69" t="s">
        <v>567</v>
      </c>
      <c r="L229" s="68">
        <v>25</v>
      </c>
      <c r="M229" s="66"/>
      <c r="N229" s="66"/>
      <c r="O229" s="66"/>
      <c r="P229" s="66"/>
      <c r="Q229" s="66"/>
      <c r="S229" s="66"/>
    </row>
    <row r="230" spans="5:19" hidden="1" x14ac:dyDescent="0.25">
      <c r="K230" s="69" t="s">
        <v>566</v>
      </c>
      <c r="L230" s="68">
        <v>300</v>
      </c>
      <c r="M230" s="66"/>
      <c r="N230" s="66"/>
      <c r="O230" s="66"/>
      <c r="P230" s="66"/>
      <c r="Q230" s="66"/>
      <c r="S230" s="66"/>
    </row>
    <row r="231" spans="5:19" hidden="1" x14ac:dyDescent="0.25">
      <c r="K231" s="69" t="s">
        <v>569</v>
      </c>
      <c r="L231" s="68">
        <v>10</v>
      </c>
      <c r="M231" s="66"/>
      <c r="N231" s="66"/>
      <c r="O231" s="66"/>
      <c r="P231" s="66"/>
      <c r="Q231" s="66"/>
      <c r="S231" s="66"/>
    </row>
    <row r="232" spans="5:19" hidden="1" x14ac:dyDescent="0.25">
      <c r="K232" s="69" t="s">
        <v>567</v>
      </c>
      <c r="L232" s="68">
        <v>1000</v>
      </c>
      <c r="M232" s="66"/>
      <c r="N232" s="66"/>
      <c r="O232" s="66"/>
      <c r="P232" s="66"/>
      <c r="Q232" s="66"/>
      <c r="S232" s="66"/>
    </row>
    <row r="233" spans="5:19" hidden="1" x14ac:dyDescent="0.25">
      <c r="K233" s="69" t="s">
        <v>567</v>
      </c>
      <c r="L233" s="68">
        <v>100</v>
      </c>
      <c r="M233" s="66"/>
      <c r="N233" s="66"/>
      <c r="O233" s="66"/>
      <c r="P233" s="66"/>
      <c r="Q233" s="66"/>
      <c r="S233" s="66"/>
    </row>
    <row r="234" spans="5:19" hidden="1" x14ac:dyDescent="0.25">
      <c r="K234" s="69" t="s">
        <v>567</v>
      </c>
      <c r="L234" s="68">
        <v>100</v>
      </c>
      <c r="M234" s="66"/>
      <c r="N234" s="66"/>
      <c r="O234" s="66"/>
      <c r="P234" s="66"/>
      <c r="Q234" s="66"/>
      <c r="S234" s="66"/>
    </row>
    <row r="235" spans="5:19" hidden="1" x14ac:dyDescent="0.25">
      <c r="K235" s="69" t="s">
        <v>567</v>
      </c>
      <c r="L235" s="68">
        <v>500</v>
      </c>
      <c r="M235" s="66"/>
      <c r="N235" s="66"/>
      <c r="O235" s="66"/>
      <c r="P235" s="66"/>
      <c r="Q235" s="66"/>
      <c r="S235" s="66"/>
    </row>
    <row r="236" spans="5:19" hidden="1" x14ac:dyDescent="0.25">
      <c r="K236" s="69" t="s">
        <v>567</v>
      </c>
      <c r="L236" s="68">
        <v>600</v>
      </c>
      <c r="M236" s="66"/>
      <c r="N236" s="66"/>
      <c r="O236" s="66"/>
      <c r="P236" s="66"/>
      <c r="Q236" s="66"/>
      <c r="S236" s="66"/>
    </row>
    <row r="237" spans="5:19" hidden="1" x14ac:dyDescent="0.25">
      <c r="K237" s="69" t="s">
        <v>567</v>
      </c>
      <c r="L237" s="68">
        <v>100</v>
      </c>
      <c r="M237" s="66"/>
      <c r="N237" s="66"/>
      <c r="O237" s="66"/>
      <c r="P237" s="66"/>
      <c r="Q237" s="66"/>
      <c r="S237" s="66"/>
    </row>
    <row r="238" spans="5:19" hidden="1" x14ac:dyDescent="0.25">
      <c r="K238" s="69" t="s">
        <v>567</v>
      </c>
      <c r="L238" s="68">
        <v>300</v>
      </c>
      <c r="M238" s="66"/>
      <c r="N238" s="66"/>
      <c r="O238" s="66"/>
      <c r="P238" s="66"/>
      <c r="Q238" s="66"/>
      <c r="S238" s="66"/>
    </row>
    <row r="239" spans="5:19" hidden="1" x14ac:dyDescent="0.25">
      <c r="G239" s="66"/>
      <c r="H239" s="66"/>
      <c r="I239" s="66"/>
      <c r="J239" s="66"/>
      <c r="K239" s="69" t="s">
        <v>567</v>
      </c>
      <c r="L239" s="68">
        <v>100</v>
      </c>
      <c r="M239" s="66"/>
      <c r="N239" s="66"/>
      <c r="O239" s="66"/>
      <c r="P239" s="66"/>
      <c r="Q239" s="66"/>
      <c r="S239" s="66"/>
    </row>
    <row r="240" spans="5:19" hidden="1" x14ac:dyDescent="0.25">
      <c r="G240" s="66"/>
      <c r="H240" s="66"/>
      <c r="I240" s="66"/>
      <c r="J240" s="66"/>
      <c r="K240" s="69" t="s">
        <v>567</v>
      </c>
      <c r="L240" s="68">
        <v>20</v>
      </c>
      <c r="M240" s="66"/>
      <c r="N240" s="66"/>
      <c r="O240" s="66"/>
      <c r="P240" s="66"/>
      <c r="Q240" s="66"/>
      <c r="S240" s="66"/>
    </row>
    <row r="241" spans="7:19" hidden="1" x14ac:dyDescent="0.25">
      <c r="G241" s="66"/>
      <c r="H241" s="66"/>
      <c r="I241" s="66"/>
      <c r="J241" s="66"/>
      <c r="K241" s="69" t="s">
        <v>567</v>
      </c>
      <c r="L241" s="68">
        <v>20</v>
      </c>
      <c r="M241" s="66"/>
      <c r="N241" s="66"/>
      <c r="O241" s="66"/>
      <c r="P241" s="66"/>
      <c r="Q241" s="66"/>
      <c r="S241" s="66"/>
    </row>
    <row r="242" spans="7:19" hidden="1" x14ac:dyDescent="0.25">
      <c r="G242" s="66"/>
      <c r="H242" s="66"/>
      <c r="I242" s="66"/>
      <c r="J242" s="66"/>
      <c r="K242" s="69" t="s">
        <v>567</v>
      </c>
      <c r="L242" s="68">
        <v>25</v>
      </c>
      <c r="M242" s="66"/>
      <c r="N242" s="66"/>
      <c r="O242" s="66"/>
      <c r="P242" s="66"/>
      <c r="Q242" s="66"/>
      <c r="S242" s="66"/>
    </row>
    <row r="243" spans="7:19" hidden="1" x14ac:dyDescent="0.25">
      <c r="G243" s="66"/>
      <c r="H243" s="66"/>
      <c r="I243" s="66"/>
      <c r="J243" s="66"/>
      <c r="K243" s="69" t="s">
        <v>567</v>
      </c>
      <c r="L243" s="68">
        <v>50</v>
      </c>
      <c r="M243" s="66"/>
      <c r="N243" s="66"/>
      <c r="O243" s="66"/>
      <c r="P243" s="66"/>
      <c r="Q243" s="66"/>
      <c r="S243" s="66"/>
    </row>
    <row r="244" spans="7:19" hidden="1" x14ac:dyDescent="0.25">
      <c r="G244" s="66"/>
      <c r="H244" s="66"/>
      <c r="I244" s="66"/>
      <c r="J244" s="66"/>
      <c r="M244" s="66"/>
      <c r="N244" s="66"/>
      <c r="O244" s="66"/>
      <c r="P244" s="66"/>
      <c r="Q244" s="66"/>
      <c r="S244" s="66"/>
    </row>
    <row r="245" spans="7:19" hidden="1" x14ac:dyDescent="0.25"/>
  </sheetData>
  <sheetProtection sheet="1" objects="1" scenarios="1"/>
  <mergeCells count="1">
    <mergeCell ref="C12:D12"/>
  </mergeCells>
  <dataValidations count="1">
    <dataValidation type="list" allowBlank="1" showInputMessage="1" showErrorMessage="1" sqref="P15:P164">
      <formula1>$I$3:$I$6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workbookViewId="0">
      <selection activeCell="D24" sqref="D24"/>
    </sheetView>
  </sheetViews>
  <sheetFormatPr defaultRowHeight="15" x14ac:dyDescent="0.25"/>
  <cols>
    <col min="3" max="3" width="19.28515625" bestFit="1" customWidth="1"/>
    <col min="4" max="4" width="66.140625" bestFit="1" customWidth="1"/>
    <col min="5" max="5" width="49.42578125" customWidth="1"/>
    <col min="6" max="6" width="9.28515625" bestFit="1" customWidth="1"/>
  </cols>
  <sheetData>
    <row r="1" spans="1:6" ht="28.5" x14ac:dyDescent="0.45">
      <c r="B1" s="11" t="s">
        <v>589</v>
      </c>
    </row>
    <row r="2" spans="1:6" x14ac:dyDescent="0.25">
      <c r="B2" t="s">
        <v>575</v>
      </c>
    </row>
    <row r="3" spans="1:6" ht="15.75" thickBot="1" x14ac:dyDescent="0.3"/>
    <row r="4" spans="1:6" ht="27.75" thickTop="1" thickBot="1" x14ac:dyDescent="0.3">
      <c r="A4" s="12" t="s">
        <v>583</v>
      </c>
      <c r="B4" s="12" t="s">
        <v>0</v>
      </c>
      <c r="C4" s="12" t="s">
        <v>536</v>
      </c>
      <c r="D4" s="12" t="s">
        <v>537</v>
      </c>
      <c r="E4" s="12" t="s">
        <v>570</v>
      </c>
      <c r="F4" s="12" t="s">
        <v>1</v>
      </c>
    </row>
    <row r="5" spans="1:6" ht="15.75" thickTop="1" x14ac:dyDescent="0.25">
      <c r="A5" s="29">
        <v>1</v>
      </c>
      <c r="B5" s="25" t="s">
        <v>226</v>
      </c>
      <c r="C5" s="25" t="s">
        <v>227</v>
      </c>
      <c r="D5" s="25" t="s">
        <v>228</v>
      </c>
      <c r="E5" s="115" t="s">
        <v>229</v>
      </c>
      <c r="F5" s="26"/>
    </row>
    <row r="6" spans="1:6" x14ac:dyDescent="0.25">
      <c r="A6" s="29">
        <v>2</v>
      </c>
      <c r="B6" s="25" t="s">
        <v>140</v>
      </c>
      <c r="C6" s="25" t="s">
        <v>141</v>
      </c>
      <c r="D6" s="25" t="s">
        <v>142</v>
      </c>
      <c r="E6" s="116" t="s">
        <v>80</v>
      </c>
      <c r="F6" s="26"/>
    </row>
    <row r="7" spans="1:6" x14ac:dyDescent="0.25">
      <c r="A7" s="29">
        <v>3</v>
      </c>
      <c r="B7" s="25" t="s">
        <v>31</v>
      </c>
      <c r="C7" s="25" t="s">
        <v>32</v>
      </c>
      <c r="D7" s="25" t="s">
        <v>33</v>
      </c>
      <c r="E7" s="116" t="s">
        <v>34</v>
      </c>
      <c r="F7" s="26" t="s">
        <v>501</v>
      </c>
    </row>
    <row r="8" spans="1:6" x14ac:dyDescent="0.25">
      <c r="A8" s="29">
        <v>4</v>
      </c>
      <c r="B8" s="25" t="s">
        <v>165</v>
      </c>
      <c r="C8" s="25" t="s">
        <v>166</v>
      </c>
      <c r="D8" s="25" t="s">
        <v>167</v>
      </c>
      <c r="E8" s="116" t="s">
        <v>168</v>
      </c>
      <c r="F8" s="26"/>
    </row>
    <row r="9" spans="1:6" x14ac:dyDescent="0.25">
      <c r="A9" s="29">
        <v>5</v>
      </c>
      <c r="B9" s="25" t="s">
        <v>209</v>
      </c>
      <c r="C9" s="25" t="s">
        <v>210</v>
      </c>
      <c r="D9" s="25" t="s">
        <v>211</v>
      </c>
      <c r="E9" s="49" t="s">
        <v>212</v>
      </c>
      <c r="F9" s="26" t="s">
        <v>515</v>
      </c>
    </row>
    <row r="10" spans="1:6" x14ac:dyDescent="0.25">
      <c r="A10" s="29">
        <v>6</v>
      </c>
      <c r="B10" s="25" t="s">
        <v>438</v>
      </c>
      <c r="C10" s="25" t="s">
        <v>439</v>
      </c>
      <c r="D10" s="25" t="s">
        <v>440</v>
      </c>
      <c r="E10" s="49" t="s">
        <v>441</v>
      </c>
      <c r="F10" s="26"/>
    </row>
    <row r="11" spans="1:6" x14ac:dyDescent="0.25">
      <c r="A11" s="29">
        <v>7</v>
      </c>
      <c r="B11" s="25" t="s">
        <v>220</v>
      </c>
      <c r="C11" s="25" t="s">
        <v>221</v>
      </c>
      <c r="D11" s="25" t="s">
        <v>222</v>
      </c>
      <c r="E11" s="116"/>
      <c r="F11" s="26" t="s">
        <v>514</v>
      </c>
    </row>
    <row r="12" spans="1:6" x14ac:dyDescent="0.25">
      <c r="A12" s="29">
        <v>8</v>
      </c>
      <c r="B12" s="25" t="s">
        <v>334</v>
      </c>
      <c r="C12" s="25" t="s">
        <v>335</v>
      </c>
      <c r="D12" s="25" t="s">
        <v>336</v>
      </c>
      <c r="E12" s="49" t="s">
        <v>337</v>
      </c>
      <c r="F12" s="26"/>
    </row>
    <row r="13" spans="1:6" x14ac:dyDescent="0.25">
      <c r="A13" s="29">
        <v>9</v>
      </c>
      <c r="B13" s="25" t="s">
        <v>213</v>
      </c>
      <c r="C13" s="25" t="s">
        <v>214</v>
      </c>
      <c r="D13" s="25" t="s">
        <v>215</v>
      </c>
      <c r="E13" s="116"/>
      <c r="F13" s="26" t="s">
        <v>515</v>
      </c>
    </row>
    <row r="14" spans="1:6" x14ac:dyDescent="0.25">
      <c r="A14" s="29">
        <v>10</v>
      </c>
      <c r="B14" s="25" t="s">
        <v>326</v>
      </c>
      <c r="C14" s="25" t="s">
        <v>327</v>
      </c>
      <c r="D14" s="25" t="s">
        <v>328</v>
      </c>
      <c r="E14" s="49" t="s">
        <v>329</v>
      </c>
      <c r="F14" s="26"/>
    </row>
    <row r="15" spans="1:6" x14ac:dyDescent="0.25">
      <c r="A15" s="29">
        <v>11</v>
      </c>
      <c r="B15" s="25" t="s">
        <v>68</v>
      </c>
      <c r="C15" s="25" t="s">
        <v>70</v>
      </c>
      <c r="D15" s="25" t="s">
        <v>71</v>
      </c>
      <c r="E15" s="116" t="s">
        <v>69</v>
      </c>
      <c r="F15" s="26" t="s">
        <v>502</v>
      </c>
    </row>
    <row r="16" spans="1:6" x14ac:dyDescent="0.25">
      <c r="A16" s="29">
        <v>12</v>
      </c>
      <c r="B16" s="25" t="s">
        <v>371</v>
      </c>
      <c r="C16" s="25" t="s">
        <v>372</v>
      </c>
      <c r="D16" s="25" t="s">
        <v>373</v>
      </c>
      <c r="E16" s="49" t="s">
        <v>620</v>
      </c>
      <c r="F16" s="26" t="s">
        <v>525</v>
      </c>
    </row>
    <row r="17" spans="1:6" x14ac:dyDescent="0.25">
      <c r="A17" s="29">
        <v>13</v>
      </c>
      <c r="B17" s="25" t="s">
        <v>169</v>
      </c>
      <c r="C17" s="25" t="s">
        <v>170</v>
      </c>
      <c r="D17" s="25" t="s">
        <v>171</v>
      </c>
      <c r="E17" s="116" t="s">
        <v>172</v>
      </c>
      <c r="F17" s="26"/>
    </row>
    <row r="18" spans="1:6" x14ac:dyDescent="0.25">
      <c r="A18" s="29">
        <v>14</v>
      </c>
      <c r="B18" s="25" t="s">
        <v>47</v>
      </c>
      <c r="C18" s="25" t="s">
        <v>48</v>
      </c>
      <c r="D18" s="25" t="s">
        <v>49</v>
      </c>
      <c r="E18" s="116"/>
      <c r="F18" s="26"/>
    </row>
    <row r="19" spans="1:6" x14ac:dyDescent="0.25">
      <c r="A19" s="29">
        <v>15</v>
      </c>
      <c r="B19" s="25" t="s">
        <v>137</v>
      </c>
      <c r="C19" s="25" t="s">
        <v>138</v>
      </c>
      <c r="D19" s="25" t="s">
        <v>139</v>
      </c>
      <c r="E19" s="116" t="s">
        <v>80</v>
      </c>
      <c r="F19" s="26"/>
    </row>
    <row r="20" spans="1:6" x14ac:dyDescent="0.25">
      <c r="A20" s="29">
        <v>16</v>
      </c>
      <c r="B20" s="25" t="s">
        <v>134</v>
      </c>
      <c r="C20" s="25" t="s">
        <v>135</v>
      </c>
      <c r="D20" s="25" t="s">
        <v>136</v>
      </c>
      <c r="E20" s="116" t="s">
        <v>80</v>
      </c>
      <c r="F20" s="26"/>
    </row>
    <row r="21" spans="1:6" x14ac:dyDescent="0.25">
      <c r="A21" s="29">
        <v>17</v>
      </c>
      <c r="B21" s="25" t="s">
        <v>330</v>
      </c>
      <c r="C21" s="25" t="s">
        <v>331</v>
      </c>
      <c r="D21" s="17" t="s">
        <v>332</v>
      </c>
      <c r="E21" s="49" t="s">
        <v>333</v>
      </c>
      <c r="F21" s="26"/>
    </row>
    <row r="22" spans="1:6" x14ac:dyDescent="0.25">
      <c r="A22" s="29">
        <v>18</v>
      </c>
      <c r="B22" s="25" t="s">
        <v>206</v>
      </c>
      <c r="C22" s="25" t="s">
        <v>207</v>
      </c>
      <c r="D22" s="25" t="s">
        <v>208</v>
      </c>
      <c r="E22" s="116"/>
      <c r="F22" s="26"/>
    </row>
    <row r="23" spans="1:6" x14ac:dyDescent="0.25">
      <c r="A23" s="29">
        <v>19</v>
      </c>
      <c r="B23" s="25" t="s">
        <v>223</v>
      </c>
      <c r="C23" s="25" t="s">
        <v>224</v>
      </c>
      <c r="D23" s="25" t="s">
        <v>225</v>
      </c>
      <c r="E23" s="116"/>
      <c r="F23" s="26" t="s">
        <v>514</v>
      </c>
    </row>
    <row r="24" spans="1:6" x14ac:dyDescent="0.25">
      <c r="A24" s="29">
        <v>20</v>
      </c>
      <c r="B24" s="25" t="s">
        <v>199</v>
      </c>
      <c r="C24" s="25" t="s">
        <v>200</v>
      </c>
      <c r="D24" s="25" t="s">
        <v>201</v>
      </c>
      <c r="E24" s="116"/>
      <c r="F24" s="26" t="s">
        <v>512</v>
      </c>
    </row>
    <row r="25" spans="1:6" x14ac:dyDescent="0.25">
      <c r="A25" s="29">
        <v>21</v>
      </c>
      <c r="B25" s="25" t="s">
        <v>116</v>
      </c>
      <c r="C25" s="25" t="s">
        <v>117</v>
      </c>
      <c r="D25" s="25" t="s">
        <v>118</v>
      </c>
      <c r="E25" s="116" t="s">
        <v>119</v>
      </c>
      <c r="F25" s="26"/>
    </row>
    <row r="26" spans="1:6" x14ac:dyDescent="0.25">
      <c r="A26" s="29">
        <v>22</v>
      </c>
      <c r="B26" s="25" t="s">
        <v>318</v>
      </c>
      <c r="C26" s="25" t="s">
        <v>319</v>
      </c>
      <c r="D26" s="25" t="s">
        <v>320</v>
      </c>
      <c r="E26" s="49" t="s">
        <v>321</v>
      </c>
      <c r="F26" s="26"/>
    </row>
    <row r="27" spans="1:6" x14ac:dyDescent="0.25">
      <c r="A27" s="29">
        <v>23</v>
      </c>
      <c r="B27" s="25" t="s">
        <v>112</v>
      </c>
      <c r="C27" s="25" t="s">
        <v>113</v>
      </c>
      <c r="D27" s="25" t="s">
        <v>114</v>
      </c>
      <c r="E27" s="116" t="s">
        <v>115</v>
      </c>
      <c r="F27" s="26"/>
    </row>
    <row r="28" spans="1:6" x14ac:dyDescent="0.25">
      <c r="A28" s="29">
        <v>24</v>
      </c>
      <c r="B28" s="25" t="s">
        <v>88</v>
      </c>
      <c r="C28" s="25" t="s">
        <v>89</v>
      </c>
      <c r="D28" s="25" t="s">
        <v>90</v>
      </c>
      <c r="E28" s="116" t="s">
        <v>91</v>
      </c>
      <c r="F28" s="26"/>
    </row>
    <row r="29" spans="1:6" x14ac:dyDescent="0.25">
      <c r="A29" s="29">
        <v>25</v>
      </c>
      <c r="B29" s="25" t="s">
        <v>315</v>
      </c>
      <c r="C29" s="25" t="s">
        <v>316</v>
      </c>
      <c r="D29" s="25" t="s">
        <v>317</v>
      </c>
      <c r="E29" s="116"/>
      <c r="F29" s="26"/>
    </row>
    <row r="30" spans="1:6" x14ac:dyDescent="0.25">
      <c r="A30" s="29">
        <v>26</v>
      </c>
      <c r="B30" s="25" t="s">
        <v>27</v>
      </c>
      <c r="C30" s="25" t="s">
        <v>29</v>
      </c>
      <c r="D30" s="25" t="s">
        <v>30</v>
      </c>
      <c r="E30" s="116" t="s">
        <v>28</v>
      </c>
      <c r="F30" s="26" t="s">
        <v>500</v>
      </c>
    </row>
    <row r="31" spans="1:6" x14ac:dyDescent="0.25">
      <c r="A31" s="29">
        <v>27</v>
      </c>
      <c r="B31" s="25" t="s">
        <v>76</v>
      </c>
      <c r="C31" s="25" t="s">
        <v>77</v>
      </c>
      <c r="D31" s="25" t="s">
        <v>78</v>
      </c>
      <c r="E31" s="116" t="s">
        <v>79</v>
      </c>
      <c r="F31" s="26"/>
    </row>
    <row r="32" spans="1:6" x14ac:dyDescent="0.25">
      <c r="A32" s="29">
        <v>28</v>
      </c>
      <c r="B32" s="25" t="s">
        <v>54</v>
      </c>
      <c r="C32" s="25" t="s">
        <v>55</v>
      </c>
      <c r="D32" s="25" t="s">
        <v>56</v>
      </c>
      <c r="E32" s="116"/>
      <c r="F32" s="26"/>
    </row>
    <row r="33" spans="1:6" x14ac:dyDescent="0.25">
      <c r="A33" s="29">
        <v>29</v>
      </c>
      <c r="B33" s="25" t="s">
        <v>57</v>
      </c>
      <c r="C33" s="25" t="s">
        <v>58</v>
      </c>
      <c r="D33" s="25" t="s">
        <v>59</v>
      </c>
      <c r="E33" s="116" t="s">
        <v>60</v>
      </c>
      <c r="F33" s="26"/>
    </row>
    <row r="34" spans="1:6" x14ac:dyDescent="0.25">
      <c r="A34" s="29">
        <v>30</v>
      </c>
      <c r="B34" s="25" t="s">
        <v>50</v>
      </c>
      <c r="C34" s="25" t="s">
        <v>51</v>
      </c>
      <c r="D34" s="25" t="s">
        <v>52</v>
      </c>
      <c r="E34" s="116" t="s">
        <v>53</v>
      </c>
      <c r="F34" s="26"/>
    </row>
    <row r="35" spans="1:6" x14ac:dyDescent="0.25">
      <c r="A35" s="29">
        <v>31</v>
      </c>
      <c r="B35" s="25" t="s">
        <v>72</v>
      </c>
      <c r="C35" s="25" t="s">
        <v>73</v>
      </c>
      <c r="D35" s="25" t="s">
        <v>74</v>
      </c>
      <c r="E35" s="116" t="s">
        <v>75</v>
      </c>
      <c r="F35" s="26" t="s">
        <v>503</v>
      </c>
    </row>
    <row r="36" spans="1:6" x14ac:dyDescent="0.25">
      <c r="A36" s="29">
        <v>32</v>
      </c>
      <c r="B36" s="25" t="s">
        <v>43</v>
      </c>
      <c r="C36" s="25" t="s">
        <v>44</v>
      </c>
      <c r="D36" s="25" t="s">
        <v>45</v>
      </c>
      <c r="E36" s="116" t="s">
        <v>46</v>
      </c>
      <c r="F36" s="26"/>
    </row>
    <row r="37" spans="1:6" x14ac:dyDescent="0.25">
      <c r="A37" s="29">
        <v>33</v>
      </c>
      <c r="B37" s="25" t="s">
        <v>346</v>
      </c>
      <c r="C37" s="25" t="s">
        <v>347</v>
      </c>
      <c r="D37" s="25" t="s">
        <v>348</v>
      </c>
      <c r="E37" s="49" t="s">
        <v>349</v>
      </c>
      <c r="F37" s="26"/>
    </row>
    <row r="38" spans="1:6" x14ac:dyDescent="0.25">
      <c r="A38" s="29">
        <v>34</v>
      </c>
      <c r="B38" s="25" t="s">
        <v>425</v>
      </c>
      <c r="C38" s="25" t="s">
        <v>426</v>
      </c>
      <c r="D38" s="25" t="s">
        <v>427</v>
      </c>
      <c r="E38" s="116"/>
      <c r="F38" s="26" t="s">
        <v>506</v>
      </c>
    </row>
    <row r="39" spans="1:6" x14ac:dyDescent="0.25">
      <c r="A39" s="29">
        <v>35</v>
      </c>
      <c r="B39" s="25" t="s">
        <v>350</v>
      </c>
      <c r="C39" s="25" t="s">
        <v>351</v>
      </c>
      <c r="D39" s="25" t="s">
        <v>352</v>
      </c>
      <c r="E39" s="116"/>
      <c r="F39" s="26"/>
    </row>
    <row r="40" spans="1:6" x14ac:dyDescent="0.25">
      <c r="A40" s="29">
        <v>36</v>
      </c>
      <c r="B40" s="25" t="s">
        <v>124</v>
      </c>
      <c r="C40" s="25" t="s">
        <v>125</v>
      </c>
      <c r="D40" s="25" t="s">
        <v>126</v>
      </c>
      <c r="E40" s="116" t="s">
        <v>127</v>
      </c>
      <c r="F40" s="26" t="s">
        <v>508</v>
      </c>
    </row>
    <row r="41" spans="1:6" x14ac:dyDescent="0.25">
      <c r="A41" s="29">
        <v>37</v>
      </c>
      <c r="B41" s="25" t="s">
        <v>39</v>
      </c>
      <c r="C41" s="25" t="s">
        <v>40</v>
      </c>
      <c r="D41" s="25" t="s">
        <v>41</v>
      </c>
      <c r="E41" s="116" t="s">
        <v>42</v>
      </c>
      <c r="F41" s="26"/>
    </row>
    <row r="42" spans="1:6" x14ac:dyDescent="0.25">
      <c r="A42" s="29">
        <v>38</v>
      </c>
      <c r="B42" s="25" t="s">
        <v>35</v>
      </c>
      <c r="C42" s="25" t="s">
        <v>36</v>
      </c>
      <c r="D42" s="25" t="s">
        <v>37</v>
      </c>
      <c r="E42" s="116" t="s">
        <v>38</v>
      </c>
      <c r="F42" s="26"/>
    </row>
    <row r="43" spans="1:6" x14ac:dyDescent="0.25">
      <c r="A43" s="29">
        <v>39</v>
      </c>
      <c r="B43" s="25" t="s">
        <v>128</v>
      </c>
      <c r="C43" s="25" t="s">
        <v>129</v>
      </c>
      <c r="D43" s="25" t="s">
        <v>130</v>
      </c>
      <c r="E43" s="116" t="s">
        <v>127</v>
      </c>
      <c r="F43" s="26" t="s">
        <v>509</v>
      </c>
    </row>
    <row r="44" spans="1:6" x14ac:dyDescent="0.25">
      <c r="A44" s="29">
        <v>40</v>
      </c>
      <c r="B44" s="25" t="s">
        <v>342</v>
      </c>
      <c r="C44" s="25" t="s">
        <v>343</v>
      </c>
      <c r="D44" s="25" t="s">
        <v>344</v>
      </c>
      <c r="E44" s="49" t="s">
        <v>345</v>
      </c>
      <c r="F44" s="26"/>
    </row>
    <row r="45" spans="1:6" x14ac:dyDescent="0.25">
      <c r="A45" s="29">
        <v>41</v>
      </c>
      <c r="B45" s="25" t="s">
        <v>442</v>
      </c>
      <c r="C45" s="25" t="s">
        <v>443</v>
      </c>
      <c r="D45" s="25" t="s">
        <v>444</v>
      </c>
      <c r="E45" s="51" t="s">
        <v>619</v>
      </c>
      <c r="F45" s="26"/>
    </row>
    <row r="46" spans="1:6" x14ac:dyDescent="0.25">
      <c r="A46" s="29">
        <v>42</v>
      </c>
      <c r="B46" s="25" t="s">
        <v>322</v>
      </c>
      <c r="C46" s="25" t="s">
        <v>323</v>
      </c>
      <c r="D46" s="25" t="s">
        <v>324</v>
      </c>
      <c r="E46" s="49" t="s">
        <v>325</v>
      </c>
      <c r="F46" s="26" t="s">
        <v>520</v>
      </c>
    </row>
    <row r="47" spans="1:6" x14ac:dyDescent="0.25">
      <c r="A47" s="29">
        <v>43</v>
      </c>
      <c r="B47" s="25" t="s">
        <v>64</v>
      </c>
      <c r="C47" s="25" t="s">
        <v>65</v>
      </c>
      <c r="D47" s="25" t="s">
        <v>66</v>
      </c>
      <c r="E47" s="116" t="s">
        <v>67</v>
      </c>
      <c r="F47" s="26"/>
    </row>
    <row r="48" spans="1:6" x14ac:dyDescent="0.25">
      <c r="A48" s="29">
        <v>44</v>
      </c>
      <c r="B48" s="25" t="s">
        <v>23</v>
      </c>
      <c r="C48" s="25" t="s">
        <v>24</v>
      </c>
      <c r="D48" s="17" t="s">
        <v>25</v>
      </c>
      <c r="E48" s="116" t="s">
        <v>26</v>
      </c>
      <c r="F48" s="26" t="s">
        <v>499</v>
      </c>
    </row>
    <row r="49" spans="1:6" x14ac:dyDescent="0.25">
      <c r="A49" s="29">
        <v>45</v>
      </c>
      <c r="B49" s="25" t="s">
        <v>415</v>
      </c>
      <c r="C49" s="25" t="s">
        <v>416</v>
      </c>
      <c r="D49" s="25" t="s">
        <v>417</v>
      </c>
      <c r="E49" s="116"/>
      <c r="F49" s="26" t="s">
        <v>530</v>
      </c>
    </row>
    <row r="50" spans="1:6" x14ac:dyDescent="0.25">
      <c r="A50" s="29">
        <v>46</v>
      </c>
      <c r="B50" s="25" t="s">
        <v>233</v>
      </c>
      <c r="C50" s="25" t="s">
        <v>234</v>
      </c>
      <c r="D50" s="25" t="s">
        <v>235</v>
      </c>
      <c r="E50" s="116"/>
      <c r="F50" s="26"/>
    </row>
    <row r="51" spans="1:6" x14ac:dyDescent="0.25">
      <c r="A51" s="29">
        <v>47</v>
      </c>
      <c r="B51" s="25" t="s">
        <v>230</v>
      </c>
      <c r="C51" s="25" t="s">
        <v>231</v>
      </c>
      <c r="D51" s="25" t="s">
        <v>232</v>
      </c>
      <c r="E51" s="116"/>
      <c r="F51" s="26"/>
    </row>
    <row r="52" spans="1:6" x14ac:dyDescent="0.25">
      <c r="A52" s="29">
        <v>48</v>
      </c>
      <c r="B52" s="25" t="s">
        <v>431</v>
      </c>
      <c r="C52" s="25" t="s">
        <v>432</v>
      </c>
      <c r="D52" s="25" t="s">
        <v>433</v>
      </c>
      <c r="E52" s="116"/>
      <c r="F52" s="26" t="s">
        <v>533</v>
      </c>
    </row>
    <row r="53" spans="1:6" x14ac:dyDescent="0.25">
      <c r="A53" s="29">
        <v>49</v>
      </c>
      <c r="B53" s="25" t="s">
        <v>412</v>
      </c>
      <c r="C53" s="25" t="s">
        <v>413</v>
      </c>
      <c r="D53" s="25" t="s">
        <v>414</v>
      </c>
      <c r="E53" s="116"/>
      <c r="F53" s="26"/>
    </row>
    <row r="54" spans="1:6" x14ac:dyDescent="0.25">
      <c r="A54" s="29">
        <v>50</v>
      </c>
      <c r="B54" s="25" t="s">
        <v>120</v>
      </c>
      <c r="C54" s="25" t="s">
        <v>121</v>
      </c>
      <c r="D54" s="25" t="s">
        <v>122</v>
      </c>
      <c r="E54" s="116" t="s">
        <v>123</v>
      </c>
      <c r="F54" s="26"/>
    </row>
    <row r="55" spans="1:6" x14ac:dyDescent="0.25">
      <c r="A55" s="29">
        <v>51</v>
      </c>
      <c r="B55" s="25" t="s">
        <v>338</v>
      </c>
      <c r="C55" s="25" t="s">
        <v>339</v>
      </c>
      <c r="D55" s="25" t="s">
        <v>340</v>
      </c>
      <c r="E55" s="49" t="s">
        <v>341</v>
      </c>
      <c r="F55" s="26" t="s">
        <v>521</v>
      </c>
    </row>
    <row r="56" spans="1:6" x14ac:dyDescent="0.25">
      <c r="A56" s="29">
        <v>52</v>
      </c>
      <c r="B56" s="25" t="s">
        <v>100</v>
      </c>
      <c r="C56" s="25" t="s">
        <v>102</v>
      </c>
      <c r="D56" s="25" t="s">
        <v>103</v>
      </c>
      <c r="E56" s="116" t="s">
        <v>101</v>
      </c>
      <c r="F56" s="26" t="s">
        <v>507</v>
      </c>
    </row>
    <row r="57" spans="1:6" x14ac:dyDescent="0.25">
      <c r="A57" s="29">
        <v>53</v>
      </c>
      <c r="B57" s="25" t="s">
        <v>173</v>
      </c>
      <c r="C57" s="25" t="s">
        <v>174</v>
      </c>
      <c r="D57" s="25" t="s">
        <v>175</v>
      </c>
      <c r="E57" s="116" t="s">
        <v>176</v>
      </c>
      <c r="F57" s="26"/>
    </row>
    <row r="58" spans="1:6" x14ac:dyDescent="0.25">
      <c r="A58" s="29">
        <v>54</v>
      </c>
      <c r="B58" s="25" t="s">
        <v>421</v>
      </c>
      <c r="C58" s="25" t="s">
        <v>422</v>
      </c>
      <c r="D58" s="25" t="s">
        <v>423</v>
      </c>
      <c r="E58" s="49" t="s">
        <v>424</v>
      </c>
      <c r="F58" s="26" t="s">
        <v>522</v>
      </c>
    </row>
    <row r="59" spans="1:6" x14ac:dyDescent="0.25">
      <c r="A59" s="29">
        <v>55</v>
      </c>
      <c r="B59" s="25" t="s">
        <v>131</v>
      </c>
      <c r="C59" s="25" t="s">
        <v>132</v>
      </c>
      <c r="D59" s="25" t="s">
        <v>133</v>
      </c>
      <c r="E59" s="116" t="s">
        <v>127</v>
      </c>
      <c r="F59" s="26" t="s">
        <v>510</v>
      </c>
    </row>
    <row r="60" spans="1:6" x14ac:dyDescent="0.25">
      <c r="A60" s="29">
        <v>56</v>
      </c>
      <c r="B60" s="25" t="s">
        <v>61</v>
      </c>
      <c r="C60" s="25" t="s">
        <v>62</v>
      </c>
      <c r="D60" s="25" t="s">
        <v>63</v>
      </c>
      <c r="E60" s="116"/>
      <c r="F60" s="26"/>
    </row>
    <row r="61" spans="1:6" x14ac:dyDescent="0.25">
      <c r="A61" s="29">
        <v>57</v>
      </c>
      <c r="B61" s="25" t="s">
        <v>456</v>
      </c>
      <c r="C61" s="25" t="s">
        <v>457</v>
      </c>
      <c r="D61" s="25" t="s">
        <v>458</v>
      </c>
      <c r="E61" s="49" t="s">
        <v>459</v>
      </c>
      <c r="F61" s="26"/>
    </row>
    <row r="62" spans="1:6" x14ac:dyDescent="0.25">
      <c r="A62" s="29">
        <v>58</v>
      </c>
      <c r="B62" s="25" t="s">
        <v>460</v>
      </c>
      <c r="C62" s="25" t="s">
        <v>461</v>
      </c>
      <c r="D62" s="25" t="s">
        <v>462</v>
      </c>
      <c r="E62" s="49" t="s">
        <v>459</v>
      </c>
      <c r="F62" s="26"/>
    </row>
    <row r="63" spans="1:6" x14ac:dyDescent="0.25">
      <c r="A63" s="29">
        <v>59</v>
      </c>
      <c r="B63" s="25" t="s">
        <v>18</v>
      </c>
      <c r="C63" s="25" t="s">
        <v>19</v>
      </c>
      <c r="D63" s="25" t="s">
        <v>20</v>
      </c>
      <c r="E63" s="116" t="s">
        <v>21</v>
      </c>
      <c r="F63" s="26" t="s">
        <v>22</v>
      </c>
    </row>
    <row r="64" spans="1:6" x14ac:dyDescent="0.25">
      <c r="A64" s="29">
        <v>60</v>
      </c>
      <c r="B64" s="25" t="s">
        <v>147</v>
      </c>
      <c r="C64" s="25" t="s">
        <v>148</v>
      </c>
      <c r="D64" s="25" t="s">
        <v>149</v>
      </c>
      <c r="E64" s="116"/>
      <c r="F64" s="26"/>
    </row>
    <row r="65" spans="1:6" x14ac:dyDescent="0.25">
      <c r="A65" s="29">
        <v>61</v>
      </c>
      <c r="B65" s="25" t="s">
        <v>196</v>
      </c>
      <c r="C65" s="25" t="s">
        <v>197</v>
      </c>
      <c r="D65" s="25" t="s">
        <v>198</v>
      </c>
      <c r="E65" s="116"/>
      <c r="F65" s="26" t="s">
        <v>511</v>
      </c>
    </row>
    <row r="66" spans="1:6" x14ac:dyDescent="0.25">
      <c r="A66" s="29">
        <v>62</v>
      </c>
      <c r="B66" s="25" t="s">
        <v>434</v>
      </c>
      <c r="C66" s="25" t="s">
        <v>435</v>
      </c>
      <c r="D66" s="25" t="s">
        <v>436</v>
      </c>
      <c r="E66" s="49" t="s">
        <v>437</v>
      </c>
      <c r="F66" s="26" t="s">
        <v>534</v>
      </c>
    </row>
    <row r="67" spans="1:6" x14ac:dyDescent="0.25">
      <c r="A67" s="29">
        <v>63</v>
      </c>
      <c r="B67" s="25" t="s">
        <v>81</v>
      </c>
      <c r="C67" s="25" t="s">
        <v>82</v>
      </c>
      <c r="D67" s="25" t="s">
        <v>83</v>
      </c>
      <c r="E67" s="116" t="s">
        <v>84</v>
      </c>
      <c r="F67" s="26"/>
    </row>
    <row r="68" spans="1:6" x14ac:dyDescent="0.25">
      <c r="A68" s="29">
        <v>64</v>
      </c>
      <c r="B68" s="27" t="s">
        <v>409</v>
      </c>
      <c r="C68" s="27" t="s">
        <v>410</v>
      </c>
      <c r="D68" s="27" t="s">
        <v>411</v>
      </c>
      <c r="E68" s="117"/>
      <c r="F68" s="28" t="s">
        <v>529</v>
      </c>
    </row>
    <row r="69" spans="1:6" x14ac:dyDescent="0.25">
      <c r="A69" s="29">
        <v>65</v>
      </c>
      <c r="B69" s="25" t="s">
        <v>143</v>
      </c>
      <c r="C69" s="25" t="s">
        <v>144</v>
      </c>
      <c r="D69" s="25" t="s">
        <v>145</v>
      </c>
      <c r="E69" s="116" t="s">
        <v>146</v>
      </c>
      <c r="F69" s="26" t="s">
        <v>499</v>
      </c>
    </row>
    <row r="70" spans="1:6" x14ac:dyDescent="0.25">
      <c r="A70" s="29">
        <v>66</v>
      </c>
      <c r="B70" s="27" t="s">
        <v>445</v>
      </c>
      <c r="C70" s="27" t="s">
        <v>446</v>
      </c>
      <c r="D70" s="27" t="s">
        <v>447</v>
      </c>
      <c r="E70" s="117"/>
      <c r="F70" s="28"/>
    </row>
    <row r="71" spans="1:6" x14ac:dyDescent="0.25">
      <c r="A71" s="29">
        <v>67</v>
      </c>
      <c r="B71" s="27" t="s">
        <v>202</v>
      </c>
      <c r="C71" s="27" t="s">
        <v>203</v>
      </c>
      <c r="D71" s="27" t="s">
        <v>204</v>
      </c>
      <c r="E71" s="55" t="s">
        <v>205</v>
      </c>
      <c r="F71" s="28" t="s">
        <v>513</v>
      </c>
    </row>
    <row r="72" spans="1:6" x14ac:dyDescent="0.25">
      <c r="A72" s="29">
        <v>68</v>
      </c>
      <c r="B72" s="25" t="s">
        <v>353</v>
      </c>
      <c r="C72" s="25" t="s">
        <v>354</v>
      </c>
      <c r="D72" s="25" t="s">
        <v>355</v>
      </c>
      <c r="E72" s="49" t="s">
        <v>356</v>
      </c>
      <c r="F72" s="26" t="s">
        <v>522</v>
      </c>
    </row>
    <row r="73" spans="1:6" x14ac:dyDescent="0.25">
      <c r="A73" s="29">
        <v>69</v>
      </c>
      <c r="B73" s="25" t="s">
        <v>418</v>
      </c>
      <c r="C73" s="25" t="s">
        <v>419</v>
      </c>
      <c r="D73" s="25" t="s">
        <v>420</v>
      </c>
      <c r="E73" s="116"/>
      <c r="F73" s="26" t="s">
        <v>531</v>
      </c>
    </row>
    <row r="74" spans="1:6" x14ac:dyDescent="0.25">
      <c r="A74" s="29">
        <v>70</v>
      </c>
      <c r="B74" s="25" t="s">
        <v>399</v>
      </c>
      <c r="C74" s="25" t="s">
        <v>400</v>
      </c>
      <c r="D74" s="25" t="s">
        <v>401</v>
      </c>
      <c r="E74" s="49" t="s">
        <v>402</v>
      </c>
      <c r="F74" s="26" t="s">
        <v>528</v>
      </c>
    </row>
    <row r="75" spans="1:6" x14ac:dyDescent="0.25">
      <c r="A75" s="29">
        <v>71</v>
      </c>
      <c r="B75" s="27" t="s">
        <v>494</v>
      </c>
      <c r="C75" s="27" t="s">
        <v>495</v>
      </c>
      <c r="D75" s="27" t="s">
        <v>496</v>
      </c>
      <c r="E75" s="117"/>
      <c r="F75" s="28"/>
    </row>
    <row r="76" spans="1:6" x14ac:dyDescent="0.25">
      <c r="A76" s="29">
        <v>72</v>
      </c>
      <c r="B76" s="27" t="s">
        <v>177</v>
      </c>
      <c r="C76" s="27" t="s">
        <v>178</v>
      </c>
      <c r="D76" s="27" t="s">
        <v>179</v>
      </c>
      <c r="E76" s="117" t="s">
        <v>180</v>
      </c>
      <c r="F76" s="28"/>
    </row>
    <row r="77" spans="1:6" x14ac:dyDescent="0.25">
      <c r="A77" s="29">
        <v>73</v>
      </c>
      <c r="B77" s="27" t="s">
        <v>93</v>
      </c>
      <c r="C77" s="27" t="s">
        <v>94</v>
      </c>
      <c r="D77" s="27" t="s">
        <v>95</v>
      </c>
      <c r="E77" s="56" t="s">
        <v>618</v>
      </c>
      <c r="F77" s="28" t="s">
        <v>505</v>
      </c>
    </row>
    <row r="78" spans="1:6" x14ac:dyDescent="0.25">
      <c r="A78" s="29">
        <v>74</v>
      </c>
      <c r="B78" s="27" t="s">
        <v>357</v>
      </c>
      <c r="C78" s="27" t="s">
        <v>358</v>
      </c>
      <c r="D78" s="27" t="s">
        <v>359</v>
      </c>
      <c r="E78" s="55" t="s">
        <v>360</v>
      </c>
      <c r="F78" s="28"/>
    </row>
    <row r="79" spans="1:6" x14ac:dyDescent="0.25">
      <c r="A79" s="29">
        <v>75</v>
      </c>
      <c r="B79" s="25" t="s">
        <v>85</v>
      </c>
      <c r="C79" s="25" t="s">
        <v>86</v>
      </c>
      <c r="D79" s="25" t="s">
        <v>87</v>
      </c>
      <c r="E79" s="116"/>
      <c r="F79" s="26" t="s">
        <v>504</v>
      </c>
    </row>
    <row r="80" spans="1:6" x14ac:dyDescent="0.25">
      <c r="A80" s="29">
        <v>76</v>
      </c>
      <c r="B80" s="27" t="s">
        <v>104</v>
      </c>
      <c r="C80" s="27" t="s">
        <v>105</v>
      </c>
      <c r="D80" s="27" t="s">
        <v>106</v>
      </c>
      <c r="E80" s="117" t="s">
        <v>107</v>
      </c>
      <c r="F80" s="28"/>
    </row>
    <row r="81" spans="1:6" x14ac:dyDescent="0.25">
      <c r="A81" s="29">
        <v>77</v>
      </c>
      <c r="B81" s="25" t="s">
        <v>428</v>
      </c>
      <c r="C81" s="25" t="s">
        <v>429</v>
      </c>
      <c r="D81" s="25" t="s">
        <v>430</v>
      </c>
      <c r="E81" s="116"/>
      <c r="F81" s="26" t="s">
        <v>532</v>
      </c>
    </row>
    <row r="82" spans="1:6" x14ac:dyDescent="0.25">
      <c r="A82" s="29">
        <v>78</v>
      </c>
      <c r="B82" s="27" t="s">
        <v>12</v>
      </c>
      <c r="C82" s="27" t="s">
        <v>13</v>
      </c>
      <c r="D82" s="27" t="s">
        <v>14</v>
      </c>
      <c r="E82" s="117"/>
      <c r="F82" s="28" t="s">
        <v>498</v>
      </c>
    </row>
    <row r="83" spans="1:6" x14ac:dyDescent="0.25">
      <c r="A83" s="29">
        <v>79</v>
      </c>
      <c r="B83" s="27" t="s">
        <v>309</v>
      </c>
      <c r="C83" s="27" t="s">
        <v>310</v>
      </c>
      <c r="D83" s="27" t="s">
        <v>311</v>
      </c>
      <c r="E83" s="117"/>
      <c r="F83" s="28"/>
    </row>
    <row r="84" spans="1:6" x14ac:dyDescent="0.25">
      <c r="A84" s="29">
        <v>80</v>
      </c>
      <c r="B84" s="25" t="s">
        <v>261</v>
      </c>
      <c r="C84" s="25" t="s">
        <v>262</v>
      </c>
      <c r="D84" s="25" t="s">
        <v>263</v>
      </c>
      <c r="E84" s="116"/>
      <c r="F84" s="26"/>
    </row>
    <row r="85" spans="1:6" x14ac:dyDescent="0.25">
      <c r="A85" s="29">
        <v>81</v>
      </c>
      <c r="B85" s="25" t="s">
        <v>278</v>
      </c>
      <c r="C85" s="25" t="s">
        <v>279</v>
      </c>
      <c r="D85" s="25" t="s">
        <v>280</v>
      </c>
      <c r="E85" s="49" t="s">
        <v>281</v>
      </c>
      <c r="F85" s="26"/>
    </row>
    <row r="86" spans="1:6" x14ac:dyDescent="0.25">
      <c r="A86" s="29">
        <v>82</v>
      </c>
      <c r="B86" s="25" t="s">
        <v>375</v>
      </c>
      <c r="C86" s="25" t="s">
        <v>376</v>
      </c>
      <c r="D86" s="25" t="s">
        <v>377</v>
      </c>
      <c r="E86" s="116"/>
      <c r="F86" s="26" t="s">
        <v>526</v>
      </c>
    </row>
    <row r="87" spans="1:6" x14ac:dyDescent="0.25">
      <c r="A87" s="29">
        <v>83</v>
      </c>
      <c r="B87" s="25" t="s">
        <v>108</v>
      </c>
      <c r="C87" s="25" t="s">
        <v>109</v>
      </c>
      <c r="D87" s="25" t="s">
        <v>110</v>
      </c>
      <c r="E87" s="116" t="s">
        <v>111</v>
      </c>
      <c r="F87" s="26"/>
    </row>
    <row r="88" spans="1:6" x14ac:dyDescent="0.25">
      <c r="A88" s="29">
        <v>84</v>
      </c>
      <c r="B88" s="27" t="s">
        <v>96</v>
      </c>
      <c r="C88" s="27" t="s">
        <v>97</v>
      </c>
      <c r="D88" s="27" t="s">
        <v>98</v>
      </c>
      <c r="E88" s="117" t="s">
        <v>99</v>
      </c>
      <c r="F88" s="28" t="s">
        <v>506</v>
      </c>
    </row>
    <row r="89" spans="1:6" x14ac:dyDescent="0.25">
      <c r="A89" s="29">
        <v>85</v>
      </c>
      <c r="B89" s="25" t="s">
        <v>274</v>
      </c>
      <c r="C89" s="25" t="s">
        <v>275</v>
      </c>
      <c r="D89" s="25" t="s">
        <v>276</v>
      </c>
      <c r="E89" s="49" t="s">
        <v>617</v>
      </c>
      <c r="F89" s="26" t="s">
        <v>519</v>
      </c>
    </row>
    <row r="90" spans="1:6" x14ac:dyDescent="0.25">
      <c r="A90" s="29">
        <v>86</v>
      </c>
      <c r="B90" s="27" t="s">
        <v>2</v>
      </c>
      <c r="C90" s="27" t="s">
        <v>3</v>
      </c>
      <c r="D90" s="27" t="s">
        <v>4</v>
      </c>
      <c r="E90" s="55" t="s">
        <v>616</v>
      </c>
      <c r="F90" s="28"/>
    </row>
    <row r="91" spans="1:6" x14ac:dyDescent="0.25">
      <c r="A91" s="29">
        <v>87</v>
      </c>
      <c r="B91" s="25" t="s">
        <v>476</v>
      </c>
      <c r="C91" s="25" t="s">
        <v>477</v>
      </c>
      <c r="D91" s="25" t="s">
        <v>478</v>
      </c>
      <c r="E91" s="26"/>
      <c r="F91" s="26"/>
    </row>
    <row r="92" spans="1:6" x14ac:dyDescent="0.25">
      <c r="A92" s="29">
        <v>88</v>
      </c>
      <c r="B92" s="25" t="s">
        <v>482</v>
      </c>
      <c r="C92" s="25" t="s">
        <v>483</v>
      </c>
      <c r="D92" s="25" t="s">
        <v>484</v>
      </c>
      <c r="E92" s="26"/>
      <c r="F92" s="26"/>
    </row>
    <row r="93" spans="1:6" x14ac:dyDescent="0.25">
      <c r="A93" s="29">
        <v>89</v>
      </c>
      <c r="B93" s="25" t="s">
        <v>473</v>
      </c>
      <c r="C93" s="25" t="s">
        <v>474</v>
      </c>
      <c r="D93" s="25" t="s">
        <v>475</v>
      </c>
      <c r="E93" s="26"/>
      <c r="F93" s="26"/>
    </row>
    <row r="94" spans="1:6" x14ac:dyDescent="0.25">
      <c r="A94" s="29">
        <v>90</v>
      </c>
      <c r="B94" s="25" t="s">
        <v>485</v>
      </c>
      <c r="C94" s="25" t="s">
        <v>486</v>
      </c>
      <c r="D94" s="25" t="s">
        <v>487</v>
      </c>
      <c r="E94" s="26"/>
      <c r="F94" s="26"/>
    </row>
    <row r="95" spans="1:6" x14ac:dyDescent="0.25">
      <c r="A95" s="29">
        <v>91</v>
      </c>
      <c r="B95" s="25" t="s">
        <v>479</v>
      </c>
      <c r="C95" s="25" t="s">
        <v>480</v>
      </c>
      <c r="D95" s="25" t="s">
        <v>481</v>
      </c>
      <c r="E95" s="26"/>
      <c r="F95" s="26"/>
    </row>
    <row r="96" spans="1:6" x14ac:dyDescent="0.25">
      <c r="A96" s="29">
        <v>92</v>
      </c>
      <c r="B96" s="25" t="s">
        <v>488</v>
      </c>
      <c r="C96" s="25" t="s">
        <v>489</v>
      </c>
      <c r="D96" s="25" t="s">
        <v>490</v>
      </c>
      <c r="E96" s="26"/>
      <c r="F96" s="26"/>
    </row>
    <row r="97" spans="1:6" x14ac:dyDescent="0.25">
      <c r="A97" s="29">
        <v>93</v>
      </c>
      <c r="B97" s="25" t="s">
        <v>491</v>
      </c>
      <c r="C97" s="25" t="s">
        <v>492</v>
      </c>
      <c r="D97" s="25" t="s">
        <v>493</v>
      </c>
      <c r="E97" s="26"/>
      <c r="F97" s="26"/>
    </row>
    <row r="98" spans="1:6" x14ac:dyDescent="0.25">
      <c r="A98" s="29">
        <v>94</v>
      </c>
      <c r="B98" s="27" t="s">
        <v>470</v>
      </c>
      <c r="C98" s="27" t="s">
        <v>471</v>
      </c>
      <c r="D98" s="27" t="s">
        <v>472</v>
      </c>
      <c r="E98" s="28"/>
      <c r="F98" s="28"/>
    </row>
    <row r="99" spans="1:6" x14ac:dyDescent="0.25">
      <c r="A99" s="29">
        <v>95</v>
      </c>
      <c r="B99" s="25" t="s">
        <v>9</v>
      </c>
      <c r="C99" s="25" t="s">
        <v>10</v>
      </c>
      <c r="D99" s="25" t="s">
        <v>11</v>
      </c>
      <c r="E99" s="26"/>
      <c r="F99" s="26" t="s">
        <v>497</v>
      </c>
    </row>
    <row r="100" spans="1:6" x14ac:dyDescent="0.25">
      <c r="A100" s="29">
        <v>96</v>
      </c>
      <c r="B100" s="27" t="s">
        <v>15</v>
      </c>
      <c r="C100" s="27" t="s">
        <v>16</v>
      </c>
      <c r="D100" s="27" t="s">
        <v>17</v>
      </c>
      <c r="E100" s="28"/>
      <c r="F100" s="28" t="s">
        <v>370</v>
      </c>
    </row>
    <row r="101" spans="1:6" x14ac:dyDescent="0.25">
      <c r="A101" s="29">
        <v>97</v>
      </c>
      <c r="B101" s="27" t="s">
        <v>243</v>
      </c>
      <c r="C101" s="27" t="s">
        <v>244</v>
      </c>
      <c r="D101" s="19" t="s">
        <v>245</v>
      </c>
      <c r="E101" s="18" t="s">
        <v>246</v>
      </c>
      <c r="F101" s="28"/>
    </row>
    <row r="102" spans="1:6" x14ac:dyDescent="0.25">
      <c r="A102" s="29">
        <v>98</v>
      </c>
      <c r="B102" s="19" t="s">
        <v>268</v>
      </c>
      <c r="C102" s="27" t="s">
        <v>269</v>
      </c>
      <c r="D102" s="27" t="s">
        <v>270</v>
      </c>
      <c r="E102" s="28"/>
      <c r="F102" s="28"/>
    </row>
    <row r="103" spans="1:6" x14ac:dyDescent="0.25">
      <c r="A103" s="29">
        <v>99</v>
      </c>
      <c r="B103" s="25" t="s">
        <v>189</v>
      </c>
      <c r="C103" s="25" t="s">
        <v>190</v>
      </c>
      <c r="D103" s="25" t="s">
        <v>191</v>
      </c>
      <c r="E103" s="26"/>
      <c r="F103" s="26"/>
    </row>
    <row r="104" spans="1:6" x14ac:dyDescent="0.25">
      <c r="A104" s="29">
        <v>100</v>
      </c>
      <c r="B104" s="25" t="s">
        <v>192</v>
      </c>
      <c r="C104" s="25" t="s">
        <v>193</v>
      </c>
      <c r="D104" s="25" t="s">
        <v>194</v>
      </c>
      <c r="E104" s="26" t="s">
        <v>195</v>
      </c>
      <c r="F104" s="26"/>
    </row>
    <row r="105" spans="1:6" x14ac:dyDescent="0.25">
      <c r="A105" s="29">
        <v>101</v>
      </c>
      <c r="B105" s="27" t="s">
        <v>216</v>
      </c>
      <c r="C105" s="27" t="s">
        <v>217</v>
      </c>
      <c r="D105" s="27" t="s">
        <v>218</v>
      </c>
      <c r="E105" s="18" t="s">
        <v>219</v>
      </c>
      <c r="F105" s="28" t="s">
        <v>516</v>
      </c>
    </row>
    <row r="106" spans="1:6" x14ac:dyDescent="0.25">
      <c r="A106" s="29">
        <v>102</v>
      </c>
      <c r="B106" s="25" t="s">
        <v>251</v>
      </c>
      <c r="C106" s="25" t="s">
        <v>252</v>
      </c>
      <c r="D106" s="25" t="s">
        <v>253</v>
      </c>
      <c r="E106" s="16" t="s">
        <v>254</v>
      </c>
      <c r="F106" s="26"/>
    </row>
    <row r="107" spans="1:6" x14ac:dyDescent="0.25">
      <c r="A107" s="29">
        <v>103</v>
      </c>
      <c r="B107" s="27" t="s">
        <v>150</v>
      </c>
      <c r="C107" s="27" t="s">
        <v>151</v>
      </c>
      <c r="D107" s="27" t="s">
        <v>152</v>
      </c>
      <c r="E107" s="28"/>
      <c r="F107" s="28"/>
    </row>
    <row r="108" spans="1:6" x14ac:dyDescent="0.25">
      <c r="A108" s="29">
        <v>104</v>
      </c>
      <c r="B108" s="27" t="s">
        <v>153</v>
      </c>
      <c r="C108" s="27" t="s">
        <v>154</v>
      </c>
      <c r="D108" s="27" t="s">
        <v>155</v>
      </c>
      <c r="E108" s="28"/>
      <c r="F108" s="28"/>
    </row>
    <row r="109" spans="1:6" x14ac:dyDescent="0.25">
      <c r="A109" s="29">
        <v>105</v>
      </c>
      <c r="B109" s="27" t="s">
        <v>156</v>
      </c>
      <c r="C109" s="27" t="s">
        <v>157</v>
      </c>
      <c r="D109" s="27" t="s">
        <v>158</v>
      </c>
      <c r="E109" s="28"/>
      <c r="F109" s="28"/>
    </row>
    <row r="110" spans="1:6" x14ac:dyDescent="0.25">
      <c r="A110" s="29">
        <v>106</v>
      </c>
      <c r="B110" s="27" t="s">
        <v>159</v>
      </c>
      <c r="C110" s="27" t="s">
        <v>160</v>
      </c>
      <c r="D110" s="27" t="s">
        <v>161</v>
      </c>
      <c r="E110" s="28"/>
      <c r="F110" s="28"/>
    </row>
    <row r="111" spans="1:6" x14ac:dyDescent="0.25">
      <c r="A111" s="29">
        <v>107</v>
      </c>
      <c r="B111" s="27" t="s">
        <v>162</v>
      </c>
      <c r="C111" s="27" t="s">
        <v>163</v>
      </c>
      <c r="D111" s="27" t="s">
        <v>164</v>
      </c>
      <c r="E111" s="28"/>
      <c r="F111" s="28"/>
    </row>
    <row r="112" spans="1:6" x14ac:dyDescent="0.25">
      <c r="A112" s="29">
        <v>108</v>
      </c>
      <c r="B112" s="25" t="s">
        <v>297</v>
      </c>
      <c r="C112" s="25" t="s">
        <v>298</v>
      </c>
      <c r="D112" s="25" t="s">
        <v>299</v>
      </c>
      <c r="E112" s="26"/>
      <c r="F112" s="26"/>
    </row>
    <row r="113" spans="1:6" x14ac:dyDescent="0.25">
      <c r="A113" s="29">
        <v>109</v>
      </c>
      <c r="B113" s="25" t="s">
        <v>306</v>
      </c>
      <c r="C113" s="25" t="s">
        <v>307</v>
      </c>
      <c r="D113" s="25" t="s">
        <v>308</v>
      </c>
      <c r="E113" s="26"/>
      <c r="F113" s="26"/>
    </row>
    <row r="114" spans="1:6" x14ac:dyDescent="0.25">
      <c r="A114" s="29">
        <v>110</v>
      </c>
      <c r="B114" s="25" t="s">
        <v>294</v>
      </c>
      <c r="C114" s="25" t="s">
        <v>295</v>
      </c>
      <c r="D114" s="25" t="s">
        <v>296</v>
      </c>
      <c r="E114" s="26"/>
      <c r="F114" s="26"/>
    </row>
    <row r="115" spans="1:6" x14ac:dyDescent="0.25">
      <c r="A115" s="29">
        <v>111</v>
      </c>
      <c r="B115" s="25" t="s">
        <v>303</v>
      </c>
      <c r="C115" s="25" t="s">
        <v>304</v>
      </c>
      <c r="D115" s="25" t="s">
        <v>305</v>
      </c>
      <c r="E115" s="26"/>
      <c r="F115" s="26"/>
    </row>
    <row r="116" spans="1:6" x14ac:dyDescent="0.25">
      <c r="A116" s="29">
        <v>112</v>
      </c>
      <c r="B116" s="25" t="s">
        <v>288</v>
      </c>
      <c r="C116" s="25" t="s">
        <v>289</v>
      </c>
      <c r="D116" s="25" t="s">
        <v>290</v>
      </c>
      <c r="E116" s="26"/>
      <c r="F116" s="26"/>
    </row>
    <row r="117" spans="1:6" x14ac:dyDescent="0.25">
      <c r="A117" s="29">
        <v>113</v>
      </c>
      <c r="B117" s="25" t="s">
        <v>291</v>
      </c>
      <c r="C117" s="25" t="s">
        <v>292</v>
      </c>
      <c r="D117" s="25" t="s">
        <v>293</v>
      </c>
      <c r="E117" s="26"/>
      <c r="F117" s="26"/>
    </row>
    <row r="118" spans="1:6" x14ac:dyDescent="0.25">
      <c r="A118" s="29">
        <v>114</v>
      </c>
      <c r="B118" s="25" t="s">
        <v>300</v>
      </c>
      <c r="C118" s="25" t="s">
        <v>301</v>
      </c>
      <c r="D118" s="25" t="s">
        <v>302</v>
      </c>
      <c r="E118" s="26"/>
      <c r="F118" s="26"/>
    </row>
    <row r="119" spans="1:6" x14ac:dyDescent="0.25">
      <c r="A119" s="29">
        <v>115</v>
      </c>
      <c r="B119" s="27" t="s">
        <v>452</v>
      </c>
      <c r="C119" s="27" t="s">
        <v>453</v>
      </c>
      <c r="D119" s="27" t="s">
        <v>454</v>
      </c>
      <c r="E119" s="18" t="s">
        <v>455</v>
      </c>
      <c r="F119" s="28"/>
    </row>
    <row r="120" spans="1:6" x14ac:dyDescent="0.25">
      <c r="A120" s="29">
        <v>116</v>
      </c>
      <c r="B120" s="25" t="s">
        <v>264</v>
      </c>
      <c r="C120" s="25" t="s">
        <v>265</v>
      </c>
      <c r="D120" s="25" t="s">
        <v>266</v>
      </c>
      <c r="E120" s="16" t="s">
        <v>267</v>
      </c>
      <c r="F120" s="26"/>
    </row>
    <row r="121" spans="1:6" x14ac:dyDescent="0.25">
      <c r="A121" s="29">
        <v>117</v>
      </c>
      <c r="B121" s="25" t="s">
        <v>240</v>
      </c>
      <c r="C121" s="25" t="s">
        <v>241</v>
      </c>
      <c r="D121" s="25" t="s">
        <v>242</v>
      </c>
      <c r="E121" s="26"/>
      <c r="F121" s="26"/>
    </row>
    <row r="122" spans="1:6" x14ac:dyDescent="0.25">
      <c r="A122" s="29">
        <v>118</v>
      </c>
      <c r="B122" s="25" t="s">
        <v>236</v>
      </c>
      <c r="C122" s="25" t="s">
        <v>237</v>
      </c>
      <c r="D122" s="25" t="s">
        <v>238</v>
      </c>
      <c r="E122" s="16" t="s">
        <v>239</v>
      </c>
      <c r="F122" s="26"/>
    </row>
    <row r="123" spans="1:6" x14ac:dyDescent="0.25">
      <c r="A123" s="29">
        <v>119</v>
      </c>
      <c r="B123" s="27" t="s">
        <v>271</v>
      </c>
      <c r="C123" s="27" t="s">
        <v>272</v>
      </c>
      <c r="D123" s="19" t="s">
        <v>273</v>
      </c>
      <c r="E123" s="28"/>
      <c r="F123" s="28"/>
    </row>
    <row r="124" spans="1:6" x14ac:dyDescent="0.25">
      <c r="A124" s="29">
        <v>120</v>
      </c>
      <c r="B124" s="25" t="s">
        <v>255</v>
      </c>
      <c r="C124" s="25" t="s">
        <v>256</v>
      </c>
      <c r="D124" s="17" t="s">
        <v>257</v>
      </c>
      <c r="E124" s="26"/>
      <c r="F124" s="26"/>
    </row>
    <row r="125" spans="1:6" x14ac:dyDescent="0.25">
      <c r="A125" s="29">
        <v>121</v>
      </c>
      <c r="B125" s="25" t="s">
        <v>181</v>
      </c>
      <c r="C125" s="25" t="s">
        <v>182</v>
      </c>
      <c r="D125" s="25" t="s">
        <v>183</v>
      </c>
      <c r="E125" s="26" t="s">
        <v>184</v>
      </c>
      <c r="F125" s="26"/>
    </row>
    <row r="126" spans="1:6" x14ac:dyDescent="0.25">
      <c r="A126" s="29">
        <v>122</v>
      </c>
      <c r="B126" s="25" t="s">
        <v>185</v>
      </c>
      <c r="C126" s="25" t="s">
        <v>186</v>
      </c>
      <c r="D126" s="25" t="s">
        <v>187</v>
      </c>
      <c r="E126" s="26" t="s">
        <v>188</v>
      </c>
      <c r="F126" s="26"/>
    </row>
    <row r="127" spans="1:6" x14ac:dyDescent="0.25">
      <c r="A127" s="29">
        <v>123</v>
      </c>
      <c r="B127" s="27" t="s">
        <v>312</v>
      </c>
      <c r="C127" s="27" t="s">
        <v>313</v>
      </c>
      <c r="D127" s="27" t="s">
        <v>314</v>
      </c>
      <c r="E127" s="28"/>
      <c r="F127" s="28"/>
    </row>
    <row r="128" spans="1:6" x14ac:dyDescent="0.25">
      <c r="A128" s="29">
        <v>124</v>
      </c>
      <c r="B128" s="27" t="s">
        <v>282</v>
      </c>
      <c r="C128" s="27" t="s">
        <v>283</v>
      </c>
      <c r="D128" s="27" t="s">
        <v>284</v>
      </c>
      <c r="E128" s="28"/>
      <c r="F128" s="28"/>
    </row>
    <row r="129" spans="1:6" x14ac:dyDescent="0.25">
      <c r="A129" s="29">
        <v>125</v>
      </c>
      <c r="B129" s="27" t="s">
        <v>463</v>
      </c>
      <c r="C129" s="27" t="s">
        <v>464</v>
      </c>
      <c r="D129" s="27" t="s">
        <v>465</v>
      </c>
      <c r="E129" s="28"/>
      <c r="F129" s="28"/>
    </row>
    <row r="130" spans="1:6" x14ac:dyDescent="0.25">
      <c r="A130" s="29">
        <v>126</v>
      </c>
      <c r="B130" s="25" t="s">
        <v>448</v>
      </c>
      <c r="C130" s="25" t="s">
        <v>449</v>
      </c>
      <c r="D130" s="25" t="s">
        <v>450</v>
      </c>
      <c r="E130" s="16" t="s">
        <v>451</v>
      </c>
      <c r="F130" s="26"/>
    </row>
    <row r="131" spans="1:6" x14ac:dyDescent="0.25">
      <c r="A131" s="29">
        <v>127</v>
      </c>
      <c r="B131" s="25" t="s">
        <v>285</v>
      </c>
      <c r="C131" s="25" t="s">
        <v>286</v>
      </c>
      <c r="D131" s="25" t="s">
        <v>287</v>
      </c>
      <c r="E131" s="26"/>
      <c r="F131" s="26"/>
    </row>
    <row r="132" spans="1:6" x14ac:dyDescent="0.25">
      <c r="A132" s="29">
        <v>128</v>
      </c>
      <c r="B132" s="25" t="s">
        <v>258</v>
      </c>
      <c r="C132" s="25" t="s">
        <v>259</v>
      </c>
      <c r="D132" s="25" t="s">
        <v>260</v>
      </c>
      <c r="E132" s="26"/>
      <c r="F132" s="26" t="s">
        <v>518</v>
      </c>
    </row>
    <row r="133" spans="1:6" x14ac:dyDescent="0.25">
      <c r="A133" s="29">
        <v>129</v>
      </c>
      <c r="B133" s="27" t="s">
        <v>5</v>
      </c>
      <c r="C133" s="27" t="s">
        <v>6</v>
      </c>
      <c r="D133" s="27" t="s">
        <v>7</v>
      </c>
      <c r="E133" s="28" t="s">
        <v>8</v>
      </c>
      <c r="F133" s="28"/>
    </row>
    <row r="134" spans="1:6" x14ac:dyDescent="0.25">
      <c r="A134" s="29">
        <v>130</v>
      </c>
      <c r="B134" s="27" t="s">
        <v>247</v>
      </c>
      <c r="C134" s="27" t="s">
        <v>248</v>
      </c>
      <c r="D134" s="27" t="s">
        <v>249</v>
      </c>
      <c r="E134" s="18" t="s">
        <v>250</v>
      </c>
      <c r="F134" s="28" t="s">
        <v>517</v>
      </c>
    </row>
    <row r="135" spans="1:6" x14ac:dyDescent="0.25">
      <c r="A135" s="29">
        <v>131</v>
      </c>
      <c r="B135" s="25" t="s">
        <v>466</v>
      </c>
      <c r="C135" s="25" t="s">
        <v>467</v>
      </c>
      <c r="D135" s="25" t="s">
        <v>468</v>
      </c>
      <c r="E135" s="16" t="s">
        <v>469</v>
      </c>
      <c r="F135" s="26"/>
    </row>
    <row r="136" spans="1:6" x14ac:dyDescent="0.25">
      <c r="A136" s="29">
        <v>132</v>
      </c>
      <c r="B136" s="25" t="s">
        <v>384</v>
      </c>
      <c r="C136" s="25" t="s">
        <v>385</v>
      </c>
      <c r="D136" s="25" t="s">
        <v>386</v>
      </c>
      <c r="E136" s="26"/>
      <c r="F136" s="26"/>
    </row>
    <row r="137" spans="1:6" x14ac:dyDescent="0.25">
      <c r="A137" s="29">
        <v>133</v>
      </c>
      <c r="B137" s="25" t="s">
        <v>390</v>
      </c>
      <c r="C137" s="25" t="s">
        <v>391</v>
      </c>
      <c r="D137" s="25" t="s">
        <v>392</v>
      </c>
      <c r="E137" s="26"/>
      <c r="F137" s="26" t="s">
        <v>527</v>
      </c>
    </row>
    <row r="138" spans="1:6" x14ac:dyDescent="0.25">
      <c r="A138" s="29">
        <v>134</v>
      </c>
      <c r="B138" s="25" t="s">
        <v>381</v>
      </c>
      <c r="C138" s="25" t="s">
        <v>382</v>
      </c>
      <c r="D138" s="25" t="s">
        <v>383</v>
      </c>
      <c r="E138" s="26"/>
      <c r="F138" s="26"/>
    </row>
    <row r="139" spans="1:6" x14ac:dyDescent="0.25">
      <c r="A139" s="29">
        <v>135</v>
      </c>
      <c r="B139" s="25" t="s">
        <v>387</v>
      </c>
      <c r="C139" s="25" t="s">
        <v>388</v>
      </c>
      <c r="D139" s="25" t="s">
        <v>389</v>
      </c>
      <c r="E139" s="26"/>
      <c r="F139" s="26"/>
    </row>
    <row r="140" spans="1:6" x14ac:dyDescent="0.25">
      <c r="A140" s="29">
        <v>136</v>
      </c>
      <c r="B140" s="25" t="s">
        <v>403</v>
      </c>
      <c r="C140" s="25" t="s">
        <v>404</v>
      </c>
      <c r="D140" s="25" t="s">
        <v>405</v>
      </c>
      <c r="E140" s="26"/>
      <c r="F140" s="26"/>
    </row>
    <row r="141" spans="1:6" x14ac:dyDescent="0.25">
      <c r="A141" s="29">
        <v>137</v>
      </c>
      <c r="B141" s="27" t="s">
        <v>361</v>
      </c>
      <c r="C141" s="27" t="s">
        <v>362</v>
      </c>
      <c r="D141" s="19" t="s">
        <v>363</v>
      </c>
      <c r="E141" s="28"/>
      <c r="F141" s="28" t="s">
        <v>523</v>
      </c>
    </row>
    <row r="142" spans="1:6" x14ac:dyDescent="0.25">
      <c r="A142" s="29">
        <v>138</v>
      </c>
      <c r="B142" s="25" t="s">
        <v>406</v>
      </c>
      <c r="C142" s="25" t="s">
        <v>407</v>
      </c>
      <c r="D142" s="25" t="s">
        <v>408</v>
      </c>
      <c r="E142" s="26"/>
      <c r="F142" s="26"/>
    </row>
    <row r="143" spans="1:6" x14ac:dyDescent="0.25">
      <c r="A143" s="29">
        <v>139</v>
      </c>
      <c r="B143" s="25" t="s">
        <v>367</v>
      </c>
      <c r="C143" s="25" t="s">
        <v>368</v>
      </c>
      <c r="D143" s="25" t="s">
        <v>369</v>
      </c>
      <c r="E143" s="26"/>
      <c r="F143" s="16" t="s">
        <v>370</v>
      </c>
    </row>
    <row r="144" spans="1:6" x14ac:dyDescent="0.25">
      <c r="A144" s="29">
        <v>140</v>
      </c>
      <c r="B144" s="25" t="s">
        <v>393</v>
      </c>
      <c r="C144" s="25" t="s">
        <v>394</v>
      </c>
      <c r="D144" s="35" t="s">
        <v>395</v>
      </c>
      <c r="E144" s="26"/>
      <c r="F144" s="26"/>
    </row>
    <row r="145" spans="1:6" x14ac:dyDescent="0.25">
      <c r="A145" s="29">
        <v>141</v>
      </c>
      <c r="B145" s="25" t="s">
        <v>364</v>
      </c>
      <c r="C145" s="25" t="s">
        <v>365</v>
      </c>
      <c r="D145" s="25" t="s">
        <v>366</v>
      </c>
      <c r="E145" s="26"/>
      <c r="F145" s="26" t="s">
        <v>524</v>
      </c>
    </row>
    <row r="146" spans="1:6" x14ac:dyDescent="0.25">
      <c r="A146" s="29">
        <v>142</v>
      </c>
      <c r="B146" s="25" t="s">
        <v>378</v>
      </c>
      <c r="C146" s="25" t="s">
        <v>379</v>
      </c>
      <c r="D146" s="25" t="s">
        <v>380</v>
      </c>
      <c r="E146" s="26"/>
      <c r="F146" s="16"/>
    </row>
    <row r="147" spans="1:6" x14ac:dyDescent="0.25">
      <c r="A147" s="29">
        <v>143</v>
      </c>
      <c r="B147" s="25" t="s">
        <v>396</v>
      </c>
      <c r="C147" s="25" t="s">
        <v>397</v>
      </c>
      <c r="D147" s="25" t="s">
        <v>398</v>
      </c>
      <c r="E147" s="26"/>
      <c r="F147" s="26"/>
    </row>
    <row r="148" spans="1:6" s="36" customFormat="1" x14ac:dyDescent="0.25">
      <c r="A148" s="37">
        <v>144</v>
      </c>
      <c r="B148" s="35" t="s">
        <v>590</v>
      </c>
      <c r="C148" s="59" t="s">
        <v>591</v>
      </c>
      <c r="D148" s="59" t="s">
        <v>592</v>
      </c>
      <c r="E148" s="60" t="s">
        <v>593</v>
      </c>
      <c r="F148" s="34"/>
    </row>
    <row r="149" spans="1:6" s="36" customFormat="1" x14ac:dyDescent="0.25">
      <c r="A149" s="37">
        <v>145</v>
      </c>
      <c r="B149" s="35" t="s">
        <v>594</v>
      </c>
      <c r="C149" s="59" t="s">
        <v>595</v>
      </c>
      <c r="D149" s="59" t="s">
        <v>596</v>
      </c>
      <c r="E149" s="60" t="s">
        <v>597</v>
      </c>
      <c r="F149" s="34"/>
    </row>
    <row r="150" spans="1:6" s="36" customFormat="1" x14ac:dyDescent="0.25">
      <c r="A150" s="37">
        <v>146</v>
      </c>
      <c r="B150" s="35" t="s">
        <v>88</v>
      </c>
      <c r="C150" s="59" t="s">
        <v>598</v>
      </c>
      <c r="D150" s="59" t="s">
        <v>599</v>
      </c>
      <c r="E150" s="60" t="s">
        <v>600</v>
      </c>
      <c r="F150" s="34"/>
    </row>
    <row r="151" spans="1:6" s="36" customFormat="1" x14ac:dyDescent="0.25">
      <c r="A151" s="37">
        <v>147</v>
      </c>
      <c r="B151" s="35" t="s">
        <v>601</v>
      </c>
      <c r="C151" s="59" t="s">
        <v>602</v>
      </c>
      <c r="D151" s="59" t="s">
        <v>603</v>
      </c>
      <c r="E151" s="60" t="s">
        <v>604</v>
      </c>
      <c r="F151" s="34"/>
    </row>
    <row r="152" spans="1:6" s="36" customFormat="1" x14ac:dyDescent="0.25">
      <c r="A152" s="37">
        <v>148</v>
      </c>
      <c r="B152" s="35" t="s">
        <v>605</v>
      </c>
      <c r="C152" s="59" t="s">
        <v>606</v>
      </c>
      <c r="D152" s="59" t="s">
        <v>607</v>
      </c>
      <c r="E152" s="60" t="s">
        <v>608</v>
      </c>
      <c r="F152" s="34"/>
    </row>
    <row r="153" spans="1:6" s="36" customFormat="1" x14ac:dyDescent="0.25">
      <c r="A153" s="37">
        <v>149</v>
      </c>
      <c r="B153" s="35" t="s">
        <v>609</v>
      </c>
      <c r="C153" s="59" t="s">
        <v>610</v>
      </c>
      <c r="D153" s="59" t="s">
        <v>611</v>
      </c>
      <c r="E153" s="60" t="s">
        <v>612</v>
      </c>
      <c r="F153" s="34"/>
    </row>
    <row r="154" spans="1:6" s="36" customFormat="1" x14ac:dyDescent="0.25">
      <c r="A154" s="37">
        <v>150</v>
      </c>
      <c r="B154" s="35" t="s">
        <v>613</v>
      </c>
      <c r="C154" s="59" t="s">
        <v>614</v>
      </c>
      <c r="D154" s="59" t="s">
        <v>615</v>
      </c>
      <c r="E154" s="60"/>
      <c r="F154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10a prijzenblad</vt:lpstr>
      <vt:lpstr>10b afvalstromenblad</vt:lpstr>
      <vt:lpstr>10c aanvullende prod specs</vt:lpstr>
    </vt:vector>
  </TitlesOfParts>
  <Company>Bunzl Outsourcing Services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Jesca van Gorp</dc:creator>
  <cp:lastModifiedBy>Huisman, R.P. (INKO)</cp:lastModifiedBy>
  <dcterms:created xsi:type="dcterms:W3CDTF">2015-04-15T13:45:08Z</dcterms:created>
  <dcterms:modified xsi:type="dcterms:W3CDTF">2015-10-02T08:05:55Z</dcterms:modified>
</cp:coreProperties>
</file>