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255" yWindow="2790" windowWidth="17700" windowHeight="7920"/>
  </bookViews>
  <sheets>
    <sheet name="Beoordelingsmatrix DKW" sheetId="6" r:id="rId1"/>
  </sheets>
  <calcPr calcId="145621"/>
</workbook>
</file>

<file path=xl/calcChain.xml><?xml version="1.0" encoding="utf-8"?>
<calcChain xmlns="http://schemas.openxmlformats.org/spreadsheetml/2006/main">
  <c r="D6" i="6" l="1"/>
  <c r="D7" i="6" l="1"/>
  <c r="D8" i="6"/>
  <c r="D9" i="6"/>
  <c r="D5" i="6"/>
  <c r="C21" i="6" l="1"/>
  <c r="B21" i="6"/>
  <c r="C20" i="6"/>
  <c r="B20" i="6"/>
  <c r="C19" i="6"/>
  <c r="B19" i="6"/>
  <c r="C18" i="6"/>
  <c r="B18" i="6"/>
  <c r="C17" i="6"/>
  <c r="B17" i="6"/>
  <c r="D21" i="6"/>
  <c r="D20" i="6"/>
  <c r="D19" i="6"/>
  <c r="D18" i="6"/>
  <c r="D17" i="6"/>
  <c r="F20" i="6" l="1"/>
  <c r="I20" i="6" s="1"/>
  <c r="F21" i="6"/>
  <c r="I21" i="6" s="1"/>
  <c r="F18" i="6"/>
  <c r="I18" i="6" s="1"/>
  <c r="F17" i="6"/>
  <c r="I17" i="6" s="1"/>
  <c r="F19" i="6"/>
  <c r="I19" i="6" s="1"/>
  <c r="G17" i="6" l="1"/>
  <c r="G21" i="6"/>
  <c r="G18" i="6"/>
  <c r="G19" i="6"/>
  <c r="G20" i="6"/>
  <c r="J17" i="6" l="1"/>
  <c r="J18" i="6"/>
  <c r="J21" i="6"/>
  <c r="J19" i="6"/>
  <c r="J20" i="6"/>
</calcChain>
</file>

<file path=xl/sharedStrings.xml><?xml version="1.0" encoding="utf-8"?>
<sst xmlns="http://schemas.openxmlformats.org/spreadsheetml/2006/main" count="30" uniqueCount="21">
  <si>
    <t>Prijs (aangeboden)</t>
  </si>
  <si>
    <t>Leverancier 1</t>
  </si>
  <si>
    <t>Leverancier 2</t>
  </si>
  <si>
    <t>Leverancier 3</t>
  </si>
  <si>
    <t>Leverancier 4</t>
  </si>
  <si>
    <t>Leverancier 5</t>
  </si>
  <si>
    <t>Om in te schrijven dient u de witte velden in te vullen.</t>
  </si>
  <si>
    <t xml:space="preserve">Deze velden zijn ingevuld door Aanbesteder </t>
  </si>
  <si>
    <t>Ranking</t>
  </si>
  <si>
    <t>Prijs (fictief)</t>
  </si>
  <si>
    <t>Meerwaarde (gescoorde rapportcijfers)</t>
  </si>
  <si>
    <t>Meerwaarde (maximale score)</t>
  </si>
  <si>
    <t>Beoordelingsmatrix DKW</t>
  </si>
  <si>
    <t>Emballageprobleem</t>
  </si>
  <si>
    <t>Kwaliteit (in waarde)</t>
  </si>
  <si>
    <t>Bedrijf</t>
  </si>
  <si>
    <t>Inschrijfsom ex. btw.</t>
  </si>
  <si>
    <t>Aftrekbare waarde</t>
  </si>
  <si>
    <t>Rapportcijfer</t>
  </si>
  <si>
    <t>Wat is er te verdienen?</t>
  </si>
  <si>
    <t>Subgunningscriterium Emballageprobleem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</si>
</sst>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6" formatCode="&quot;€&quot;\ #,##0_-;[Red]&quot;€&quot;\ #,##0\-"/>
    <numFmt numFmtId="44" formatCode="_-&quot;€&quot;\ * #,##0.00_-;_-&quot;€&quot;\ * #,##0.00\-;_-&quot;€&quot;\ * &quot;-&quot;??_-;_-@_-"/>
    <numFmt numFmtId="164" formatCode="0.0"/>
  </numFmts>
  <fonts count="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9"/>
      <name val="Verdana"/>
      <family val="2"/>
    </font>
    <font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0" xfId="0" applyFont="1" applyBorder="1"/>
    <xf numFmtId="0" fontId="0" fillId="0" borderId="0" xfId="0" applyFont="1"/>
    <xf numFmtId="44" fontId="0" fillId="0" borderId="0" xfId="0" applyNumberFormat="1" applyFont="1" applyBorder="1"/>
    <xf numFmtId="164" fontId="0" fillId="0" borderId="0" xfId="0" applyNumberFormat="1" applyFont="1" applyBorder="1"/>
    <xf numFmtId="0" fontId="0" fillId="0" borderId="0" xfId="0" applyFont="1" applyFill="1" applyBorder="1"/>
    <xf numFmtId="0" fontId="1" fillId="0" borderId="0" xfId="0" applyFont="1" applyFill="1" applyBorder="1" applyAlignment="1"/>
    <xf numFmtId="44" fontId="0" fillId="3" borderId="1" xfId="0" applyNumberFormat="1" applyFont="1" applyFill="1" applyBorder="1"/>
    <xf numFmtId="164" fontId="0" fillId="0" borderId="0" xfId="0" applyNumberFormat="1" applyFont="1"/>
    <xf numFmtId="44" fontId="0" fillId="0" borderId="1" xfId="0" applyNumberFormat="1" applyFont="1" applyBorder="1" applyProtection="1">
      <protection locked="0"/>
    </xf>
    <xf numFmtId="0" fontId="1" fillId="2" borderId="1" xfId="0" applyFont="1" applyFill="1" applyBorder="1" applyAlignment="1">
      <alignment horizontal="center" vertical="center" wrapText="1" shrinkToFit="1"/>
    </xf>
    <xf numFmtId="0" fontId="2" fillId="0" borderId="0" xfId="0" applyFont="1"/>
    <xf numFmtId="0" fontId="3" fillId="0" borderId="0" xfId="0" applyFont="1" applyBorder="1" applyProtection="1">
      <protection locked="0"/>
    </xf>
    <xf numFmtId="0" fontId="1" fillId="0" borderId="0" xfId="0" applyFont="1" applyFill="1" applyBorder="1" applyAlignment="1">
      <alignment horizontal="center"/>
    </xf>
    <xf numFmtId="0" fontId="4" fillId="0" borderId="7" xfId="0" applyFont="1" applyBorder="1" applyAlignment="1">
      <alignment horizontal="right" vertical="center" wrapText="1"/>
    </xf>
    <xf numFmtId="6" fontId="4" fillId="0" borderId="8" xfId="0" applyNumberFormat="1" applyFont="1" applyBorder="1" applyAlignment="1">
      <alignment horizontal="right" vertical="center" wrapText="1"/>
    </xf>
    <xf numFmtId="0" fontId="4" fillId="0" borderId="9" xfId="0" applyFont="1" applyBorder="1" applyAlignment="1">
      <alignment horizontal="right" vertical="center" wrapText="1"/>
    </xf>
    <xf numFmtId="6" fontId="4" fillId="0" borderId="10" xfId="0" applyNumberFormat="1" applyFont="1" applyBorder="1" applyAlignment="1">
      <alignment horizontal="right" vertical="center" wrapText="1"/>
    </xf>
    <xf numFmtId="0" fontId="4" fillId="0" borderId="11" xfId="0" applyFont="1" applyBorder="1" applyAlignment="1">
      <alignment horizontal="right" vertical="center" wrapText="1"/>
    </xf>
    <xf numFmtId="6" fontId="4" fillId="0" borderId="12" xfId="0" applyNumberFormat="1" applyFont="1" applyBorder="1" applyAlignment="1">
      <alignment horizontal="right" vertical="center" wrapText="1"/>
    </xf>
    <xf numFmtId="0" fontId="5" fillId="2" borderId="13" xfId="0" applyFont="1" applyFill="1" applyBorder="1" applyAlignment="1">
      <alignment horizontal="center" vertical="center" wrapText="1" shrinkToFit="1"/>
    </xf>
    <xf numFmtId="0" fontId="5" fillId="2" borderId="4" xfId="0" applyFont="1" applyFill="1" applyBorder="1" applyAlignment="1">
      <alignment horizontal="center" vertical="center" wrapText="1" shrinkToFit="1"/>
    </xf>
    <xf numFmtId="0" fontId="0" fillId="4" borderId="5" xfId="0" applyFont="1" applyFill="1" applyBorder="1"/>
    <xf numFmtId="0" fontId="2" fillId="4" borderId="14" xfId="0" applyFont="1" applyFill="1" applyBorder="1"/>
    <xf numFmtId="0" fontId="0" fillId="4" borderId="14" xfId="0" applyFont="1" applyFill="1" applyBorder="1"/>
    <xf numFmtId="0" fontId="0" fillId="4" borderId="6" xfId="0" applyFont="1" applyFill="1" applyBorder="1"/>
    <xf numFmtId="0" fontId="0" fillId="4" borderId="15" xfId="0" applyFont="1" applyFill="1" applyBorder="1"/>
    <xf numFmtId="0" fontId="0" fillId="4" borderId="0" xfId="0" applyFont="1" applyFill="1" applyBorder="1"/>
    <xf numFmtId="0" fontId="0" fillId="4" borderId="16" xfId="0" applyFont="1" applyFill="1" applyBorder="1"/>
    <xf numFmtId="0" fontId="0" fillId="4" borderId="18" xfId="0" applyFont="1" applyFill="1" applyBorder="1"/>
    <xf numFmtId="0" fontId="0" fillId="4" borderId="19" xfId="0" applyFont="1" applyFill="1" applyBorder="1"/>
    <xf numFmtId="0" fontId="0" fillId="4" borderId="20" xfId="0" applyFont="1" applyFill="1" applyBorder="1"/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0" fillId="0" borderId="7" xfId="0" applyFont="1" applyBorder="1" applyProtection="1">
      <protection locked="0"/>
    </xf>
    <xf numFmtId="0" fontId="0" fillId="3" borderId="8" xfId="0" applyFont="1" applyFill="1" applyBorder="1" applyAlignment="1">
      <alignment horizontal="center"/>
    </xf>
    <xf numFmtId="0" fontId="0" fillId="0" borderId="9" xfId="0" applyFont="1" applyBorder="1" applyProtection="1">
      <protection locked="0"/>
    </xf>
    <xf numFmtId="44" fontId="0" fillId="0" borderId="24" xfId="0" applyNumberFormat="1" applyFont="1" applyBorder="1" applyProtection="1">
      <protection locked="0"/>
    </xf>
    <xf numFmtId="0" fontId="0" fillId="3" borderId="10" xfId="0" applyFont="1" applyFill="1" applyBorder="1" applyAlignment="1">
      <alignment horizontal="center"/>
    </xf>
    <xf numFmtId="0" fontId="1" fillId="2" borderId="25" xfId="0" applyFont="1" applyFill="1" applyBorder="1" applyAlignment="1">
      <alignment horizontal="center" wrapText="1" shrinkToFit="1"/>
    </xf>
    <xf numFmtId="0" fontId="1" fillId="2" borderId="26" xfId="0" applyFont="1" applyFill="1" applyBorder="1" applyAlignment="1">
      <alignment horizontal="center" vertical="center" wrapText="1" shrinkToFit="1"/>
    </xf>
    <xf numFmtId="164" fontId="0" fillId="0" borderId="26" xfId="0" applyNumberFormat="1" applyFont="1" applyBorder="1" applyAlignment="1" applyProtection="1">
      <alignment horizontal="center"/>
      <protection locked="0"/>
    </xf>
    <xf numFmtId="164" fontId="0" fillId="0" borderId="17" xfId="0" applyNumberFormat="1" applyFont="1" applyBorder="1" applyAlignment="1" applyProtection="1">
      <alignment horizontal="center"/>
      <protection locked="0"/>
    </xf>
    <xf numFmtId="0" fontId="1" fillId="0" borderId="0" xfId="0" applyFont="1" applyFill="1" applyBorder="1" applyAlignment="1">
      <alignment vertical="center"/>
    </xf>
    <xf numFmtId="44" fontId="0" fillId="3" borderId="7" xfId="0" applyNumberFormat="1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wrapText="1" shrinkToFit="1"/>
    </xf>
    <xf numFmtId="0" fontId="0" fillId="3" borderId="7" xfId="0" applyFont="1" applyFill="1" applyBorder="1"/>
    <xf numFmtId="0" fontId="0" fillId="3" borderId="9" xfId="0" applyFont="1" applyFill="1" applyBorder="1"/>
    <xf numFmtId="44" fontId="0" fillId="3" borderId="24" xfId="0" applyNumberFormat="1" applyFont="1" applyFill="1" applyBorder="1"/>
    <xf numFmtId="0" fontId="1" fillId="2" borderId="7" xfId="0" applyFont="1" applyFill="1" applyBorder="1" applyAlignment="1">
      <alignment horizontal="center" vertical="center" wrapText="1" shrinkToFit="1"/>
    </xf>
    <xf numFmtId="44" fontId="0" fillId="3" borderId="7" xfId="0" applyNumberFormat="1" applyFont="1" applyFill="1" applyBorder="1" applyAlignment="1">
      <alignment horizontal="center"/>
    </xf>
    <xf numFmtId="44" fontId="0" fillId="3" borderId="9" xfId="0" applyNumberFormat="1" applyFont="1" applyFill="1" applyBorder="1" applyAlignment="1">
      <alignment horizontal="center"/>
    </xf>
    <xf numFmtId="44" fontId="0" fillId="3" borderId="7" xfId="0" applyNumberFormat="1" applyFont="1" applyFill="1" applyBorder="1"/>
    <xf numFmtId="44" fontId="0" fillId="3" borderId="9" xfId="0" applyNumberFormat="1" applyFont="1" applyFill="1" applyBorder="1"/>
    <xf numFmtId="0" fontId="0" fillId="3" borderId="25" xfId="0" applyFont="1" applyFill="1" applyBorder="1" applyAlignment="1">
      <alignment horizontal="center"/>
    </xf>
    <xf numFmtId="0" fontId="0" fillId="0" borderId="17" xfId="0" applyFont="1" applyBorder="1" applyAlignment="1">
      <alignment horizontal="center"/>
    </xf>
    <xf numFmtId="0" fontId="1" fillId="2" borderId="2" xfId="0" applyFont="1" applyFill="1" applyBorder="1" applyAlignment="1">
      <alignment horizontal="center" vertical="center" wrapText="1" shrinkToFit="1"/>
    </xf>
    <xf numFmtId="0" fontId="1" fillId="2" borderId="3" xfId="0" applyFont="1" applyFill="1" applyBorder="1" applyAlignment="1">
      <alignment horizontal="center" vertical="center" wrapText="1" shrinkToFit="1"/>
    </xf>
    <xf numFmtId="0" fontId="1" fillId="2" borderId="27" xfId="0" applyFont="1" applyFill="1" applyBorder="1" applyAlignment="1">
      <alignment horizontal="center"/>
    </xf>
    <xf numFmtId="0" fontId="0" fillId="0" borderId="28" xfId="0" applyBorder="1" applyAlignment="1">
      <alignment horizontal="center"/>
    </xf>
    <xf numFmtId="0" fontId="1" fillId="2" borderId="21" xfId="0" applyFont="1" applyFill="1" applyBorder="1" applyAlignment="1">
      <alignment horizontal="center"/>
    </xf>
    <xf numFmtId="0" fontId="1" fillId="2" borderId="22" xfId="0" applyFont="1" applyFill="1" applyBorder="1" applyAlignment="1">
      <alignment horizontal="center"/>
    </xf>
    <xf numFmtId="0" fontId="1" fillId="2" borderId="23" xfId="0" applyFont="1" applyFill="1" applyBorder="1" applyAlignment="1">
      <alignment horizontal="center"/>
    </xf>
  </cellXfs>
  <cellStyles count="1">
    <cellStyle name="Standaard" xfId="0" builtinId="0"/>
  </cellStyles>
  <dxfs count="1">
    <dxf>
      <fill>
        <patternFill patternType="darkUp">
          <f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209551</xdr:colOff>
      <xdr:row>34</xdr:row>
      <xdr:rowOff>161925</xdr:rowOff>
    </xdr:from>
    <xdr:to>
      <xdr:col>8</xdr:col>
      <xdr:colOff>695326</xdr:colOff>
      <xdr:row>47</xdr:row>
      <xdr:rowOff>190501</xdr:rowOff>
    </xdr:to>
    <xdr:sp macro="" textlink="">
      <xdr:nvSpPr>
        <xdr:cNvPr id="2" name="Tekstvak 1"/>
        <xdr:cNvSpPr txBox="1"/>
      </xdr:nvSpPr>
      <xdr:spPr>
        <a:xfrm>
          <a:off x="2514601" y="8220075"/>
          <a:ext cx="3733800" cy="2505076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1100" b="1"/>
            <a:t>Gebruiksaanwijzing</a:t>
          </a:r>
          <a:r>
            <a:rPr lang="nl-NL" sz="1100" b="1" baseline="0"/>
            <a:t> Beoordelingsmatrix:</a:t>
          </a:r>
        </a:p>
        <a:p>
          <a:endParaRPr lang="nl-NL" sz="1100" baseline="0"/>
        </a:p>
        <a:p>
          <a:r>
            <a:rPr lang="nl-NL" sz="1100" baseline="0"/>
            <a:t>Deze Beoordelingsmatrix dient voor Inschrijver slechts ter inzage in het gunningssysteem van Opdrachtgever. Deze Beoordelingsmatrix betreft geen invulbijlage en hoeft dus </a:t>
          </a:r>
          <a:r>
            <a:rPr lang="nl-NL" sz="1100" u="sng" baseline="0"/>
            <a:t>niet</a:t>
          </a:r>
          <a:r>
            <a:rPr lang="nl-NL" sz="1100" baseline="0"/>
            <a:t> te worden ingediend bij de Inschrijving. </a:t>
          </a:r>
        </a:p>
        <a:p>
          <a:endParaRPr lang="nl-NL" sz="1100" baseline="0"/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l-NL" sz="1100"/>
            <a:t>De</a:t>
          </a:r>
          <a:r>
            <a:rPr lang="nl-NL" sz="1100" baseline="0"/>
            <a:t> in de witte velden ingevulde getallen zijn slechts een indicatie. Deze getallen kunnen door Inschrijver worden aangepast, om er achter te komen </a:t>
          </a:r>
          <a:r>
            <a:rPr lang="nl-NL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welk effect dit heeft op het eindresultaat. </a:t>
          </a:r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endParaRPr lang="nl-NL">
            <a:effectLst/>
          </a:endParaRPr>
        </a:p>
        <a:p>
          <a:endParaRPr lang="nl-NL" sz="1100"/>
        </a:p>
      </xdr:txBody>
    </xdr:sp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tabSelected="1" workbookViewId="0">
      <selection activeCell="J6" sqref="J6"/>
    </sheetView>
  </sheetViews>
  <sheetFormatPr defaultRowHeight="15" x14ac:dyDescent="0.25"/>
  <cols>
    <col min="1" max="1" width="2.85546875" style="2" customWidth="1"/>
    <col min="2" max="2" width="15.28515625" style="2" customWidth="1"/>
    <col min="3" max="3" width="16.42578125" style="2" customWidth="1"/>
    <col min="4" max="4" width="7.7109375" style="2" customWidth="1"/>
    <col min="5" max="5" width="2.85546875" style="2" customWidth="1"/>
    <col min="6" max="6" width="20.5703125" style="2" customWidth="1"/>
    <col min="7" max="7" width="13.140625" style="2" customWidth="1"/>
    <col min="8" max="8" width="4.42578125" style="2" customWidth="1"/>
    <col min="9" max="9" width="14.42578125" style="2" customWidth="1"/>
    <col min="10" max="10" width="8" style="2" bestFit="1" customWidth="1"/>
    <col min="11" max="11" width="7.5703125" style="2" bestFit="1" customWidth="1"/>
    <col min="12" max="16384" width="9.140625" style="2"/>
  </cols>
  <sheetData>
    <row r="1" spans="2:10" ht="21" x14ac:dyDescent="0.35">
      <c r="B1" s="12" t="s">
        <v>12</v>
      </c>
      <c r="C1" s="11"/>
    </row>
    <row r="2" spans="2:10" ht="15.75" thickBot="1" x14ac:dyDescent="0.3"/>
    <row r="3" spans="2:10" ht="44.25" customHeight="1" x14ac:dyDescent="0.25">
      <c r="B3" s="60" t="s">
        <v>0</v>
      </c>
      <c r="C3" s="61"/>
      <c r="D3" s="62"/>
      <c r="F3" s="39" t="s">
        <v>10</v>
      </c>
    </row>
    <row r="4" spans="2:10" ht="34.5" customHeight="1" x14ac:dyDescent="0.25">
      <c r="B4" s="32" t="s">
        <v>15</v>
      </c>
      <c r="C4" s="10" t="s">
        <v>16</v>
      </c>
      <c r="D4" s="33" t="s">
        <v>8</v>
      </c>
      <c r="F4" s="40" t="s">
        <v>13</v>
      </c>
    </row>
    <row r="5" spans="2:10" x14ac:dyDescent="0.25">
      <c r="B5" s="34" t="s">
        <v>1</v>
      </c>
      <c r="C5" s="9">
        <v>800000</v>
      </c>
      <c r="D5" s="35">
        <f>RANK(C5,$C$5:$C$9,1)</f>
        <v>1</v>
      </c>
      <c r="F5" s="41">
        <v>10</v>
      </c>
      <c r="G5" s="8"/>
    </row>
    <row r="6" spans="2:10" x14ac:dyDescent="0.25">
      <c r="B6" s="34" t="s">
        <v>2</v>
      </c>
      <c r="C6" s="9">
        <v>820000</v>
      </c>
      <c r="D6" s="35">
        <f>RANK(C6,$C$5:$C$9,1)</f>
        <v>2</v>
      </c>
      <c r="F6" s="41">
        <v>9</v>
      </c>
    </row>
    <row r="7" spans="2:10" x14ac:dyDescent="0.25">
      <c r="B7" s="34" t="s">
        <v>3</v>
      </c>
      <c r="C7" s="9">
        <v>850000</v>
      </c>
      <c r="D7" s="35">
        <f t="shared" ref="D7:D9" si="0">RANK(C7,$C$5:$C$9,1)</f>
        <v>3</v>
      </c>
      <c r="F7" s="41">
        <v>8</v>
      </c>
    </row>
    <row r="8" spans="2:10" x14ac:dyDescent="0.25">
      <c r="B8" s="34" t="s">
        <v>4</v>
      </c>
      <c r="C8" s="9">
        <v>870000</v>
      </c>
      <c r="D8" s="35">
        <f t="shared" si="0"/>
        <v>4</v>
      </c>
      <c r="F8" s="41">
        <v>7</v>
      </c>
    </row>
    <row r="9" spans="2:10" ht="15.75" thickBot="1" x14ac:dyDescent="0.3">
      <c r="B9" s="36" t="s">
        <v>5</v>
      </c>
      <c r="C9" s="37">
        <v>900000</v>
      </c>
      <c r="D9" s="38">
        <f t="shared" si="0"/>
        <v>5</v>
      </c>
      <c r="F9" s="42">
        <v>6</v>
      </c>
    </row>
    <row r="10" spans="2:10" ht="15.75" thickBot="1" x14ac:dyDescent="0.3">
      <c r="B10" s="1"/>
      <c r="C10" s="3"/>
      <c r="D10" s="1"/>
      <c r="F10" s="4"/>
    </row>
    <row r="11" spans="2:10" ht="30.75" thickBot="1" x14ac:dyDescent="0.3">
      <c r="B11" s="1"/>
      <c r="C11" s="3"/>
      <c r="D11" s="1"/>
      <c r="F11" s="45" t="s">
        <v>11</v>
      </c>
    </row>
    <row r="12" spans="2:10" x14ac:dyDescent="0.25">
      <c r="D12" s="6"/>
      <c r="F12" s="40" t="s">
        <v>13</v>
      </c>
      <c r="G12" s="5"/>
      <c r="H12" s="5"/>
    </row>
    <row r="13" spans="2:10" x14ac:dyDescent="0.25">
      <c r="B13" s="43"/>
      <c r="D13" s="5"/>
      <c r="F13" s="44">
        <v>160000</v>
      </c>
      <c r="G13" s="5"/>
      <c r="H13" s="3"/>
    </row>
    <row r="14" spans="2:10" ht="15.75" thickBot="1" x14ac:dyDescent="0.3"/>
    <row r="15" spans="2:10" x14ac:dyDescent="0.25">
      <c r="B15" s="60" t="s">
        <v>0</v>
      </c>
      <c r="C15" s="61"/>
      <c r="D15" s="62"/>
      <c r="F15" s="58" t="s">
        <v>14</v>
      </c>
      <c r="G15" s="59"/>
      <c r="I15" s="58" t="s">
        <v>9</v>
      </c>
      <c r="J15" s="59"/>
    </row>
    <row r="16" spans="2:10" ht="30" x14ac:dyDescent="0.25">
      <c r="B16" s="32" t="s">
        <v>15</v>
      </c>
      <c r="C16" s="10" t="s">
        <v>16</v>
      </c>
      <c r="D16" s="33" t="s">
        <v>8</v>
      </c>
      <c r="F16" s="49" t="s">
        <v>13</v>
      </c>
      <c r="G16" s="33" t="s">
        <v>8</v>
      </c>
      <c r="I16" s="49" t="s">
        <v>16</v>
      </c>
      <c r="J16" s="33" t="s">
        <v>8</v>
      </c>
    </row>
    <row r="17" spans="1:10" x14ac:dyDescent="0.25">
      <c r="B17" s="46" t="str">
        <f t="shared" ref="B17:D21" si="1">B5</f>
        <v>Leverancier 1</v>
      </c>
      <c r="C17" s="7">
        <f t="shared" si="1"/>
        <v>800000</v>
      </c>
      <c r="D17" s="35">
        <f t="shared" si="1"/>
        <v>1</v>
      </c>
      <c r="F17" s="50">
        <f>(F5*($F$13/10))</f>
        <v>160000</v>
      </c>
      <c r="G17" s="35">
        <f>RANK(F17,$F$17:$F$21,0)</f>
        <v>1</v>
      </c>
      <c r="I17" s="52">
        <f>C17-F17</f>
        <v>640000</v>
      </c>
      <c r="J17" s="35">
        <f>RANK(I17,$I$17:$I$21,1)</f>
        <v>1</v>
      </c>
    </row>
    <row r="18" spans="1:10" x14ac:dyDescent="0.25">
      <c r="B18" s="46" t="str">
        <f t="shared" si="1"/>
        <v>Leverancier 2</v>
      </c>
      <c r="C18" s="7">
        <f t="shared" si="1"/>
        <v>820000</v>
      </c>
      <c r="D18" s="35">
        <f t="shared" si="1"/>
        <v>2</v>
      </c>
      <c r="F18" s="50">
        <f>(F6*($F$13/10))</f>
        <v>144000</v>
      </c>
      <c r="G18" s="35">
        <f t="shared" ref="G18:G21" si="2">RANK(F18,$F$17:$F$21,0)</f>
        <v>2</v>
      </c>
      <c r="I18" s="52">
        <f t="shared" ref="I18:I21" si="3">C18-F18</f>
        <v>676000</v>
      </c>
      <c r="J18" s="35">
        <f t="shared" ref="J18:J21" si="4">RANK(I18,$I$17:$I$21,1)</f>
        <v>2</v>
      </c>
    </row>
    <row r="19" spans="1:10" x14ac:dyDescent="0.25">
      <c r="B19" s="46" t="str">
        <f t="shared" si="1"/>
        <v>Leverancier 3</v>
      </c>
      <c r="C19" s="7">
        <f t="shared" si="1"/>
        <v>850000</v>
      </c>
      <c r="D19" s="35">
        <f t="shared" si="1"/>
        <v>3</v>
      </c>
      <c r="F19" s="50">
        <f>(F7*($F$13/10))</f>
        <v>128000</v>
      </c>
      <c r="G19" s="35">
        <f t="shared" si="2"/>
        <v>3</v>
      </c>
      <c r="I19" s="52">
        <f t="shared" si="3"/>
        <v>722000</v>
      </c>
      <c r="J19" s="35">
        <f t="shared" si="4"/>
        <v>3</v>
      </c>
    </row>
    <row r="20" spans="1:10" x14ac:dyDescent="0.25">
      <c r="B20" s="46" t="str">
        <f t="shared" si="1"/>
        <v>Leverancier 4</v>
      </c>
      <c r="C20" s="7">
        <f t="shared" si="1"/>
        <v>870000</v>
      </c>
      <c r="D20" s="35">
        <f t="shared" si="1"/>
        <v>4</v>
      </c>
      <c r="F20" s="50">
        <f>(F8*($F$13/10))</f>
        <v>112000</v>
      </c>
      <c r="G20" s="35">
        <f t="shared" si="2"/>
        <v>4</v>
      </c>
      <c r="I20" s="52">
        <f t="shared" si="3"/>
        <v>758000</v>
      </c>
      <c r="J20" s="35">
        <f t="shared" si="4"/>
        <v>4</v>
      </c>
    </row>
    <row r="21" spans="1:10" ht="15.75" thickBot="1" x14ac:dyDescent="0.3">
      <c r="B21" s="47" t="str">
        <f t="shared" si="1"/>
        <v>Leverancier 5</v>
      </c>
      <c r="C21" s="48">
        <f t="shared" si="1"/>
        <v>900000</v>
      </c>
      <c r="D21" s="38">
        <f t="shared" si="1"/>
        <v>5</v>
      </c>
      <c r="F21" s="51">
        <f>(F9*($F$13/10))</f>
        <v>96000</v>
      </c>
      <c r="G21" s="38">
        <f t="shared" si="2"/>
        <v>5</v>
      </c>
      <c r="I21" s="53">
        <f t="shared" si="3"/>
        <v>804000</v>
      </c>
      <c r="J21" s="38">
        <f t="shared" si="4"/>
        <v>5</v>
      </c>
    </row>
    <row r="22" spans="1:10" ht="15.75" thickBot="1" x14ac:dyDescent="0.3">
      <c r="D22" s="13"/>
      <c r="F22" s="13"/>
    </row>
    <row r="23" spans="1:10" x14ac:dyDescent="0.25">
      <c r="F23" s="54"/>
      <c r="G23" s="2" t="s">
        <v>7</v>
      </c>
    </row>
    <row r="24" spans="1:10" ht="15.75" thickBot="1" x14ac:dyDescent="0.3">
      <c r="F24" s="55"/>
      <c r="G24" s="2" t="s">
        <v>6</v>
      </c>
    </row>
    <row r="25" spans="1:10" ht="15.75" thickBot="1" x14ac:dyDescent="0.3"/>
    <row r="26" spans="1:10" x14ac:dyDescent="0.25">
      <c r="A26" s="22"/>
      <c r="B26" s="23" t="s">
        <v>19</v>
      </c>
      <c r="C26" s="24"/>
      <c r="D26" s="24"/>
      <c r="E26" s="24"/>
      <c r="F26" s="24"/>
      <c r="G26" s="24"/>
      <c r="H26" s="24"/>
      <c r="I26" s="25"/>
    </row>
    <row r="27" spans="1:10" ht="15.75" thickBot="1" x14ac:dyDescent="0.3">
      <c r="A27" s="26"/>
      <c r="B27" s="27"/>
      <c r="C27" s="27"/>
      <c r="D27" s="27"/>
      <c r="E27" s="27"/>
      <c r="F27" s="27"/>
      <c r="G27" s="27"/>
      <c r="H27" s="27"/>
      <c r="I27" s="28"/>
    </row>
    <row r="28" spans="1:10" ht="33" customHeight="1" thickBot="1" x14ac:dyDescent="0.3">
      <c r="A28" s="26"/>
      <c r="B28" s="56" t="s">
        <v>20</v>
      </c>
      <c r="C28" s="57"/>
      <c r="D28" s="27"/>
      <c r="E28" s="27"/>
      <c r="F28" s="27"/>
      <c r="G28" s="27"/>
      <c r="H28" s="27"/>
      <c r="I28" s="28"/>
    </row>
    <row r="29" spans="1:10" ht="15.75" thickBot="1" x14ac:dyDescent="0.3">
      <c r="A29" s="26"/>
      <c r="B29" s="20" t="s">
        <v>18</v>
      </c>
      <c r="C29" s="21" t="s">
        <v>17</v>
      </c>
      <c r="D29" s="27"/>
      <c r="E29" s="27"/>
      <c r="F29" s="27"/>
      <c r="G29" s="27"/>
      <c r="H29" s="27"/>
      <c r="I29" s="28"/>
    </row>
    <row r="30" spans="1:10" x14ac:dyDescent="0.25">
      <c r="A30" s="26"/>
      <c r="B30" s="18">
        <v>10</v>
      </c>
      <c r="C30" s="19">
        <v>160000</v>
      </c>
      <c r="D30" s="27"/>
      <c r="E30" s="27"/>
      <c r="F30" s="27"/>
      <c r="G30" s="27"/>
      <c r="H30" s="27"/>
      <c r="I30" s="28"/>
    </row>
    <row r="31" spans="1:10" x14ac:dyDescent="0.25">
      <c r="A31" s="26"/>
      <c r="B31" s="14">
        <v>9.5</v>
      </c>
      <c r="C31" s="15">
        <v>152000</v>
      </c>
      <c r="D31" s="27"/>
      <c r="E31" s="27"/>
      <c r="F31" s="27"/>
      <c r="G31" s="27"/>
      <c r="H31" s="27"/>
      <c r="I31" s="28"/>
    </row>
    <row r="32" spans="1:10" x14ac:dyDescent="0.25">
      <c r="A32" s="26"/>
      <c r="B32" s="14">
        <v>9</v>
      </c>
      <c r="C32" s="15">
        <v>144000</v>
      </c>
      <c r="D32" s="27"/>
      <c r="E32" s="27"/>
      <c r="F32" s="27"/>
      <c r="G32" s="27"/>
      <c r="H32" s="27"/>
      <c r="I32" s="28"/>
    </row>
    <row r="33" spans="1:9" x14ac:dyDescent="0.25">
      <c r="A33" s="26"/>
      <c r="B33" s="14">
        <v>8.5</v>
      </c>
      <c r="C33" s="15">
        <v>136000</v>
      </c>
      <c r="D33" s="27"/>
      <c r="E33" s="27"/>
      <c r="F33" s="27"/>
      <c r="G33" s="27"/>
      <c r="H33" s="27"/>
      <c r="I33" s="28"/>
    </row>
    <row r="34" spans="1:9" x14ac:dyDescent="0.25">
      <c r="A34" s="26"/>
      <c r="B34" s="14">
        <v>8</v>
      </c>
      <c r="C34" s="15">
        <v>128000</v>
      </c>
      <c r="D34" s="27"/>
      <c r="E34" s="27"/>
      <c r="F34" s="27"/>
      <c r="G34" s="27"/>
      <c r="H34" s="27"/>
      <c r="I34" s="28"/>
    </row>
    <row r="35" spans="1:9" x14ac:dyDescent="0.25">
      <c r="A35" s="26"/>
      <c r="B35" s="14">
        <v>7.5</v>
      </c>
      <c r="C35" s="15">
        <v>120000</v>
      </c>
      <c r="D35" s="27"/>
      <c r="E35" s="27"/>
      <c r="F35" s="27"/>
      <c r="G35" s="27"/>
      <c r="H35" s="27"/>
      <c r="I35" s="28"/>
    </row>
    <row r="36" spans="1:9" x14ac:dyDescent="0.25">
      <c r="A36" s="26"/>
      <c r="B36" s="14">
        <v>7</v>
      </c>
      <c r="C36" s="15">
        <v>112000</v>
      </c>
      <c r="D36" s="27"/>
      <c r="E36" s="27"/>
      <c r="F36" s="27"/>
      <c r="G36" s="27"/>
      <c r="H36" s="27"/>
      <c r="I36" s="28"/>
    </row>
    <row r="37" spans="1:9" x14ac:dyDescent="0.25">
      <c r="A37" s="26"/>
      <c r="B37" s="14">
        <v>6.5</v>
      </c>
      <c r="C37" s="15">
        <v>104000</v>
      </c>
      <c r="D37" s="27"/>
      <c r="E37" s="27"/>
      <c r="F37" s="27"/>
      <c r="G37" s="27"/>
      <c r="H37" s="27"/>
      <c r="I37" s="28"/>
    </row>
    <row r="38" spans="1:9" x14ac:dyDescent="0.25">
      <c r="A38" s="26"/>
      <c r="B38" s="14">
        <v>6</v>
      </c>
      <c r="C38" s="15">
        <v>96000</v>
      </c>
      <c r="D38" s="27"/>
      <c r="E38" s="27"/>
      <c r="F38" s="27"/>
      <c r="G38" s="27"/>
      <c r="H38" s="27"/>
      <c r="I38" s="28"/>
    </row>
    <row r="39" spans="1:9" x14ac:dyDescent="0.25">
      <c r="A39" s="26"/>
      <c r="B39" s="14">
        <v>5.5</v>
      </c>
      <c r="C39" s="15">
        <v>88000</v>
      </c>
      <c r="D39" s="27"/>
      <c r="E39" s="27"/>
      <c r="F39" s="27"/>
      <c r="G39" s="27"/>
      <c r="H39" s="27"/>
      <c r="I39" s="28"/>
    </row>
    <row r="40" spans="1:9" x14ac:dyDescent="0.25">
      <c r="A40" s="26"/>
      <c r="B40" s="14">
        <v>5</v>
      </c>
      <c r="C40" s="15">
        <v>80000</v>
      </c>
      <c r="D40" s="27"/>
      <c r="E40" s="27"/>
      <c r="F40" s="27"/>
      <c r="G40" s="27"/>
      <c r="H40" s="27"/>
      <c r="I40" s="28"/>
    </row>
    <row r="41" spans="1:9" x14ac:dyDescent="0.25">
      <c r="A41" s="26"/>
      <c r="B41" s="14">
        <v>4.5</v>
      </c>
      <c r="C41" s="15">
        <v>72000</v>
      </c>
      <c r="D41" s="27"/>
      <c r="E41" s="27"/>
      <c r="F41" s="27"/>
      <c r="G41" s="27"/>
      <c r="H41" s="27"/>
      <c r="I41" s="28"/>
    </row>
    <row r="42" spans="1:9" x14ac:dyDescent="0.25">
      <c r="A42" s="26"/>
      <c r="B42" s="14">
        <v>4</v>
      </c>
      <c r="C42" s="15">
        <v>64000</v>
      </c>
      <c r="D42" s="27"/>
      <c r="E42" s="27"/>
      <c r="F42" s="27"/>
      <c r="G42" s="27"/>
      <c r="H42" s="27"/>
      <c r="I42" s="28"/>
    </row>
    <row r="43" spans="1:9" x14ac:dyDescent="0.25">
      <c r="A43" s="26"/>
      <c r="B43" s="14">
        <v>3.5</v>
      </c>
      <c r="C43" s="15">
        <v>56000</v>
      </c>
      <c r="D43" s="27"/>
      <c r="E43" s="27"/>
      <c r="F43" s="27"/>
      <c r="G43" s="27"/>
      <c r="H43" s="27"/>
      <c r="I43" s="28"/>
    </row>
    <row r="44" spans="1:9" x14ac:dyDescent="0.25">
      <c r="A44" s="26"/>
      <c r="B44" s="14">
        <v>3</v>
      </c>
      <c r="C44" s="15">
        <v>48000</v>
      </c>
      <c r="D44" s="27"/>
      <c r="E44" s="27"/>
      <c r="F44" s="27"/>
      <c r="G44" s="27"/>
      <c r="H44" s="27"/>
      <c r="I44" s="28"/>
    </row>
    <row r="45" spans="1:9" x14ac:dyDescent="0.25">
      <c r="A45" s="26"/>
      <c r="B45" s="14">
        <v>2.5</v>
      </c>
      <c r="C45" s="15">
        <v>40000</v>
      </c>
      <c r="D45" s="27"/>
      <c r="E45" s="27"/>
      <c r="F45" s="27"/>
      <c r="G45" s="27"/>
      <c r="H45" s="27"/>
      <c r="I45" s="28"/>
    </row>
    <row r="46" spans="1:9" x14ac:dyDescent="0.25">
      <c r="A46" s="26"/>
      <c r="B46" s="14">
        <v>2</v>
      </c>
      <c r="C46" s="15">
        <v>32000</v>
      </c>
      <c r="D46" s="27"/>
      <c r="E46" s="27"/>
      <c r="F46" s="27"/>
      <c r="G46" s="27"/>
      <c r="H46" s="27"/>
      <c r="I46" s="28"/>
    </row>
    <row r="47" spans="1:9" x14ac:dyDescent="0.25">
      <c r="A47" s="26"/>
      <c r="B47" s="14">
        <v>1.5</v>
      </c>
      <c r="C47" s="15">
        <v>24000</v>
      </c>
      <c r="D47" s="27"/>
      <c r="E47" s="27"/>
      <c r="F47" s="27"/>
      <c r="G47" s="27"/>
      <c r="H47" s="27"/>
      <c r="I47" s="28"/>
    </row>
    <row r="48" spans="1:9" ht="15.75" thickBot="1" x14ac:dyDescent="0.3">
      <c r="A48" s="26"/>
      <c r="B48" s="16">
        <v>1</v>
      </c>
      <c r="C48" s="17">
        <v>16000</v>
      </c>
      <c r="D48" s="27"/>
      <c r="E48" s="27"/>
      <c r="F48" s="27"/>
      <c r="G48" s="27"/>
      <c r="H48" s="27"/>
      <c r="I48" s="28"/>
    </row>
    <row r="49" spans="1:9" ht="15.75" thickBot="1" x14ac:dyDescent="0.3">
      <c r="A49" s="29"/>
      <c r="B49" s="30"/>
      <c r="C49" s="30"/>
      <c r="D49" s="30"/>
      <c r="E49" s="30"/>
      <c r="F49" s="30"/>
      <c r="G49" s="30"/>
      <c r="H49" s="30"/>
      <c r="I49" s="31"/>
    </row>
  </sheetData>
  <sheetProtection password="DAFE" sheet="1" objects="1" scenarios="1"/>
  <mergeCells count="5">
    <mergeCell ref="B28:C28"/>
    <mergeCell ref="I15:J15"/>
    <mergeCell ref="B3:D3"/>
    <mergeCell ref="B15:D15"/>
    <mergeCell ref="F15:G15"/>
  </mergeCells>
  <conditionalFormatting sqref="F17:F21">
    <cfRule type="cellIs" dxfId="0" priority="1" operator="equal">
      <formula>0</formula>
    </cfRule>
  </conditionalFormatting>
  <dataValidations count="1">
    <dataValidation type="decimal" allowBlank="1" showInputMessage="1" showErrorMessage="1" errorTitle="Invoerbeperking" error="Alleen getallen tussen 1,0 en 10,0 kunnen worden ingevuld._x000a_Getallen bevatten één decimaal." sqref="F5:F9">
      <formula1>1</formula1>
      <formula2>10</formula2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Beoordelingsmatrix DKW</vt:lpstr>
    </vt:vector>
  </TitlesOfParts>
  <Company>LUMC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Schmitz</dc:creator>
  <cp:lastModifiedBy>Schmitz, C.F.A. (INKO)</cp:lastModifiedBy>
  <dcterms:created xsi:type="dcterms:W3CDTF">2012-06-22T12:29:36Z</dcterms:created>
  <dcterms:modified xsi:type="dcterms:W3CDTF">2015-08-13T13:44:48Z</dcterms:modified>
</cp:coreProperties>
</file>