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5" yWindow="2790" windowWidth="17700" windowHeight="7920"/>
  </bookViews>
  <sheets>
    <sheet name="Beoordelingsmatrix San. mid." sheetId="6" r:id="rId1"/>
  </sheets>
  <calcPr calcId="145621"/>
</workbook>
</file>

<file path=xl/calcChain.xml><?xml version="1.0" encoding="utf-8"?>
<calcChain xmlns="http://schemas.openxmlformats.org/spreadsheetml/2006/main">
  <c r="F14" i="6" l="1"/>
  <c r="D7" i="6" l="1"/>
  <c r="D8" i="6"/>
  <c r="D9" i="6"/>
  <c r="D10" i="6"/>
  <c r="D6" i="6"/>
  <c r="C22" i="6" l="1"/>
  <c r="B22" i="6"/>
  <c r="C21" i="6"/>
  <c r="B21" i="6"/>
  <c r="C20" i="6"/>
  <c r="B20" i="6"/>
  <c r="C19" i="6"/>
  <c r="B19" i="6"/>
  <c r="C18" i="6"/>
  <c r="B18" i="6"/>
  <c r="D22" i="6"/>
  <c r="D21" i="6"/>
  <c r="D20" i="6"/>
  <c r="D19" i="6"/>
  <c r="D18" i="6"/>
  <c r="F20" i="6" l="1"/>
  <c r="F21" i="6"/>
  <c r="F22" i="6"/>
  <c r="F19" i="6"/>
  <c r="F18" i="6"/>
  <c r="G21" i="6"/>
  <c r="G22" i="6"/>
  <c r="G19" i="6"/>
  <c r="G18" i="6"/>
  <c r="G20" i="6"/>
  <c r="H22" i="6"/>
  <c r="H21" i="6" l="1"/>
  <c r="K21" i="6" s="1"/>
  <c r="H19" i="6"/>
  <c r="K19" i="6" s="1"/>
  <c r="H20" i="6"/>
  <c r="H18" i="6"/>
  <c r="K22" i="6"/>
  <c r="I21" i="6" l="1"/>
  <c r="I18" i="6"/>
  <c r="I19" i="6"/>
  <c r="I22" i="6"/>
  <c r="I20" i="6"/>
  <c r="K18" i="6"/>
  <c r="K20" i="6"/>
  <c r="L18" i="6" l="1"/>
  <c r="L19" i="6"/>
  <c r="L22" i="6"/>
  <c r="L20" i="6"/>
  <c r="L21" i="6"/>
</calcChain>
</file>

<file path=xl/sharedStrings.xml><?xml version="1.0" encoding="utf-8"?>
<sst xmlns="http://schemas.openxmlformats.org/spreadsheetml/2006/main" count="37" uniqueCount="24">
  <si>
    <t>kwaliteit (in waarde)</t>
  </si>
  <si>
    <t>Prijs (aangeboden)</t>
  </si>
  <si>
    <t>Leverancier 1</t>
  </si>
  <si>
    <t>Leverancier 2</t>
  </si>
  <si>
    <t>Leverancier 3</t>
  </si>
  <si>
    <t>Leverancier 4</t>
  </si>
  <si>
    <t>Leverancier 5</t>
  </si>
  <si>
    <t>Om in te schrijven dient u de witte velden in te vullen.</t>
  </si>
  <si>
    <t xml:space="preserve">Deze velden zijn ingevuld door Aanbesteder </t>
  </si>
  <si>
    <t>Samples</t>
  </si>
  <si>
    <t>Implementatieplan</t>
  </si>
  <si>
    <t>Subtotaal kwaliteit</t>
  </si>
  <si>
    <t>Ranking</t>
  </si>
  <si>
    <t>Prijs (fictief)</t>
  </si>
  <si>
    <t>Meerwaarde (gescoorde rapportcijfers)</t>
  </si>
  <si>
    <t>Meerwaarde (maximale score)</t>
  </si>
  <si>
    <t>Inschrijfsom ex. btw.</t>
  </si>
  <si>
    <t>Bedrijf</t>
  </si>
  <si>
    <t>Wat is er te verdienen?</t>
  </si>
  <si>
    <t>Rapportcijfer</t>
  </si>
  <si>
    <t>Aftrekbare waarde</t>
  </si>
  <si>
    <t>Subgunningscriterium Samples</t>
  </si>
  <si>
    <t>Subgunningscriterium Implementatieplan</t>
  </si>
  <si>
    <t>Bijlage 2 - Beoordelingsmatrix Sanitaire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</si>
</sst>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_-;[Red]&quot;€&quot;\ #,##0.00\-"/>
    <numFmt numFmtId="44" formatCode="_-&quot;€&quot;\ * #,##0.00_-;_-&quot;€&quot;\ * #,##0.00\-;_-&quot;€&quot;\ 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Protection="1">
      <protection locked="0"/>
    </xf>
    <xf numFmtId="4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2" fillId="0" borderId="0" xfId="0" applyFont="1" applyProtection="1"/>
    <xf numFmtId="0" fontId="0" fillId="0" borderId="0" xfId="0" applyFont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0" fillId="3" borderId="1" xfId="0" applyFont="1" applyFill="1" applyBorder="1" applyAlignment="1" applyProtection="1">
      <alignment horizontal="center"/>
    </xf>
    <xf numFmtId="164" fontId="0" fillId="0" borderId="0" xfId="0" applyNumberFormat="1" applyFont="1" applyProtection="1"/>
    <xf numFmtId="0" fontId="0" fillId="0" borderId="0" xfId="0" applyFont="1" applyBorder="1" applyProtection="1"/>
    <xf numFmtId="44" fontId="0" fillId="0" borderId="0" xfId="0" applyNumberFormat="1" applyFont="1" applyBorder="1" applyProtection="1"/>
    <xf numFmtId="164" fontId="0" fillId="0" borderId="0" xfId="0" applyNumberFormat="1" applyFont="1" applyBorder="1" applyProtection="1"/>
    <xf numFmtId="0" fontId="1" fillId="0" borderId="0" xfId="0" applyFont="1" applyFill="1" applyBorder="1" applyAlignment="1" applyProtection="1"/>
    <xf numFmtId="0" fontId="0" fillId="0" borderId="0" xfId="0" applyFont="1" applyFill="1" applyBorder="1" applyProtection="1"/>
    <xf numFmtId="44" fontId="0" fillId="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44" fontId="0" fillId="3" borderId="1" xfId="0" applyNumberFormat="1" applyFont="1" applyFill="1" applyBorder="1" applyProtection="1"/>
    <xf numFmtId="44" fontId="0" fillId="3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4" borderId="5" xfId="0" applyFont="1" applyFill="1" applyBorder="1"/>
    <xf numFmtId="0" fontId="0" fillId="4" borderId="6" xfId="0" applyFont="1" applyFill="1" applyBorder="1"/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8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/>
    </xf>
    <xf numFmtId="0" fontId="0" fillId="4" borderId="9" xfId="0" applyFont="1" applyFill="1" applyBorder="1"/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0" fillId="4" borderId="14" xfId="0" applyFont="1" applyFill="1" applyBorder="1"/>
    <xf numFmtId="0" fontId="0" fillId="0" borderId="15" xfId="0" applyFont="1" applyBorder="1"/>
    <xf numFmtId="0" fontId="0" fillId="4" borderId="15" xfId="0" applyFont="1" applyFill="1" applyBorder="1"/>
    <xf numFmtId="0" fontId="0" fillId="4" borderId="16" xfId="0" applyFont="1" applyFill="1" applyBorder="1"/>
    <xf numFmtId="0" fontId="0" fillId="0" borderId="0" xfId="0" applyFont="1"/>
    <xf numFmtId="0" fontId="2" fillId="4" borderId="0" xfId="0" applyFont="1" applyFill="1" applyBorder="1"/>
    <xf numFmtId="0" fontId="0" fillId="0" borderId="0" xfId="0" applyFont="1" applyBorder="1" applyAlignment="1" applyProtection="1">
      <alignment horizontal="center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5" fillId="0" borderId="17" xfId="0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8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8" fontId="5" fillId="0" borderId="22" xfId="0" applyNumberFormat="1" applyFont="1" applyBorder="1" applyAlignment="1">
      <alignment horizontal="center" vertical="center" wrapText="1"/>
    </xf>
  </cellXfs>
  <cellStyles count="1">
    <cellStyle name="Standaard" xfId="0" builtinId="0"/>
  </cellStyles>
  <dxfs count="1">
    <dxf>
      <fill>
        <patternFill patternType="darkUp"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53</xdr:row>
      <xdr:rowOff>0</xdr:rowOff>
    </xdr:from>
    <xdr:to>
      <xdr:col>7</xdr:col>
      <xdr:colOff>390525</xdr:colOff>
      <xdr:row>61</xdr:row>
      <xdr:rowOff>133350</xdr:rowOff>
    </xdr:to>
    <xdr:sp macro="" textlink="">
      <xdr:nvSpPr>
        <xdr:cNvPr id="2" name="Tekstvak 1"/>
        <xdr:cNvSpPr txBox="1"/>
      </xdr:nvSpPr>
      <xdr:spPr>
        <a:xfrm>
          <a:off x="190500" y="10477500"/>
          <a:ext cx="5905500" cy="1657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Gebruiksaanwijzing</a:t>
          </a:r>
          <a:r>
            <a:rPr lang="nl-NL" sz="1100" b="1" baseline="0"/>
            <a:t> Beoordelingsmatrix:</a:t>
          </a:r>
        </a:p>
        <a:p>
          <a:endParaRPr lang="nl-NL" sz="1100" baseline="0"/>
        </a:p>
        <a:p>
          <a:r>
            <a:rPr lang="nl-NL" sz="1100" baseline="0"/>
            <a:t>Deze Beoordelingsmatrix dient voor Inschrijver slechts ter inzage in het gunningssysteem van Opdrachtgever. Deze Beoordelingsmatrix betreft geen invulbijlage en hoeft dus </a:t>
          </a:r>
          <a:r>
            <a:rPr lang="nl-NL" sz="1100" u="sng" baseline="0"/>
            <a:t>niet</a:t>
          </a:r>
          <a:r>
            <a:rPr lang="nl-NL" sz="1100" baseline="0"/>
            <a:t> te worden ingediend bij de Inschrijving. </a:t>
          </a:r>
        </a:p>
        <a:p>
          <a:endParaRPr lang="nl-NL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/>
            <a:t>De</a:t>
          </a:r>
          <a:r>
            <a:rPr lang="nl-NL" sz="1100" baseline="0"/>
            <a:t> in de witte velden ingevulde getallen zijn slechts een indicatie. Deze getallen kunnen door Inschrijver worden aangepast, om er achter te komen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welk effect dit heeft op het eindresultaat.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workbookViewId="0">
      <selection activeCell="B2" sqref="B2"/>
    </sheetView>
  </sheetViews>
  <sheetFormatPr defaultRowHeight="15" x14ac:dyDescent="0.25"/>
  <cols>
    <col min="1" max="1" width="2.85546875" style="6" customWidth="1"/>
    <col min="2" max="2" width="15.28515625" style="6" customWidth="1"/>
    <col min="3" max="3" width="19.140625" style="6" customWidth="1"/>
    <col min="4" max="4" width="8.7109375" style="6" bestFit="1" customWidth="1"/>
    <col min="5" max="5" width="2.85546875" style="6" customWidth="1"/>
    <col min="6" max="6" width="15.7109375" style="6" customWidth="1"/>
    <col min="7" max="7" width="19.42578125" style="6" customWidth="1"/>
    <col min="8" max="8" width="17.85546875" style="6" bestFit="1" customWidth="1"/>
    <col min="9" max="9" width="14.42578125" style="6" customWidth="1"/>
    <col min="10" max="10" width="2.42578125" style="6" customWidth="1"/>
    <col min="11" max="11" width="19.7109375" style="6" bestFit="1" customWidth="1"/>
    <col min="12" max="12" width="7.5703125" style="6" bestFit="1" customWidth="1"/>
    <col min="13" max="16384" width="9.140625" style="6"/>
  </cols>
  <sheetData>
    <row r="2" spans="2:12" ht="21" x14ac:dyDescent="0.35">
      <c r="B2" s="4" t="s">
        <v>23</v>
      </c>
      <c r="C2" s="5"/>
    </row>
    <row r="4" spans="2:12" ht="18" customHeight="1" x14ac:dyDescent="0.25">
      <c r="B4" s="46" t="s">
        <v>1</v>
      </c>
      <c r="C4" s="47"/>
      <c r="D4" s="48"/>
      <c r="F4" s="46" t="s">
        <v>14</v>
      </c>
      <c r="G4" s="50"/>
    </row>
    <row r="5" spans="2:12" ht="34.5" customHeight="1" x14ac:dyDescent="0.25">
      <c r="B5" s="7" t="s">
        <v>17</v>
      </c>
      <c r="C5" s="7" t="s">
        <v>16</v>
      </c>
      <c r="D5" s="7" t="s">
        <v>12</v>
      </c>
      <c r="F5" s="7" t="s">
        <v>9</v>
      </c>
      <c r="G5" s="8" t="s">
        <v>10</v>
      </c>
    </row>
    <row r="6" spans="2:12" x14ac:dyDescent="0.25">
      <c r="B6" s="1" t="s">
        <v>2</v>
      </c>
      <c r="C6" s="2">
        <v>900000</v>
      </c>
      <c r="D6" s="9">
        <f>RANK(C6,$C$6:$C$10,1)</f>
        <v>5</v>
      </c>
      <c r="F6" s="3">
        <v>10</v>
      </c>
      <c r="G6" s="3">
        <v>10</v>
      </c>
      <c r="H6" s="10"/>
    </row>
    <row r="7" spans="2:12" x14ac:dyDescent="0.25">
      <c r="B7" s="1" t="s">
        <v>3</v>
      </c>
      <c r="C7" s="2">
        <v>890000</v>
      </c>
      <c r="D7" s="9">
        <f t="shared" ref="D7:D10" si="0">RANK(C7,$C$6:$C$10,1)</f>
        <v>4</v>
      </c>
      <c r="F7" s="3">
        <v>9</v>
      </c>
      <c r="G7" s="3">
        <v>9</v>
      </c>
    </row>
    <row r="8" spans="2:12" x14ac:dyDescent="0.25">
      <c r="B8" s="1" t="s">
        <v>4</v>
      </c>
      <c r="C8" s="2">
        <v>880000</v>
      </c>
      <c r="D8" s="9">
        <f t="shared" si="0"/>
        <v>3</v>
      </c>
      <c r="F8" s="3">
        <v>8</v>
      </c>
      <c r="G8" s="3">
        <v>8</v>
      </c>
    </row>
    <row r="9" spans="2:12" x14ac:dyDescent="0.25">
      <c r="B9" s="1" t="s">
        <v>5</v>
      </c>
      <c r="C9" s="2">
        <v>870000</v>
      </c>
      <c r="D9" s="9">
        <f t="shared" si="0"/>
        <v>2</v>
      </c>
      <c r="F9" s="3">
        <v>7</v>
      </c>
      <c r="G9" s="3">
        <v>7</v>
      </c>
    </row>
    <row r="10" spans="2:12" x14ac:dyDescent="0.25">
      <c r="B10" s="1" t="s">
        <v>6</v>
      </c>
      <c r="C10" s="2">
        <v>860000</v>
      </c>
      <c r="D10" s="9">
        <f t="shared" si="0"/>
        <v>1</v>
      </c>
      <c r="F10" s="3">
        <v>6</v>
      </c>
      <c r="G10" s="3">
        <v>6</v>
      </c>
    </row>
    <row r="11" spans="2:12" x14ac:dyDescent="0.25">
      <c r="B11" s="11"/>
      <c r="C11" s="12"/>
      <c r="D11" s="11"/>
      <c r="F11" s="13"/>
      <c r="G11" s="13"/>
    </row>
    <row r="12" spans="2:12" ht="17.25" customHeight="1" x14ac:dyDescent="0.25">
      <c r="B12" s="11"/>
      <c r="C12" s="12"/>
      <c r="D12" s="11"/>
      <c r="F12" s="49" t="s">
        <v>15</v>
      </c>
      <c r="G12" s="50"/>
    </row>
    <row r="13" spans="2:12" ht="18" customHeight="1" x14ac:dyDescent="0.25">
      <c r="D13" s="14"/>
      <c r="F13" s="7" t="s">
        <v>9</v>
      </c>
      <c r="G13" s="8" t="s">
        <v>10</v>
      </c>
      <c r="I13" s="15"/>
    </row>
    <row r="14" spans="2:12" x14ac:dyDescent="0.25">
      <c r="D14" s="15"/>
      <c r="F14" s="16">
        <f>200000</f>
        <v>200000</v>
      </c>
      <c r="G14" s="16">
        <v>100000</v>
      </c>
      <c r="I14" s="12"/>
    </row>
    <row r="16" spans="2:12" x14ac:dyDescent="0.25">
      <c r="B16" s="43" t="s">
        <v>1</v>
      </c>
      <c r="C16" s="43"/>
      <c r="D16" s="43"/>
      <c r="F16" s="51" t="s">
        <v>0</v>
      </c>
      <c r="G16" s="52"/>
      <c r="K16" s="43" t="s">
        <v>13</v>
      </c>
      <c r="L16" s="43"/>
    </row>
    <row r="17" spans="1:13" ht="19.5" customHeight="1" x14ac:dyDescent="0.25">
      <c r="B17" s="7" t="s">
        <v>17</v>
      </c>
      <c r="C17" s="7" t="s">
        <v>16</v>
      </c>
      <c r="D17" s="7" t="s">
        <v>12</v>
      </c>
      <c r="F17" s="7" t="s">
        <v>9</v>
      </c>
      <c r="G17" s="8" t="s">
        <v>10</v>
      </c>
      <c r="H17" s="7" t="s">
        <v>11</v>
      </c>
      <c r="I17" s="7" t="s">
        <v>12</v>
      </c>
      <c r="K17" s="17" t="s">
        <v>16</v>
      </c>
      <c r="L17" s="7" t="s">
        <v>12</v>
      </c>
    </row>
    <row r="18" spans="1:13" x14ac:dyDescent="0.25">
      <c r="B18" s="18" t="str">
        <f t="shared" ref="B18:D22" si="1">B6</f>
        <v>Leverancier 1</v>
      </c>
      <c r="C18" s="19">
        <f t="shared" si="1"/>
        <v>900000</v>
      </c>
      <c r="D18" s="9">
        <f t="shared" si="1"/>
        <v>5</v>
      </c>
      <c r="F18" s="20">
        <f>(F6*($F$14/10))</f>
        <v>200000</v>
      </c>
      <c r="G18" s="20">
        <f>(G6*($G$14/10))</f>
        <v>100000</v>
      </c>
      <c r="H18" s="19">
        <f>SUM(F18:G18)</f>
        <v>300000</v>
      </c>
      <c r="I18" s="9">
        <f>RANK(H18,$H$18:$H$22,0)</f>
        <v>1</v>
      </c>
      <c r="K18" s="19">
        <f>C18-H18</f>
        <v>600000</v>
      </c>
      <c r="L18" s="9">
        <f>RANK(K18,$K$18:$K$22,1)</f>
        <v>1</v>
      </c>
    </row>
    <row r="19" spans="1:13" x14ac:dyDescent="0.25">
      <c r="B19" s="18" t="str">
        <f t="shared" si="1"/>
        <v>Leverancier 2</v>
      </c>
      <c r="C19" s="19">
        <f t="shared" si="1"/>
        <v>890000</v>
      </c>
      <c r="D19" s="9">
        <f t="shared" si="1"/>
        <v>4</v>
      </c>
      <c r="F19" s="20">
        <f>(F7*($F$14/10))</f>
        <v>180000</v>
      </c>
      <c r="G19" s="20">
        <f>(G7*($G$14/10))</f>
        <v>90000</v>
      </c>
      <c r="H19" s="19">
        <f>SUM(F19:G19)</f>
        <v>270000</v>
      </c>
      <c r="I19" s="9">
        <f t="shared" ref="I19:I22" si="2">RANK(H19,$H$18:$H$22,0)</f>
        <v>2</v>
      </c>
      <c r="K19" s="19">
        <f>C19-H19</f>
        <v>620000</v>
      </c>
      <c r="L19" s="9">
        <f t="shared" ref="L19:L22" si="3">RANK(K19,$K$18:$K$22,1)</f>
        <v>2</v>
      </c>
    </row>
    <row r="20" spans="1:13" x14ac:dyDescent="0.25">
      <c r="B20" s="18" t="str">
        <f t="shared" si="1"/>
        <v>Leverancier 3</v>
      </c>
      <c r="C20" s="19">
        <f t="shared" si="1"/>
        <v>880000</v>
      </c>
      <c r="D20" s="9">
        <f t="shared" si="1"/>
        <v>3</v>
      </c>
      <c r="F20" s="20">
        <f>(F8*($F$14/10))</f>
        <v>160000</v>
      </c>
      <c r="G20" s="20">
        <f>(G8*($G$14/10))</f>
        <v>80000</v>
      </c>
      <c r="H20" s="19">
        <f>SUM(F20:G20)</f>
        <v>240000</v>
      </c>
      <c r="I20" s="9">
        <f t="shared" si="2"/>
        <v>3</v>
      </c>
      <c r="K20" s="19">
        <f>C20-H20</f>
        <v>640000</v>
      </c>
      <c r="L20" s="9">
        <f t="shared" si="3"/>
        <v>3</v>
      </c>
    </row>
    <row r="21" spans="1:13" x14ac:dyDescent="0.25">
      <c r="B21" s="18" t="str">
        <f t="shared" si="1"/>
        <v>Leverancier 4</v>
      </c>
      <c r="C21" s="19">
        <f t="shared" si="1"/>
        <v>870000</v>
      </c>
      <c r="D21" s="9">
        <f t="shared" si="1"/>
        <v>2</v>
      </c>
      <c r="F21" s="20">
        <f>(F9*($F$14/10))</f>
        <v>140000</v>
      </c>
      <c r="G21" s="20">
        <f>(G9*($G$14/10))</f>
        <v>70000</v>
      </c>
      <c r="H21" s="19">
        <f>SUM(F21:G21)</f>
        <v>210000</v>
      </c>
      <c r="I21" s="9">
        <f t="shared" si="2"/>
        <v>4</v>
      </c>
      <c r="K21" s="19">
        <f>C21-H21</f>
        <v>660000</v>
      </c>
      <c r="L21" s="9">
        <f t="shared" si="3"/>
        <v>4</v>
      </c>
    </row>
    <row r="22" spans="1:13" x14ac:dyDescent="0.25">
      <c r="B22" s="18" t="str">
        <f t="shared" si="1"/>
        <v>Leverancier 5</v>
      </c>
      <c r="C22" s="19">
        <f t="shared" si="1"/>
        <v>860000</v>
      </c>
      <c r="D22" s="9">
        <f t="shared" si="1"/>
        <v>1</v>
      </c>
      <c r="F22" s="20">
        <f>(F10*($F$14/10))</f>
        <v>120000</v>
      </c>
      <c r="G22" s="20">
        <f>(G10*($G$14/10))</f>
        <v>60000</v>
      </c>
      <c r="H22" s="19">
        <f>SUM(F22:G22)</f>
        <v>180000</v>
      </c>
      <c r="I22" s="9">
        <f t="shared" si="2"/>
        <v>5</v>
      </c>
      <c r="K22" s="19">
        <f>C22-H22</f>
        <v>680000</v>
      </c>
      <c r="L22" s="9">
        <f t="shared" si="3"/>
        <v>5</v>
      </c>
    </row>
    <row r="23" spans="1:13" x14ac:dyDescent="0.25">
      <c r="D23" s="21"/>
      <c r="F23" s="44"/>
      <c r="G23" s="45"/>
    </row>
    <row r="24" spans="1:13" x14ac:dyDescent="0.25">
      <c r="F24" s="9"/>
      <c r="G24" s="6" t="s">
        <v>8</v>
      </c>
    </row>
    <row r="25" spans="1:13" x14ac:dyDescent="0.25">
      <c r="F25" s="22"/>
      <c r="G25" s="6" t="s">
        <v>7</v>
      </c>
    </row>
    <row r="26" spans="1:13" x14ac:dyDescent="0.25">
      <c r="F26" s="40"/>
    </row>
    <row r="27" spans="1:13" ht="15.75" thickBot="1" x14ac:dyDescent="0.3">
      <c r="F27" s="23"/>
      <c r="H27" s="38"/>
      <c r="I27" s="38"/>
      <c r="J27" s="38"/>
      <c r="K27" s="38"/>
      <c r="L27" s="38"/>
    </row>
    <row r="28" spans="1:13" s="38" customFormat="1" x14ac:dyDescent="0.25">
      <c r="A28" s="24"/>
      <c r="B28" s="25"/>
      <c r="C28" s="25"/>
      <c r="D28" s="25"/>
      <c r="E28" s="25"/>
      <c r="F28" s="26"/>
      <c r="G28" s="25"/>
      <c r="H28" s="27"/>
      <c r="M28" s="6"/>
    </row>
    <row r="29" spans="1:13" s="38" customFormat="1" x14ac:dyDescent="0.25">
      <c r="A29" s="28"/>
      <c r="B29" s="39" t="s">
        <v>18</v>
      </c>
      <c r="C29" s="29"/>
      <c r="D29" s="29"/>
      <c r="E29" s="29"/>
      <c r="F29" s="30"/>
      <c r="G29" s="29"/>
      <c r="H29" s="31"/>
      <c r="M29" s="6"/>
    </row>
    <row r="30" spans="1:13" s="38" customFormat="1" ht="15.75" thickBot="1" x14ac:dyDescent="0.3">
      <c r="A30" s="28"/>
      <c r="B30" s="29"/>
      <c r="C30" s="29"/>
      <c r="D30" s="29"/>
      <c r="E30" s="29"/>
      <c r="F30" s="30"/>
      <c r="G30" s="29"/>
      <c r="H30" s="31"/>
      <c r="M30" s="6"/>
    </row>
    <row r="31" spans="1:13" s="38" customFormat="1" ht="33" customHeight="1" thickBot="1" x14ac:dyDescent="0.3">
      <c r="A31" s="28"/>
      <c r="B31" s="41" t="s">
        <v>21</v>
      </c>
      <c r="C31" s="42"/>
      <c r="D31" s="29"/>
      <c r="E31" s="29"/>
      <c r="F31" s="41" t="s">
        <v>22</v>
      </c>
      <c r="G31" s="42"/>
      <c r="H31" s="31"/>
      <c r="M31" s="6"/>
    </row>
    <row r="32" spans="1:13" s="38" customFormat="1" ht="15.75" thickBot="1" x14ac:dyDescent="0.3">
      <c r="A32" s="28"/>
      <c r="B32" s="32" t="s">
        <v>19</v>
      </c>
      <c r="C32" s="33" t="s">
        <v>20</v>
      </c>
      <c r="D32" s="29"/>
      <c r="E32" s="29"/>
      <c r="F32" s="32" t="s">
        <v>19</v>
      </c>
      <c r="G32" s="33" t="s">
        <v>20</v>
      </c>
      <c r="H32" s="31"/>
      <c r="M32" s="6"/>
    </row>
    <row r="33" spans="1:13" s="38" customFormat="1" x14ac:dyDescent="0.25">
      <c r="A33" s="28"/>
      <c r="B33" s="57">
        <v>10</v>
      </c>
      <c r="C33" s="58">
        <v>200000</v>
      </c>
      <c r="D33" s="29"/>
      <c r="E33" s="29"/>
      <c r="F33" s="57">
        <v>10</v>
      </c>
      <c r="G33" s="58">
        <v>100000</v>
      </c>
      <c r="H33" s="31"/>
      <c r="M33" s="6"/>
    </row>
    <row r="34" spans="1:13" s="38" customFormat="1" x14ac:dyDescent="0.25">
      <c r="A34" s="28"/>
      <c r="B34" s="53">
        <v>9.5</v>
      </c>
      <c r="C34" s="54">
        <v>190000</v>
      </c>
      <c r="D34" s="29"/>
      <c r="E34" s="29"/>
      <c r="F34" s="53">
        <v>9.5</v>
      </c>
      <c r="G34" s="54">
        <v>95000</v>
      </c>
      <c r="H34" s="31"/>
      <c r="M34" s="6"/>
    </row>
    <row r="35" spans="1:13" s="38" customFormat="1" x14ac:dyDescent="0.25">
      <c r="A35" s="28"/>
      <c r="B35" s="53">
        <v>9</v>
      </c>
      <c r="C35" s="54">
        <v>180000</v>
      </c>
      <c r="D35" s="29"/>
      <c r="E35" s="29"/>
      <c r="F35" s="53">
        <v>9</v>
      </c>
      <c r="G35" s="54">
        <v>90000</v>
      </c>
      <c r="H35" s="31"/>
      <c r="M35" s="6"/>
    </row>
    <row r="36" spans="1:13" s="38" customFormat="1" x14ac:dyDescent="0.25">
      <c r="A36" s="28"/>
      <c r="B36" s="53">
        <v>8.5</v>
      </c>
      <c r="C36" s="54">
        <v>170000</v>
      </c>
      <c r="D36" s="29"/>
      <c r="E36" s="29"/>
      <c r="F36" s="53">
        <v>8.5</v>
      </c>
      <c r="G36" s="54">
        <v>85000</v>
      </c>
      <c r="H36" s="31"/>
      <c r="M36" s="6"/>
    </row>
    <row r="37" spans="1:13" s="38" customFormat="1" x14ac:dyDescent="0.25">
      <c r="A37" s="28"/>
      <c r="B37" s="53">
        <v>8</v>
      </c>
      <c r="C37" s="54">
        <v>160000</v>
      </c>
      <c r="D37" s="29"/>
      <c r="E37" s="29"/>
      <c r="F37" s="53">
        <v>8</v>
      </c>
      <c r="G37" s="54">
        <v>80000</v>
      </c>
      <c r="H37" s="31"/>
      <c r="M37" s="6"/>
    </row>
    <row r="38" spans="1:13" s="38" customFormat="1" x14ac:dyDescent="0.25">
      <c r="A38" s="28"/>
      <c r="B38" s="53">
        <v>7.5</v>
      </c>
      <c r="C38" s="54">
        <v>150000</v>
      </c>
      <c r="D38" s="29"/>
      <c r="E38" s="29"/>
      <c r="F38" s="53">
        <v>7.5</v>
      </c>
      <c r="G38" s="54">
        <v>75000</v>
      </c>
      <c r="H38" s="31"/>
      <c r="M38" s="6"/>
    </row>
    <row r="39" spans="1:13" s="38" customFormat="1" x14ac:dyDescent="0.25">
      <c r="A39" s="28"/>
      <c r="B39" s="53">
        <v>7</v>
      </c>
      <c r="C39" s="54">
        <v>140000</v>
      </c>
      <c r="D39" s="29"/>
      <c r="E39" s="29"/>
      <c r="F39" s="53">
        <v>7</v>
      </c>
      <c r="G39" s="54">
        <v>70000</v>
      </c>
      <c r="H39" s="31"/>
      <c r="M39" s="6"/>
    </row>
    <row r="40" spans="1:13" s="38" customFormat="1" x14ac:dyDescent="0.25">
      <c r="A40" s="28"/>
      <c r="B40" s="53">
        <v>6.5</v>
      </c>
      <c r="C40" s="54">
        <v>130000</v>
      </c>
      <c r="D40" s="29"/>
      <c r="E40" s="29"/>
      <c r="F40" s="53">
        <v>6.5</v>
      </c>
      <c r="G40" s="54">
        <v>65000</v>
      </c>
      <c r="H40" s="31"/>
      <c r="M40" s="6"/>
    </row>
    <row r="41" spans="1:13" s="38" customFormat="1" x14ac:dyDescent="0.25">
      <c r="A41" s="28"/>
      <c r="B41" s="53">
        <v>6</v>
      </c>
      <c r="C41" s="54">
        <v>120000</v>
      </c>
      <c r="D41" s="29"/>
      <c r="E41" s="29"/>
      <c r="F41" s="53">
        <v>6</v>
      </c>
      <c r="G41" s="54">
        <v>60000</v>
      </c>
      <c r="H41" s="31"/>
      <c r="M41" s="6"/>
    </row>
    <row r="42" spans="1:13" s="38" customFormat="1" x14ac:dyDescent="0.25">
      <c r="A42" s="28"/>
      <c r="B42" s="53">
        <v>5.5</v>
      </c>
      <c r="C42" s="54">
        <v>110000</v>
      </c>
      <c r="D42" s="29"/>
      <c r="E42" s="29"/>
      <c r="F42" s="53">
        <v>5.5</v>
      </c>
      <c r="G42" s="54">
        <v>55000</v>
      </c>
      <c r="H42" s="31"/>
      <c r="M42" s="6"/>
    </row>
    <row r="43" spans="1:13" s="38" customFormat="1" x14ac:dyDescent="0.25">
      <c r="A43" s="28"/>
      <c r="B43" s="53">
        <v>5</v>
      </c>
      <c r="C43" s="54">
        <v>100000</v>
      </c>
      <c r="D43" s="29"/>
      <c r="E43" s="29"/>
      <c r="F43" s="53">
        <v>5</v>
      </c>
      <c r="G43" s="54">
        <v>50000</v>
      </c>
      <c r="H43" s="31"/>
      <c r="M43" s="6"/>
    </row>
    <row r="44" spans="1:13" s="38" customFormat="1" x14ac:dyDescent="0.25">
      <c r="A44" s="28"/>
      <c r="B44" s="53">
        <v>4.5</v>
      </c>
      <c r="C44" s="54">
        <v>90000</v>
      </c>
      <c r="D44" s="29"/>
      <c r="E44" s="29"/>
      <c r="F44" s="53">
        <v>4.5</v>
      </c>
      <c r="G44" s="54">
        <v>45000</v>
      </c>
      <c r="H44" s="31"/>
      <c r="M44" s="6"/>
    </row>
    <row r="45" spans="1:13" s="38" customFormat="1" x14ac:dyDescent="0.25">
      <c r="A45" s="28"/>
      <c r="B45" s="53">
        <v>4</v>
      </c>
      <c r="C45" s="54">
        <v>80000</v>
      </c>
      <c r="D45" s="29"/>
      <c r="E45" s="29"/>
      <c r="F45" s="53">
        <v>4</v>
      </c>
      <c r="G45" s="54">
        <v>40000</v>
      </c>
      <c r="H45" s="31"/>
      <c r="M45" s="6"/>
    </row>
    <row r="46" spans="1:13" s="38" customFormat="1" x14ac:dyDescent="0.25">
      <c r="A46" s="28"/>
      <c r="B46" s="53">
        <v>3.5</v>
      </c>
      <c r="C46" s="54">
        <v>70000</v>
      </c>
      <c r="D46" s="29"/>
      <c r="E46" s="29"/>
      <c r="F46" s="53">
        <v>3.5</v>
      </c>
      <c r="G46" s="54">
        <v>35000</v>
      </c>
      <c r="H46" s="31"/>
      <c r="M46" s="6"/>
    </row>
    <row r="47" spans="1:13" s="38" customFormat="1" x14ac:dyDescent="0.25">
      <c r="A47" s="28"/>
      <c r="B47" s="53">
        <v>3</v>
      </c>
      <c r="C47" s="54">
        <v>60000</v>
      </c>
      <c r="D47" s="29"/>
      <c r="E47" s="29"/>
      <c r="F47" s="53">
        <v>3</v>
      </c>
      <c r="G47" s="54">
        <v>30000</v>
      </c>
      <c r="H47" s="31"/>
      <c r="M47" s="6"/>
    </row>
    <row r="48" spans="1:13" s="38" customFormat="1" x14ac:dyDescent="0.25">
      <c r="A48" s="28"/>
      <c r="B48" s="53">
        <v>2.5</v>
      </c>
      <c r="C48" s="54">
        <v>50000</v>
      </c>
      <c r="D48" s="29"/>
      <c r="E48" s="29"/>
      <c r="F48" s="53">
        <v>2.5</v>
      </c>
      <c r="G48" s="54">
        <v>25000</v>
      </c>
      <c r="H48" s="31"/>
      <c r="M48" s="6"/>
    </row>
    <row r="49" spans="1:13" s="38" customFormat="1" x14ac:dyDescent="0.25">
      <c r="A49" s="28"/>
      <c r="B49" s="53">
        <v>2</v>
      </c>
      <c r="C49" s="54">
        <v>40000</v>
      </c>
      <c r="D49" s="29"/>
      <c r="E49" s="29"/>
      <c r="F49" s="53">
        <v>2</v>
      </c>
      <c r="G49" s="54">
        <v>20000</v>
      </c>
      <c r="H49" s="31"/>
      <c r="M49" s="6"/>
    </row>
    <row r="50" spans="1:13" s="38" customFormat="1" x14ac:dyDescent="0.25">
      <c r="A50" s="28"/>
      <c r="B50" s="53">
        <v>1.5</v>
      </c>
      <c r="C50" s="54">
        <v>30000</v>
      </c>
      <c r="D50" s="29"/>
      <c r="E50" s="29"/>
      <c r="F50" s="53">
        <v>1.5</v>
      </c>
      <c r="G50" s="54">
        <v>15000</v>
      </c>
      <c r="H50" s="31"/>
      <c r="M50" s="6"/>
    </row>
    <row r="51" spans="1:13" s="38" customFormat="1" ht="15.75" thickBot="1" x14ac:dyDescent="0.3">
      <c r="A51" s="28"/>
      <c r="B51" s="55">
        <v>1</v>
      </c>
      <c r="C51" s="56">
        <v>20000</v>
      </c>
      <c r="D51" s="29"/>
      <c r="E51" s="29"/>
      <c r="F51" s="55">
        <v>1</v>
      </c>
      <c r="G51" s="56">
        <v>10000</v>
      </c>
      <c r="H51" s="31"/>
      <c r="M51" s="6"/>
    </row>
    <row r="52" spans="1:13" s="38" customFormat="1" ht="15.75" thickBot="1" x14ac:dyDescent="0.3">
      <c r="A52" s="34"/>
      <c r="B52" s="35"/>
      <c r="C52" s="35"/>
      <c r="D52" s="36"/>
      <c r="E52" s="36"/>
      <c r="F52" s="36"/>
      <c r="G52" s="36"/>
      <c r="H52" s="37"/>
      <c r="M52" s="6"/>
    </row>
    <row r="53" spans="1:13" s="38" customFormat="1" x14ac:dyDescent="0.25">
      <c r="A53" s="6"/>
      <c r="B53" s="6"/>
      <c r="C53" s="6"/>
      <c r="D53" s="6"/>
      <c r="E53" s="6"/>
      <c r="F53" s="6"/>
      <c r="G53" s="6"/>
      <c r="H53" s="6"/>
      <c r="M53" s="6"/>
    </row>
  </sheetData>
  <mergeCells count="9">
    <mergeCell ref="B31:C31"/>
    <mergeCell ref="F31:G31"/>
    <mergeCell ref="K16:L16"/>
    <mergeCell ref="F23:G23"/>
    <mergeCell ref="B4:D4"/>
    <mergeCell ref="F12:G12"/>
    <mergeCell ref="B16:D16"/>
    <mergeCell ref="F16:G16"/>
    <mergeCell ref="F4:G4"/>
  </mergeCells>
  <conditionalFormatting sqref="F18:G22">
    <cfRule type="cellIs" dxfId="0" priority="3" operator="equal">
      <formula>0</formula>
    </cfRule>
  </conditionalFormatting>
  <dataValidations count="1">
    <dataValidation type="decimal" allowBlank="1" showInputMessage="1" showErrorMessage="1" errorTitle="Invoerbeperking" error="Alleen getallen tussen 1,0 en 10,0 kunnen worden ingevuld._x000a_Getallen bevatten één decimaal." sqref="F6:G10">
      <formula1>1</formula1>
      <formula2>10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Beoordelingsmatrix San. mid.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Quant, V.R. de (INKO)</dc:creator>
  <cp:lastModifiedBy>Schmitz, C.F.A. (INKO)</cp:lastModifiedBy>
  <dcterms:created xsi:type="dcterms:W3CDTF">2012-06-22T12:29:36Z</dcterms:created>
  <dcterms:modified xsi:type="dcterms:W3CDTF">2015-06-29T15:23:33Z</dcterms:modified>
</cp:coreProperties>
</file>