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/>
  <bookViews>
    <workbookView xWindow="195" yWindow="135" windowWidth="19320" windowHeight="12120" tabRatio="222"/>
  </bookViews>
  <sheets>
    <sheet name="Totaaloverzicht" sheetId="1" r:id="rId1"/>
  </sheets>
  <calcPr calcId="145621"/>
</workbook>
</file>

<file path=xl/calcChain.xml><?xml version="1.0" encoding="utf-8"?>
<calcChain xmlns="http://schemas.openxmlformats.org/spreadsheetml/2006/main">
  <c r="L9" i="1"/>
  <c r="L10"/>
  <c r="L11"/>
  <c r="L12"/>
  <c r="L13"/>
  <c r="L14"/>
  <c r="L15"/>
  <c r="L8" l="1"/>
  <c r="M8" s="1"/>
  <c r="N8" s="1"/>
  <c r="M9"/>
  <c r="N9" s="1"/>
  <c r="M10"/>
  <c r="N10" s="1"/>
  <c r="M11"/>
  <c r="N11" s="1"/>
  <c r="M12"/>
  <c r="N12" s="1"/>
  <c r="M13"/>
  <c r="N13" s="1"/>
  <c r="M14"/>
  <c r="N14" s="1"/>
  <c r="M15"/>
  <c r="N15" s="1"/>
  <c r="L16"/>
  <c r="M16" s="1"/>
  <c r="N16" s="1"/>
  <c r="L17"/>
  <c r="M17" s="1"/>
  <c r="N17" s="1"/>
  <c r="L19"/>
  <c r="M19" s="1"/>
  <c r="N19" s="1"/>
  <c r="L20"/>
  <c r="M20" s="1"/>
  <c r="N20" s="1"/>
  <c r="L21"/>
  <c r="M21" s="1"/>
  <c r="N21" s="1"/>
  <c r="L7"/>
  <c r="M7" s="1"/>
  <c r="N7" s="1"/>
  <c r="M18"/>
  <c r="N18" s="1"/>
  <c r="N23" l="1"/>
  <c r="N25" l="1"/>
  <c r="N26" s="1"/>
  <c r="N28" s="1"/>
</calcChain>
</file>

<file path=xl/sharedStrings.xml><?xml version="1.0" encoding="utf-8"?>
<sst xmlns="http://schemas.openxmlformats.org/spreadsheetml/2006/main" count="79" uniqueCount="34">
  <si>
    <t>Naam Leverancier</t>
  </si>
  <si>
    <t>Geboorte datum</t>
  </si>
  <si>
    <t>Datum in dienst project opdrachtgever</t>
  </si>
  <si>
    <t>Datum uit dienst project opdrachtgever</t>
  </si>
  <si>
    <t>Contracturen per week</t>
  </si>
  <si>
    <t>Verschil bruto uurloon</t>
  </si>
  <si>
    <t>Verschil bruto loonkosten per week</t>
  </si>
  <si>
    <t>Verschil bruto loonkosten per jaar</t>
  </si>
  <si>
    <t>Sociale lasten</t>
  </si>
  <si>
    <t>Subtotaal loonkosten</t>
  </si>
  <si>
    <t>Toelichting:</t>
  </si>
  <si>
    <t>Naam</t>
  </si>
  <si>
    <t>Naam Opdrachtgever</t>
  </si>
  <si>
    <t>Opgebouwd bruto uurloon</t>
  </si>
  <si>
    <t>Loonkosten overname personeel</t>
  </si>
  <si>
    <t>Reiskosten per uur</t>
  </si>
  <si>
    <t xml:space="preserve">Prijspeil </t>
  </si>
  <si>
    <t>CAO basis bruto uurloon</t>
  </si>
  <si>
    <t>Vakantietoeslag</t>
  </si>
  <si>
    <t>Bij gunning dient de leverancier de werkgelegenheidsclausule bij contractwisseling volgens de geldende CAO voor het Schoonmaak- en Glazenwassersbedrijf (artikel 38) toe te passen. In</t>
  </si>
  <si>
    <t>Overname kosten personeel (CAO Art. 38)</t>
  </si>
  <si>
    <t>Werkzaam op locatie</t>
  </si>
  <si>
    <t xml:space="preserve">genoemd artikel staat onder andere dat bij contractwisseling het schoonmaakbedrijf, dat de opdracht verwerft, verplicht is 100% van het aantal onder de regeling vallende werknemers over te nemen. Dit betreft: </t>
  </si>
  <si>
    <t>- de werknemer die minimaal anderhalf jaar op het betreffende object werkzaam is;</t>
  </si>
  <si>
    <t>- de werknemer die op of na januari 2012 nieuw* in dienst is getreden, anders dan door contractwisseling, beschikt over een door de branche erkend diploma.</t>
  </si>
  <si>
    <t>* Hieraan is voldaan als een werknemer 3 maanden of langer niet in de branche heeft gewerkt.</t>
  </si>
  <si>
    <t>Branche-erkend diploma ja/nee</t>
  </si>
  <si>
    <t>Werktijd van tot</t>
  </si>
  <si>
    <t>CSG Noordik</t>
  </si>
  <si>
    <t>Locatie</t>
  </si>
  <si>
    <t>nee</t>
  </si>
  <si>
    <t>nvt</t>
  </si>
  <si>
    <t>onbekend</t>
  </si>
  <si>
    <t xml:space="preserve"> </t>
  </si>
</sst>
</file>

<file path=xl/styles.xml><?xml version="1.0" encoding="utf-8"?>
<styleSheet xmlns="http://schemas.openxmlformats.org/spreadsheetml/2006/main">
  <numFmts count="4">
    <numFmt numFmtId="164" formatCode="_-&quot;fl&quot;\ * #,##0.00_-;_-&quot;fl&quot;\ * #,##0.00\-;_-&quot;fl&quot;\ * &quot;-&quot;??_-;_-@_-"/>
    <numFmt numFmtId="165" formatCode="0.000%"/>
    <numFmt numFmtId="166" formatCode="_([$€-2]\ * #,##0.00_);_([$€-2]\ * \(#,##0.00\);_([$€-2]\ * &quot;-&quot;??_);_(@_)"/>
    <numFmt numFmtId="167" formatCode="_-* #,##0.00_-;\-* #,##0.00_-;_-* &quot;-&quot;??_-;_-@_-"/>
  </numFmts>
  <fonts count="13">
    <font>
      <sz val="10"/>
      <name val="Verdana"/>
    </font>
    <font>
      <i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18"/>
      <name val="Verdana"/>
      <family val="2"/>
    </font>
    <font>
      <sz val="14"/>
      <color indexed="18"/>
      <name val="Verdana"/>
      <family val="2"/>
    </font>
    <font>
      <sz val="10"/>
      <color indexed="8"/>
      <name val="Verdana"/>
      <family val="2"/>
    </font>
    <font>
      <sz val="10"/>
      <name val="Helv"/>
    </font>
    <font>
      <b/>
      <i/>
      <sz val="10"/>
      <color indexed="18"/>
      <name val="Verdana"/>
      <family val="2"/>
    </font>
    <font>
      <sz val="10"/>
      <color indexed="18"/>
      <name val="Verdana"/>
      <family val="2"/>
    </font>
    <font>
      <sz val="10"/>
      <name val="Verdana"/>
      <family val="2"/>
    </font>
    <font>
      <b/>
      <i/>
      <sz val="14"/>
      <color indexed="18"/>
      <name val="Verdana"/>
      <family val="2"/>
    </font>
    <font>
      <b/>
      <i/>
      <sz val="14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7" fontId="7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4" fillId="0" borderId="1" xfId="0" applyFont="1" applyBorder="1" applyAlignment="1">
      <alignment vertical="justify"/>
    </xf>
    <xf numFmtId="2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6" fillId="0" borderId="2" xfId="2" applyFont="1" applyFill="1" applyBorder="1" applyAlignment="1" applyProtection="1">
      <protection hidden="1"/>
    </xf>
    <xf numFmtId="0" fontId="6" fillId="0" borderId="2" xfId="2" applyNumberFormat="1" applyFont="1" applyFill="1" applyBorder="1" applyAlignment="1" applyProtection="1">
      <protection hidden="1"/>
    </xf>
    <xf numFmtId="0" fontId="8" fillId="0" borderId="0" xfId="0" applyFont="1" applyAlignment="1">
      <alignment horizontal="left"/>
    </xf>
    <xf numFmtId="0" fontId="8" fillId="0" borderId="0" xfId="0" applyNumberFormat="1" applyFont="1" applyAlignment="1">
      <alignment horizontal="left"/>
    </xf>
    <xf numFmtId="2" fontId="9" fillId="0" borderId="0" xfId="0" applyNumberFormat="1" applyFont="1"/>
    <xf numFmtId="164" fontId="9" fillId="0" borderId="0" xfId="0" applyNumberFormat="1" applyFont="1"/>
    <xf numFmtId="0" fontId="9" fillId="0" borderId="0" xfId="0" applyFont="1"/>
    <xf numFmtId="0" fontId="10" fillId="0" borderId="0" xfId="0" applyFont="1"/>
    <xf numFmtId="0" fontId="10" fillId="0" borderId="0" xfId="0" applyNumberFormat="1" applyFont="1"/>
    <xf numFmtId="2" fontId="10" fillId="0" borderId="0" xfId="0" applyNumberFormat="1" applyFont="1"/>
    <xf numFmtId="164" fontId="10" fillId="0" borderId="0" xfId="0" applyNumberFormat="1" applyFont="1"/>
    <xf numFmtId="166" fontId="10" fillId="0" borderId="1" xfId="0" applyNumberFormat="1" applyFont="1" applyBorder="1"/>
    <xf numFmtId="164" fontId="2" fillId="0" borderId="3" xfId="0" applyNumberFormat="1" applyFont="1" applyBorder="1"/>
    <xf numFmtId="0" fontId="10" fillId="0" borderId="3" xfId="0" applyFont="1" applyBorder="1"/>
    <xf numFmtId="0" fontId="10" fillId="0" borderId="3" xfId="0" applyNumberFormat="1" applyFont="1" applyBorder="1"/>
    <xf numFmtId="2" fontId="10" fillId="0" borderId="3" xfId="0" applyNumberFormat="1" applyFont="1" applyBorder="1"/>
    <xf numFmtId="0" fontId="10" fillId="0" borderId="0" xfId="0" applyFont="1" applyBorder="1"/>
    <xf numFmtId="0" fontId="10" fillId="0" borderId="0" xfId="0" applyNumberFormat="1" applyFont="1" applyBorder="1"/>
    <xf numFmtId="2" fontId="10" fillId="0" borderId="0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0" fontId="4" fillId="0" borderId="2" xfId="2" applyFont="1" applyFill="1" applyBorder="1" applyAlignment="1" applyProtection="1">
      <protection hidden="1"/>
    </xf>
    <xf numFmtId="0" fontId="4" fillId="0" borderId="3" xfId="0" applyFont="1" applyBorder="1"/>
    <xf numFmtId="164" fontId="4" fillId="0" borderId="3" xfId="0" applyNumberFormat="1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2" xfId="0" applyFont="1" applyBorder="1"/>
    <xf numFmtId="0" fontId="1" fillId="0" borderId="3" xfId="0" applyFont="1" applyBorder="1"/>
    <xf numFmtId="165" fontId="1" fillId="0" borderId="3" xfId="0" applyNumberFormat="1" applyFont="1" applyBorder="1"/>
    <xf numFmtId="0" fontId="2" fillId="0" borderId="0" xfId="0" applyFont="1" applyBorder="1"/>
    <xf numFmtId="0" fontId="2" fillId="0" borderId="0" xfId="0" applyNumberFormat="1" applyFont="1" applyBorder="1"/>
    <xf numFmtId="2" fontId="2" fillId="0" borderId="0" xfId="0" applyNumberFormat="1" applyFont="1" applyBorder="1"/>
    <xf numFmtId="164" fontId="2" fillId="0" borderId="0" xfId="0" applyNumberFormat="1" applyFont="1" applyBorder="1"/>
    <xf numFmtId="166" fontId="2" fillId="0" borderId="0" xfId="0" applyNumberFormat="1" applyFont="1" applyBorder="1"/>
    <xf numFmtId="0" fontId="1" fillId="0" borderId="0" xfId="0" applyFont="1" applyBorder="1"/>
    <xf numFmtId="0" fontId="4" fillId="0" borderId="0" xfId="0" applyFont="1" applyBorder="1"/>
    <xf numFmtId="0" fontId="10" fillId="2" borderId="1" xfId="0" applyFont="1" applyFill="1" applyBorder="1"/>
    <xf numFmtId="0" fontId="10" fillId="2" borderId="1" xfId="0" quotePrefix="1" applyFont="1" applyFill="1" applyBorder="1"/>
    <xf numFmtId="14" fontId="10" fillId="2" borderId="1" xfId="0" quotePrefix="1" applyNumberFormat="1" applyFont="1" applyFill="1" applyBorder="1"/>
    <xf numFmtId="2" fontId="10" fillId="2" borderId="1" xfId="0" applyNumberFormat="1" applyFont="1" applyFill="1" applyBorder="1"/>
    <xf numFmtId="166" fontId="10" fillId="2" borderId="1" xfId="0" applyNumberFormat="1" applyFont="1" applyFill="1" applyBorder="1"/>
    <xf numFmtId="0" fontId="10" fillId="2" borderId="1" xfId="0" quotePrefix="1" applyNumberFormat="1" applyFont="1" applyFill="1" applyBorder="1"/>
    <xf numFmtId="166" fontId="2" fillId="0" borderId="6" xfId="0" applyNumberFormat="1" applyFont="1" applyBorder="1"/>
    <xf numFmtId="165" fontId="2" fillId="2" borderId="1" xfId="0" applyNumberFormat="1" applyFont="1" applyFill="1" applyBorder="1"/>
    <xf numFmtId="166" fontId="4" fillId="0" borderId="1" xfId="0" applyNumberFormat="1" applyFont="1" applyBorder="1"/>
    <xf numFmtId="0" fontId="11" fillId="0" borderId="0" xfId="0" applyFont="1" applyAlignment="1">
      <alignment horizontal="left"/>
    </xf>
    <xf numFmtId="0" fontId="11" fillId="0" borderId="0" xfId="0" applyNumberFormat="1" applyFont="1" applyAlignment="1">
      <alignment horizontal="left"/>
    </xf>
    <xf numFmtId="167" fontId="6" fillId="0" borderId="1" xfId="1" applyFont="1" applyFill="1" applyBorder="1" applyAlignment="1" applyProtection="1">
      <protection locked="0"/>
    </xf>
    <xf numFmtId="167" fontId="6" fillId="0" borderId="1" xfId="1" applyNumberFormat="1" applyFont="1" applyFill="1" applyBorder="1" applyAlignment="1" applyProtection="1">
      <protection hidden="1"/>
    </xf>
    <xf numFmtId="0" fontId="11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6" fillId="0" borderId="3" xfId="2" applyNumberFormat="1" applyFont="1" applyFill="1" applyBorder="1" applyAlignment="1" applyProtection="1">
      <protection hidden="1"/>
    </xf>
    <xf numFmtId="0" fontId="6" fillId="0" borderId="3" xfId="2" applyFont="1" applyFill="1" applyBorder="1" applyAlignment="1" applyProtection="1">
      <protection hidden="1"/>
    </xf>
    <xf numFmtId="0" fontId="4" fillId="0" borderId="3" xfId="2" applyFont="1" applyFill="1" applyBorder="1" applyAlignment="1" applyProtection="1">
      <protection hidden="1"/>
    </xf>
    <xf numFmtId="0" fontId="0" fillId="0" borderId="0" xfId="0" applyBorder="1"/>
    <xf numFmtId="0" fontId="0" fillId="0" borderId="0" xfId="0" quotePrefix="1" applyBorder="1"/>
    <xf numFmtId="0" fontId="0" fillId="0" borderId="0" xfId="0" quotePrefix="1"/>
    <xf numFmtId="0" fontId="0" fillId="0" borderId="0" xfId="0" quotePrefix="1" applyFill="1" applyBorder="1"/>
    <xf numFmtId="0" fontId="11" fillId="3" borderId="0" xfId="0" applyFont="1" applyFill="1" applyAlignment="1">
      <alignment horizontal="left"/>
    </xf>
    <xf numFmtId="0" fontId="2" fillId="2" borderId="1" xfId="0" applyFont="1" applyFill="1" applyBorder="1"/>
    <xf numFmtId="0" fontId="2" fillId="2" borderId="1" xfId="0" quotePrefix="1" applyFont="1" applyFill="1" applyBorder="1"/>
    <xf numFmtId="14" fontId="2" fillId="2" borderId="1" xfId="0" quotePrefix="1" applyNumberFormat="1" applyFont="1" applyFill="1" applyBorder="1"/>
    <xf numFmtId="0" fontId="2" fillId="2" borderId="1" xfId="0" quotePrefix="1" applyNumberFormat="1" applyFont="1" applyFill="1" applyBorder="1"/>
    <xf numFmtId="166" fontId="2" fillId="2" borderId="1" xfId="0" applyNumberFormat="1" applyFont="1" applyFill="1" applyBorder="1"/>
    <xf numFmtId="166" fontId="2" fillId="0" borderId="1" xfId="0" applyNumberFormat="1" applyFont="1" applyBorder="1"/>
    <xf numFmtId="14" fontId="2" fillId="2" borderId="7" xfId="0" applyNumberFormat="1" applyFont="1" applyFill="1" applyBorder="1"/>
  </cellXfs>
  <cellStyles count="3">
    <cellStyle name="Comma_Uurtarieven 2000 LEVERANCIER" xfId="1"/>
    <cellStyle name="Normal_Uurtarieven 2000 LEVERANCIER" xfId="2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6"/>
  <sheetViews>
    <sheetView tabSelected="1" zoomScaleNormal="100" zoomScaleSheetLayoutView="100" workbookViewId="0">
      <selection activeCell="A19" sqref="A19"/>
    </sheetView>
  </sheetViews>
  <sheetFormatPr defaultColWidth="7.875" defaultRowHeight="12.75"/>
  <cols>
    <col min="1" max="1" width="30.25" style="12" customWidth="1"/>
    <col min="2" max="3" width="25" style="12" customWidth="1"/>
    <col min="4" max="4" width="14.25" style="12" bestFit="1" customWidth="1"/>
    <col min="5" max="5" width="14.25" style="12" customWidth="1"/>
    <col min="6" max="7" width="14.625" style="13" customWidth="1"/>
    <col min="8" max="8" width="14.625" style="14" customWidth="1"/>
    <col min="9" max="9" width="14.625" style="15" customWidth="1"/>
    <col min="10" max="14" width="14.625" style="12" customWidth="1"/>
    <col min="15" max="16384" width="7.875" style="12"/>
  </cols>
  <sheetData>
    <row r="1" spans="1:14" s="4" customFormat="1" ht="18">
      <c r="A1" s="50" t="s">
        <v>12</v>
      </c>
      <c r="B1" s="63" t="s">
        <v>28</v>
      </c>
      <c r="C1" s="63"/>
      <c r="D1" s="51"/>
      <c r="E1" s="51"/>
      <c r="F1" s="50" t="s">
        <v>20</v>
      </c>
      <c r="G1" s="51"/>
      <c r="H1" s="2"/>
      <c r="I1" s="3"/>
    </row>
    <row r="2" spans="1:14" s="4" customFormat="1" ht="18">
      <c r="A2" s="50" t="s">
        <v>29</v>
      </c>
      <c r="B2" s="54"/>
      <c r="C2" s="54"/>
      <c r="D2" s="51"/>
      <c r="E2" s="51"/>
      <c r="F2" s="50"/>
      <c r="G2" s="51"/>
      <c r="H2" s="2"/>
      <c r="I2" s="3"/>
    </row>
    <row r="3" spans="1:14" s="4" customFormat="1" ht="18">
      <c r="A3" s="50" t="s">
        <v>0</v>
      </c>
      <c r="B3" s="54"/>
      <c r="C3" s="54"/>
      <c r="D3" s="51"/>
      <c r="E3" s="51"/>
      <c r="F3" s="51"/>
      <c r="G3" s="51"/>
      <c r="H3" s="2"/>
      <c r="I3" s="3"/>
    </row>
    <row r="4" spans="1:14" s="4" customFormat="1" ht="18">
      <c r="A4" s="50" t="s">
        <v>16</v>
      </c>
      <c r="B4" s="55">
        <v>2014</v>
      </c>
      <c r="C4" s="55"/>
      <c r="D4" s="51"/>
      <c r="E4" s="51"/>
      <c r="F4" s="51"/>
      <c r="G4" s="51"/>
      <c r="H4" s="2"/>
      <c r="I4" s="3"/>
    </row>
    <row r="5" spans="1:14" s="11" customFormat="1">
      <c r="A5" s="7"/>
      <c r="B5" s="7"/>
      <c r="C5" s="7"/>
      <c r="D5" s="7"/>
      <c r="E5" s="7"/>
      <c r="F5" s="8"/>
      <c r="G5" s="8"/>
      <c r="H5" s="9"/>
      <c r="I5" s="10"/>
    </row>
    <row r="6" spans="1:14" s="11" customFormat="1" ht="51">
      <c r="A6" s="1" t="s">
        <v>11</v>
      </c>
      <c r="B6" s="1" t="s">
        <v>21</v>
      </c>
      <c r="C6" s="1" t="s">
        <v>27</v>
      </c>
      <c r="D6" s="1" t="s">
        <v>1</v>
      </c>
      <c r="E6" s="1" t="s">
        <v>26</v>
      </c>
      <c r="F6" s="1" t="s">
        <v>2</v>
      </c>
      <c r="G6" s="1" t="s">
        <v>3</v>
      </c>
      <c r="H6" s="1" t="s">
        <v>4</v>
      </c>
      <c r="I6" s="1" t="s">
        <v>13</v>
      </c>
      <c r="J6" s="1" t="s">
        <v>15</v>
      </c>
      <c r="K6" s="1" t="s">
        <v>17</v>
      </c>
      <c r="L6" s="1" t="s">
        <v>5</v>
      </c>
      <c r="M6" s="1" t="s">
        <v>6</v>
      </c>
      <c r="N6" s="1" t="s">
        <v>7</v>
      </c>
    </row>
    <row r="7" spans="1:14">
      <c r="A7" s="64" t="s">
        <v>33</v>
      </c>
      <c r="B7" s="64" t="s">
        <v>28</v>
      </c>
      <c r="C7" s="41"/>
      <c r="D7" s="43">
        <v>22105</v>
      </c>
      <c r="E7" s="65" t="s">
        <v>30</v>
      </c>
      <c r="F7" s="70">
        <v>38958</v>
      </c>
      <c r="G7" s="66" t="s">
        <v>31</v>
      </c>
      <c r="H7" s="44">
        <v>3.5</v>
      </c>
      <c r="I7" s="45">
        <v>11.24</v>
      </c>
      <c r="J7" s="45">
        <v>0</v>
      </c>
      <c r="K7" s="45">
        <v>11.24</v>
      </c>
      <c r="L7" s="16">
        <f>(I7+J7)-K7</f>
        <v>0</v>
      </c>
      <c r="M7" s="16">
        <f>H7*L7</f>
        <v>0</v>
      </c>
      <c r="N7" s="16">
        <f>(M7/5)*255</f>
        <v>0</v>
      </c>
    </row>
    <row r="8" spans="1:14">
      <c r="A8" s="64" t="s">
        <v>33</v>
      </c>
      <c r="B8" s="64" t="s">
        <v>28</v>
      </c>
      <c r="C8" s="41"/>
      <c r="D8" s="43">
        <v>29427</v>
      </c>
      <c r="E8" s="65" t="s">
        <v>30</v>
      </c>
      <c r="F8" s="66">
        <v>38958</v>
      </c>
      <c r="G8" s="65" t="s">
        <v>31</v>
      </c>
      <c r="H8" s="44">
        <v>10.75</v>
      </c>
      <c r="I8" s="45">
        <v>12.03</v>
      </c>
      <c r="J8" s="45">
        <v>0</v>
      </c>
      <c r="K8" s="45">
        <v>11.79</v>
      </c>
      <c r="L8" s="16">
        <f t="shared" ref="L8:L21" si="0">(I8+J8)-K8</f>
        <v>0.24000000000000021</v>
      </c>
      <c r="M8" s="16">
        <f t="shared" ref="M8:M21" si="1">H8*L8</f>
        <v>2.5800000000000023</v>
      </c>
      <c r="N8" s="16">
        <f t="shared" ref="N8:N21" si="2">(M8/5)*255</f>
        <v>131.58000000000013</v>
      </c>
    </row>
    <row r="9" spans="1:14">
      <c r="A9" s="64" t="s">
        <v>33</v>
      </c>
      <c r="B9" s="64" t="s">
        <v>28</v>
      </c>
      <c r="C9" s="41"/>
      <c r="D9" s="43">
        <v>16919</v>
      </c>
      <c r="E9" s="65" t="s">
        <v>30</v>
      </c>
      <c r="F9" s="66">
        <v>38958</v>
      </c>
      <c r="G9" s="65" t="s">
        <v>31</v>
      </c>
      <c r="H9" s="44">
        <v>3.5</v>
      </c>
      <c r="I9" s="45">
        <v>11.02</v>
      </c>
      <c r="J9" s="45">
        <v>0</v>
      </c>
      <c r="K9" s="45">
        <v>11.02</v>
      </c>
      <c r="L9" s="16">
        <f t="shared" si="0"/>
        <v>0</v>
      </c>
      <c r="M9" s="16">
        <f t="shared" si="1"/>
        <v>0</v>
      </c>
      <c r="N9" s="16">
        <f t="shared" si="2"/>
        <v>0</v>
      </c>
    </row>
    <row r="10" spans="1:14">
      <c r="A10" s="64" t="s">
        <v>33</v>
      </c>
      <c r="B10" s="64" t="s">
        <v>28</v>
      </c>
      <c r="C10" s="41"/>
      <c r="D10" s="43">
        <v>26269</v>
      </c>
      <c r="E10" s="65" t="s">
        <v>30</v>
      </c>
      <c r="F10" s="43">
        <v>38958</v>
      </c>
      <c r="G10" s="65" t="s">
        <v>31</v>
      </c>
      <c r="H10" s="44">
        <v>8.75</v>
      </c>
      <c r="I10" s="45">
        <v>10.91</v>
      </c>
      <c r="J10" s="45">
        <v>0</v>
      </c>
      <c r="K10" s="45">
        <v>10.91</v>
      </c>
      <c r="L10" s="16">
        <f t="shared" si="0"/>
        <v>0</v>
      </c>
      <c r="M10" s="16">
        <f t="shared" si="1"/>
        <v>0</v>
      </c>
      <c r="N10" s="16">
        <f t="shared" si="2"/>
        <v>0</v>
      </c>
    </row>
    <row r="11" spans="1:14">
      <c r="A11" s="64" t="s">
        <v>33</v>
      </c>
      <c r="B11" s="64" t="s">
        <v>28</v>
      </c>
      <c r="C11" s="41"/>
      <c r="D11" s="43">
        <v>26054</v>
      </c>
      <c r="E11" s="65" t="s">
        <v>30</v>
      </c>
      <c r="F11" s="66">
        <v>38958</v>
      </c>
      <c r="G11" s="67" t="s">
        <v>31</v>
      </c>
      <c r="H11" s="44">
        <v>8.75</v>
      </c>
      <c r="I11" s="45">
        <v>10.91</v>
      </c>
      <c r="J11" s="45">
        <v>0</v>
      </c>
      <c r="K11" s="45">
        <v>10.91</v>
      </c>
      <c r="L11" s="16">
        <f t="shared" si="0"/>
        <v>0</v>
      </c>
      <c r="M11" s="16">
        <f t="shared" si="1"/>
        <v>0</v>
      </c>
      <c r="N11" s="16">
        <f t="shared" si="2"/>
        <v>0</v>
      </c>
    </row>
    <row r="12" spans="1:14">
      <c r="A12" s="64" t="s">
        <v>33</v>
      </c>
      <c r="B12" s="64" t="s">
        <v>28</v>
      </c>
      <c r="C12" s="41"/>
      <c r="D12" s="43">
        <v>19549</v>
      </c>
      <c r="E12" s="65" t="s">
        <v>30</v>
      </c>
      <c r="F12" s="43">
        <v>38958</v>
      </c>
      <c r="G12" s="67" t="s">
        <v>31</v>
      </c>
      <c r="H12" s="44">
        <v>7</v>
      </c>
      <c r="I12" s="45">
        <v>10.91</v>
      </c>
      <c r="J12" s="45">
        <v>0</v>
      </c>
      <c r="K12" s="45">
        <v>10.91</v>
      </c>
      <c r="L12" s="16">
        <f t="shared" si="0"/>
        <v>0</v>
      </c>
      <c r="M12" s="16">
        <f t="shared" si="1"/>
        <v>0</v>
      </c>
      <c r="N12" s="16">
        <f t="shared" si="2"/>
        <v>0</v>
      </c>
    </row>
    <row r="13" spans="1:14">
      <c r="A13" s="64" t="s">
        <v>33</v>
      </c>
      <c r="B13" s="64" t="s">
        <v>28</v>
      </c>
      <c r="C13" s="41"/>
      <c r="D13" s="43">
        <v>25069</v>
      </c>
      <c r="E13" s="65" t="s">
        <v>30</v>
      </c>
      <c r="F13" s="43">
        <v>38958</v>
      </c>
      <c r="G13" s="66" t="s">
        <v>31</v>
      </c>
      <c r="H13" s="44">
        <v>10.25</v>
      </c>
      <c r="I13" s="45">
        <v>10.91</v>
      </c>
      <c r="J13" s="45">
        <v>0</v>
      </c>
      <c r="K13" s="45">
        <v>10.91</v>
      </c>
      <c r="L13" s="16">
        <f t="shared" si="0"/>
        <v>0</v>
      </c>
      <c r="M13" s="16">
        <f t="shared" si="1"/>
        <v>0</v>
      </c>
      <c r="N13" s="16">
        <f t="shared" si="2"/>
        <v>0</v>
      </c>
    </row>
    <row r="14" spans="1:14">
      <c r="A14" s="64" t="s">
        <v>33</v>
      </c>
      <c r="B14" s="64" t="s">
        <v>28</v>
      </c>
      <c r="C14" s="41"/>
      <c r="D14" s="43">
        <v>27492</v>
      </c>
      <c r="E14" s="65" t="s">
        <v>30</v>
      </c>
      <c r="F14" s="43">
        <v>39558</v>
      </c>
      <c r="G14" s="67" t="s">
        <v>31</v>
      </c>
      <c r="H14" s="44">
        <v>13.25</v>
      </c>
      <c r="I14" s="45">
        <v>10.91</v>
      </c>
      <c r="J14" s="45">
        <v>0</v>
      </c>
      <c r="K14" s="45">
        <v>10.91</v>
      </c>
      <c r="L14" s="16">
        <f t="shared" si="0"/>
        <v>0</v>
      </c>
      <c r="M14" s="16">
        <f t="shared" si="1"/>
        <v>0</v>
      </c>
      <c r="N14" s="16">
        <f t="shared" si="2"/>
        <v>0</v>
      </c>
    </row>
    <row r="15" spans="1:14">
      <c r="A15" s="64" t="s">
        <v>33</v>
      </c>
      <c r="B15" s="64" t="s">
        <v>28</v>
      </c>
      <c r="C15" s="41"/>
      <c r="D15" s="43">
        <v>33327</v>
      </c>
      <c r="E15" s="65" t="s">
        <v>30</v>
      </c>
      <c r="F15" s="43">
        <v>39594</v>
      </c>
      <c r="G15" s="67" t="s">
        <v>31</v>
      </c>
      <c r="H15" s="44">
        <v>8.75</v>
      </c>
      <c r="I15" s="45">
        <v>7.09</v>
      </c>
      <c r="J15" s="45">
        <v>0</v>
      </c>
      <c r="K15" s="45">
        <v>8.09</v>
      </c>
      <c r="L15" s="16">
        <f t="shared" si="0"/>
        <v>-1</v>
      </c>
      <c r="M15" s="16">
        <f t="shared" si="1"/>
        <v>-8.75</v>
      </c>
      <c r="N15" s="16">
        <f t="shared" si="2"/>
        <v>-446.25</v>
      </c>
    </row>
    <row r="16" spans="1:14">
      <c r="A16" s="64" t="s">
        <v>33</v>
      </c>
      <c r="B16" s="64" t="s">
        <v>28</v>
      </c>
      <c r="C16" s="41"/>
      <c r="D16" s="43">
        <v>33186</v>
      </c>
      <c r="E16" s="65" t="s">
        <v>30</v>
      </c>
      <c r="F16" s="43">
        <v>39700</v>
      </c>
      <c r="G16" s="67" t="s">
        <v>31</v>
      </c>
      <c r="H16" s="44">
        <v>3.5</v>
      </c>
      <c r="I16" s="45">
        <v>7.09</v>
      </c>
      <c r="J16" s="45">
        <v>0</v>
      </c>
      <c r="K16" s="45">
        <v>7.09</v>
      </c>
      <c r="L16" s="16">
        <f t="shared" si="0"/>
        <v>0</v>
      </c>
      <c r="M16" s="16">
        <f t="shared" si="1"/>
        <v>0</v>
      </c>
      <c r="N16" s="16">
        <f t="shared" si="2"/>
        <v>0</v>
      </c>
    </row>
    <row r="17" spans="1:14">
      <c r="A17" s="64" t="s">
        <v>33</v>
      </c>
      <c r="B17" s="64" t="s">
        <v>28</v>
      </c>
      <c r="C17" s="41"/>
      <c r="D17" s="43">
        <v>32085</v>
      </c>
      <c r="E17" s="65" t="s">
        <v>30</v>
      </c>
      <c r="F17" s="43">
        <v>39882</v>
      </c>
      <c r="G17" s="67" t="s">
        <v>31</v>
      </c>
      <c r="H17" s="44">
        <v>8.75</v>
      </c>
      <c r="I17" s="45">
        <v>10.91</v>
      </c>
      <c r="J17" s="45">
        <v>0</v>
      </c>
      <c r="K17" s="45">
        <v>10.91</v>
      </c>
      <c r="L17" s="16">
        <f t="shared" si="0"/>
        <v>0</v>
      </c>
      <c r="M17" s="16">
        <f t="shared" si="1"/>
        <v>0</v>
      </c>
      <c r="N17" s="16">
        <f t="shared" si="2"/>
        <v>0</v>
      </c>
    </row>
    <row r="18" spans="1:14">
      <c r="A18" s="64" t="s">
        <v>33</v>
      </c>
      <c r="B18" s="64" t="s">
        <v>28</v>
      </c>
      <c r="C18" s="41"/>
      <c r="D18" s="43">
        <v>29707</v>
      </c>
      <c r="E18" s="65" t="s">
        <v>32</v>
      </c>
      <c r="F18" s="43">
        <v>40043</v>
      </c>
      <c r="G18" s="67" t="s">
        <v>31</v>
      </c>
      <c r="H18" s="44">
        <v>8.75</v>
      </c>
      <c r="I18" s="68">
        <v>0</v>
      </c>
      <c r="J18" s="45">
        <v>0</v>
      </c>
      <c r="K18" s="68">
        <v>0</v>
      </c>
      <c r="L18" s="69">
        <v>0</v>
      </c>
      <c r="M18" s="16">
        <f t="shared" si="1"/>
        <v>0</v>
      </c>
      <c r="N18" s="16">
        <f t="shared" si="2"/>
        <v>0</v>
      </c>
    </row>
    <row r="19" spans="1:14">
      <c r="A19" s="64" t="s">
        <v>33</v>
      </c>
      <c r="B19" s="41"/>
      <c r="C19" s="41"/>
      <c r="D19" s="42"/>
      <c r="E19" s="42"/>
      <c r="F19" s="46"/>
      <c r="G19" s="46"/>
      <c r="H19" s="44"/>
      <c r="I19" s="45"/>
      <c r="J19" s="45"/>
      <c r="K19" s="45"/>
      <c r="L19" s="16">
        <f t="shared" si="0"/>
        <v>0</v>
      </c>
      <c r="M19" s="16">
        <f t="shared" si="1"/>
        <v>0</v>
      </c>
      <c r="N19" s="16">
        <f t="shared" si="2"/>
        <v>0</v>
      </c>
    </row>
    <row r="20" spans="1:14">
      <c r="A20" s="41"/>
      <c r="B20" s="41"/>
      <c r="C20" s="41"/>
      <c r="D20" s="42"/>
      <c r="E20" s="42"/>
      <c r="F20" s="46"/>
      <c r="G20" s="46"/>
      <c r="H20" s="44"/>
      <c r="I20" s="45"/>
      <c r="J20" s="45"/>
      <c r="K20" s="45"/>
      <c r="L20" s="16">
        <f t="shared" si="0"/>
        <v>0</v>
      </c>
      <c r="M20" s="16">
        <f t="shared" si="1"/>
        <v>0</v>
      </c>
      <c r="N20" s="16">
        <f t="shared" si="2"/>
        <v>0</v>
      </c>
    </row>
    <row r="21" spans="1:14">
      <c r="A21" s="41"/>
      <c r="B21" s="41"/>
      <c r="C21" s="41"/>
      <c r="D21" s="42"/>
      <c r="E21" s="42"/>
      <c r="F21" s="46"/>
      <c r="G21" s="46"/>
      <c r="H21" s="44"/>
      <c r="I21" s="45"/>
      <c r="J21" s="45"/>
      <c r="K21" s="45"/>
      <c r="L21" s="16">
        <f t="shared" si="0"/>
        <v>0</v>
      </c>
      <c r="M21" s="16">
        <f t="shared" si="1"/>
        <v>0</v>
      </c>
      <c r="N21" s="16">
        <f t="shared" si="2"/>
        <v>0</v>
      </c>
    </row>
    <row r="22" spans="1:14">
      <c r="A22" s="29"/>
      <c r="B22" s="21"/>
      <c r="C22" s="21"/>
      <c r="D22" s="21"/>
      <c r="E22" s="21"/>
      <c r="F22" s="22"/>
      <c r="G22" s="22"/>
      <c r="H22" s="23"/>
      <c r="I22" s="24"/>
      <c r="J22" s="21"/>
      <c r="K22" s="21"/>
      <c r="L22" s="21"/>
      <c r="M22" s="21"/>
      <c r="N22" s="30"/>
    </row>
    <row r="23" spans="1:14" s="34" customFormat="1">
      <c r="A23" s="31" t="s">
        <v>9</v>
      </c>
      <c r="B23" s="18"/>
      <c r="C23" s="18"/>
      <c r="D23" s="18"/>
      <c r="E23" s="18"/>
      <c r="F23" s="19"/>
      <c r="G23" s="19"/>
      <c r="H23" s="20"/>
      <c r="I23" s="25"/>
      <c r="J23" s="18"/>
      <c r="K23" s="18"/>
      <c r="L23" s="18"/>
      <c r="M23" s="17"/>
      <c r="N23" s="47">
        <f>SUM(N7:N21)</f>
        <v>-314.66999999999985</v>
      </c>
    </row>
    <row r="24" spans="1:14" s="34" customFormat="1">
      <c r="F24" s="35"/>
      <c r="G24" s="35"/>
      <c r="H24" s="36"/>
      <c r="I24" s="37"/>
      <c r="M24" s="37"/>
      <c r="N24" s="38"/>
    </row>
    <row r="25" spans="1:14" s="21" customFormat="1">
      <c r="A25" s="6" t="s">
        <v>18</v>
      </c>
      <c r="B25" s="56"/>
      <c r="C25" s="56"/>
      <c r="D25" s="18"/>
      <c r="E25" s="18"/>
      <c r="F25" s="19"/>
      <c r="G25" s="19"/>
      <c r="H25" s="20"/>
      <c r="I25" s="18"/>
      <c r="J25" s="18"/>
      <c r="K25" s="18"/>
      <c r="L25" s="18"/>
      <c r="M25" s="48"/>
      <c r="N25" s="52">
        <f>N23*$M$25</f>
        <v>0</v>
      </c>
    </row>
    <row r="26" spans="1:14" s="39" customFormat="1">
      <c r="A26" s="5" t="s">
        <v>8</v>
      </c>
      <c r="B26" s="57"/>
      <c r="C26" s="57"/>
      <c r="D26" s="32"/>
      <c r="E26" s="32"/>
      <c r="F26" s="19"/>
      <c r="G26" s="20"/>
      <c r="H26" s="19"/>
      <c r="I26" s="33"/>
      <c r="J26" s="32"/>
      <c r="K26" s="32"/>
      <c r="L26" s="32"/>
      <c r="M26" s="48"/>
      <c r="N26" s="53">
        <f>SUM(N23:N25)*$M$26</f>
        <v>0</v>
      </c>
    </row>
    <row r="27" spans="1:14" s="34" customFormat="1">
      <c r="F27" s="19"/>
      <c r="G27" s="20"/>
      <c r="H27" s="19"/>
      <c r="I27" s="37"/>
    </row>
    <row r="28" spans="1:14" s="21" customFormat="1">
      <c r="A28" s="26" t="s">
        <v>14</v>
      </c>
      <c r="B28" s="58"/>
      <c r="C28" s="58"/>
      <c r="D28" s="27"/>
      <c r="E28" s="27"/>
      <c r="F28" s="19"/>
      <c r="G28" s="20"/>
      <c r="H28" s="19"/>
      <c r="I28" s="28"/>
      <c r="J28" s="27"/>
      <c r="K28" s="27"/>
      <c r="L28" s="27"/>
      <c r="M28" s="27"/>
      <c r="N28" s="49">
        <f>SUM(N23:N26)</f>
        <v>-314.66999999999985</v>
      </c>
    </row>
    <row r="29" spans="1:14" s="21" customFormat="1">
      <c r="F29" s="22"/>
      <c r="G29" s="22"/>
      <c r="H29" s="23"/>
      <c r="I29" s="24"/>
    </row>
    <row r="30" spans="1:14" s="21" customFormat="1">
      <c r="A30" s="40" t="s">
        <v>10</v>
      </c>
      <c r="B30" s="40"/>
      <c r="C30" s="40"/>
      <c r="F30" s="22"/>
      <c r="G30" s="22"/>
      <c r="H30" s="23"/>
      <c r="I30" s="24"/>
    </row>
    <row r="31" spans="1:14" s="21" customFormat="1">
      <c r="A31" s="21" t="s">
        <v>19</v>
      </c>
      <c r="F31" s="22"/>
      <c r="G31" s="22"/>
      <c r="H31" s="23"/>
      <c r="I31" s="24"/>
    </row>
    <row r="32" spans="1:14" s="21" customFormat="1">
      <c r="A32" s="59" t="s">
        <v>22</v>
      </c>
      <c r="F32" s="22"/>
      <c r="G32" s="22"/>
      <c r="H32" s="23"/>
      <c r="I32" s="24"/>
    </row>
    <row r="33" spans="1:9" s="21" customFormat="1">
      <c r="A33" s="60" t="s">
        <v>23</v>
      </c>
      <c r="F33" s="22"/>
      <c r="G33" s="22"/>
      <c r="H33" s="23"/>
      <c r="I33" s="24"/>
    </row>
    <row r="34" spans="1:9">
      <c r="A34" s="62" t="s">
        <v>24</v>
      </c>
    </row>
    <row r="36" spans="1:9">
      <c r="A36" s="61" t="s">
        <v>25</v>
      </c>
    </row>
  </sheetData>
  <phoneticPr fontId="3"/>
  <pageMargins left="0.74803149606299213" right="0.74803149606299213" top="0.59055118110236227" bottom="0.98425196850393704" header="0.51181102362204722" footer="0.51181102362204722"/>
  <pageSetup paperSize="0" scale="67" orientation="landscape" horizontalDpi="4294967292" verticalDpi="4294967292"/>
  <headerFooter alignWithMargins="0">
    <oddFooter>&amp;L&amp;F
&amp;D&amp;C&amp;R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Company>Atir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Nelleke Diepeveen</dc:creator>
  <cp:lastModifiedBy>Rob</cp:lastModifiedBy>
  <cp:lastPrinted>2005-05-04T11:38:10Z</cp:lastPrinted>
  <dcterms:created xsi:type="dcterms:W3CDTF">2005-05-04T11:20:23Z</dcterms:created>
  <dcterms:modified xsi:type="dcterms:W3CDTF">2014-10-29T10:29:08Z</dcterms:modified>
</cp:coreProperties>
</file>